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Java/654Lab/lab2/"/>
    </mc:Choice>
  </mc:AlternateContent>
  <bookViews>
    <workbookView xWindow="900" yWindow="440" windowWidth="26420" windowHeight="14920" tabRatio="500" activeTab="1"/>
  </bookViews>
  <sheets>
    <sheet name="hashTable" sheetId="1" r:id="rId1"/>
    <sheet name="hashTable_result" sheetId="3" r:id="rId2"/>
  </sheets>
  <definedNames>
    <definedName name="_xlnm._FilterDatabase" localSheetId="0" hidden="1">hashTable!$A$1:$H$402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D23" i="3" l="1"/>
  <c r="C23" i="3"/>
  <c r="B23" i="3"/>
  <c r="D22" i="3"/>
  <c r="C22" i="3"/>
  <c r="B22" i="3"/>
  <c r="P42" i="1" a="1"/>
  <c r="P42" i="1"/>
  <c r="P41" i="1" a="1"/>
  <c r="P41" i="1"/>
  <c r="P40" i="1" a="1"/>
  <c r="P40" i="1"/>
  <c r="P39" i="1" a="1"/>
  <c r="P39" i="1"/>
  <c r="P38" i="1" a="1"/>
  <c r="P38" i="1"/>
  <c r="P37" i="1" a="1"/>
  <c r="P37" i="1"/>
  <c r="P36" i="1" a="1"/>
  <c r="P36" i="1"/>
  <c r="P35" i="1" a="1"/>
  <c r="P35" i="1"/>
  <c r="P34" i="1" a="1"/>
  <c r="P34" i="1"/>
  <c r="P33" i="1" a="1"/>
  <c r="P33" i="1"/>
  <c r="P32" i="1" a="1"/>
  <c r="P32" i="1"/>
  <c r="P31" i="1" a="1"/>
  <c r="P31" i="1"/>
  <c r="P30" i="1" a="1"/>
  <c r="P30" i="1"/>
  <c r="P29" i="1" a="1"/>
  <c r="P29" i="1"/>
  <c r="P28" i="1" a="1"/>
  <c r="P28" i="1"/>
  <c r="P27" i="1" a="1"/>
  <c r="P27" i="1"/>
  <c r="P26" i="1" a="1"/>
  <c r="P26" i="1"/>
  <c r="P25" i="1" a="1"/>
  <c r="P25" i="1"/>
  <c r="P24" i="1" a="1"/>
  <c r="P24" i="1"/>
  <c r="P23" i="1" a="1"/>
  <c r="P23" i="1"/>
  <c r="O42" i="1" a="1"/>
  <c r="O42" i="1"/>
  <c r="O41" i="1" a="1"/>
  <c r="O41" i="1"/>
  <c r="O40" i="1" a="1"/>
  <c r="O40" i="1"/>
  <c r="O39" i="1" a="1"/>
  <c r="O39" i="1"/>
  <c r="O38" i="1" a="1"/>
  <c r="O38" i="1"/>
  <c r="O37" i="1" a="1"/>
  <c r="O37" i="1"/>
  <c r="O36" i="1" a="1"/>
  <c r="O36" i="1"/>
  <c r="O35" i="1" a="1"/>
  <c r="O35" i="1"/>
  <c r="O34" i="1" a="1"/>
  <c r="O34" i="1"/>
  <c r="O33" i="1" a="1"/>
  <c r="O33" i="1"/>
  <c r="O32" i="1" a="1"/>
  <c r="O32" i="1"/>
  <c r="O31" i="1" a="1"/>
  <c r="O31" i="1"/>
  <c r="O30" i="1" a="1"/>
  <c r="O30" i="1"/>
  <c r="O29" i="1" a="1"/>
  <c r="O29" i="1"/>
  <c r="O28" i="1" a="1"/>
  <c r="O28" i="1"/>
  <c r="O27" i="1" a="1"/>
  <c r="O27" i="1"/>
  <c r="O26" i="1" a="1"/>
  <c r="O26" i="1"/>
  <c r="O25" i="1" a="1"/>
  <c r="O25" i="1"/>
  <c r="O24" i="1" a="1"/>
  <c r="O24" i="1"/>
  <c r="O23" i="1" a="1"/>
  <c r="O23" i="1"/>
  <c r="M42" i="1" a="1"/>
  <c r="M42" i="1"/>
  <c r="M41" i="1" a="1"/>
  <c r="M41" i="1"/>
  <c r="M40" i="1" a="1"/>
  <c r="M40" i="1"/>
  <c r="M39" i="1" a="1"/>
  <c r="M39" i="1"/>
  <c r="M38" i="1" a="1"/>
  <c r="M38" i="1"/>
  <c r="M37" i="1" a="1"/>
  <c r="M37" i="1"/>
  <c r="M36" i="1" a="1"/>
  <c r="M36" i="1"/>
  <c r="M35" i="1" a="1"/>
  <c r="M35" i="1"/>
  <c r="M34" i="1" a="1"/>
  <c r="M34" i="1"/>
  <c r="M33" i="1" a="1"/>
  <c r="M33" i="1"/>
  <c r="M32" i="1" a="1"/>
  <c r="M32" i="1"/>
  <c r="M31" i="1" a="1"/>
  <c r="M31" i="1"/>
  <c r="M30" i="1" a="1"/>
  <c r="M30" i="1"/>
  <c r="M29" i="1" a="1"/>
  <c r="M29" i="1"/>
  <c r="M28" i="1" a="1"/>
  <c r="M28" i="1"/>
  <c r="M27" i="1" a="1"/>
  <c r="M27" i="1"/>
  <c r="M26" i="1" a="1"/>
  <c r="M26" i="1"/>
  <c r="M25" i="1" a="1"/>
  <c r="M25" i="1"/>
  <c r="M24" i="1" a="1"/>
  <c r="M24" i="1"/>
  <c r="M23" i="1" a="1"/>
  <c r="M23" i="1"/>
  <c r="L42" i="1" a="1"/>
  <c r="L42" i="1"/>
  <c r="L41" i="1" a="1"/>
  <c r="L41" i="1"/>
  <c r="L40" i="1" a="1"/>
  <c r="L40" i="1"/>
  <c r="L39" i="1" a="1"/>
  <c r="L39" i="1"/>
  <c r="L38" i="1" a="1"/>
  <c r="L38" i="1"/>
  <c r="L37" i="1" a="1"/>
  <c r="L37" i="1"/>
  <c r="L36" i="1" a="1"/>
  <c r="L36" i="1"/>
  <c r="L35" i="1" a="1"/>
  <c r="L35" i="1"/>
  <c r="L34" i="1" a="1"/>
  <c r="L34" i="1"/>
  <c r="L33" i="1" a="1"/>
  <c r="L33" i="1"/>
  <c r="L32" i="1" a="1"/>
  <c r="L32" i="1"/>
  <c r="L31" i="1" a="1"/>
  <c r="L31" i="1"/>
  <c r="L30" i="1" a="1"/>
  <c r="L30" i="1"/>
  <c r="L29" i="1" a="1"/>
  <c r="L29" i="1"/>
  <c r="L28" i="1" a="1"/>
  <c r="L28" i="1"/>
  <c r="L27" i="1" a="1"/>
  <c r="L27" i="1"/>
  <c r="N42" i="1" a="1"/>
  <c r="N42" i="1"/>
  <c r="N41" i="1" a="1"/>
  <c r="N41" i="1"/>
  <c r="N40" i="1" a="1"/>
  <c r="N40" i="1"/>
  <c r="N39" i="1" a="1"/>
  <c r="N39" i="1"/>
  <c r="N38" i="1" a="1"/>
  <c r="N38" i="1"/>
  <c r="N37" i="1" a="1"/>
  <c r="N37" i="1"/>
  <c r="N36" i="1" a="1"/>
  <c r="N36" i="1"/>
  <c r="N35" i="1" a="1"/>
  <c r="N35" i="1"/>
  <c r="N34" i="1" a="1"/>
  <c r="N34" i="1"/>
  <c r="N33" i="1" a="1"/>
  <c r="N33" i="1"/>
  <c r="N32" i="1" a="1"/>
  <c r="N32" i="1"/>
  <c r="N31" i="1" a="1"/>
  <c r="N31" i="1"/>
  <c r="N30" i="1" a="1"/>
  <c r="N30" i="1"/>
  <c r="N29" i="1" a="1"/>
  <c r="N29" i="1"/>
  <c r="N28" i="1" a="1"/>
  <c r="N28" i="1"/>
  <c r="N27" i="1" a="1"/>
  <c r="N27" i="1"/>
  <c r="N26" i="1" a="1"/>
  <c r="N26" i="1"/>
  <c r="N25" i="1" a="1"/>
  <c r="N25" i="1"/>
  <c r="N24" i="1" a="1"/>
  <c r="N24" i="1"/>
  <c r="N23" i="1" a="1"/>
  <c r="N23" i="1"/>
  <c r="L26" i="1" a="1"/>
  <c r="L26" i="1"/>
  <c r="L25" i="1" a="1"/>
  <c r="L25" i="1"/>
  <c r="K42" i="1" a="1"/>
  <c r="K42" i="1"/>
  <c r="K41" i="1" a="1"/>
  <c r="K41" i="1"/>
  <c r="K40" i="1" a="1"/>
  <c r="K40" i="1"/>
  <c r="K39" i="1" a="1"/>
  <c r="K39" i="1"/>
  <c r="K38" i="1" a="1"/>
  <c r="K38" i="1"/>
  <c r="K37" i="1" a="1"/>
  <c r="K37" i="1"/>
  <c r="K36" i="1" a="1"/>
  <c r="K36" i="1"/>
  <c r="K35" i="1" a="1"/>
  <c r="K35" i="1"/>
  <c r="K34" i="1" a="1"/>
  <c r="K34" i="1"/>
  <c r="K33" i="1" a="1"/>
  <c r="K33" i="1"/>
  <c r="K32" i="1" a="1"/>
  <c r="K32" i="1"/>
  <c r="K31" i="1" a="1"/>
  <c r="K31" i="1"/>
  <c r="K30" i="1" a="1"/>
  <c r="K30" i="1"/>
  <c r="K23" i="1" a="1"/>
  <c r="K23" i="1"/>
  <c r="L23" i="1" a="1"/>
  <c r="L23" i="1"/>
  <c r="K24" i="1" a="1"/>
  <c r="K24" i="1"/>
  <c r="L24" i="1" a="1"/>
  <c r="L24" i="1"/>
  <c r="K25" i="1" a="1"/>
  <c r="K25" i="1"/>
  <c r="K26" i="1" a="1"/>
  <c r="K26" i="1"/>
  <c r="K27" i="1" a="1"/>
  <c r="K27" i="1"/>
  <c r="K28" i="1" a="1"/>
  <c r="K28" i="1"/>
  <c r="K29" i="1" a="1"/>
  <c r="K29" i="1"/>
  <c r="K2" i="1"/>
  <c r="L2" i="1"/>
  <c r="M2" i="1"/>
  <c r="N2" i="1"/>
  <c r="O2" i="1"/>
  <c r="P2" i="1"/>
  <c r="K3" i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  <c r="K9" i="1"/>
  <c r="L9" i="1"/>
  <c r="M9" i="1"/>
  <c r="N9" i="1"/>
  <c r="O9" i="1"/>
  <c r="P9" i="1"/>
  <c r="K10" i="1"/>
  <c r="L10" i="1"/>
  <c r="M10" i="1"/>
  <c r="N10" i="1"/>
  <c r="O10" i="1"/>
  <c r="P10" i="1"/>
  <c r="K11" i="1"/>
  <c r="L11" i="1"/>
  <c r="M11" i="1"/>
  <c r="N11" i="1"/>
  <c r="O11" i="1"/>
  <c r="P11" i="1"/>
  <c r="K12" i="1"/>
  <c r="L12" i="1"/>
  <c r="M12" i="1"/>
  <c r="N12" i="1"/>
  <c r="O12" i="1"/>
  <c r="P12" i="1"/>
  <c r="K13" i="1"/>
  <c r="L13" i="1"/>
  <c r="M13" i="1"/>
  <c r="N13" i="1"/>
  <c r="O13" i="1"/>
  <c r="P13" i="1"/>
  <c r="K14" i="1"/>
  <c r="L14" i="1"/>
  <c r="M14" i="1"/>
  <c r="N14" i="1"/>
  <c r="O14" i="1"/>
  <c r="P14" i="1"/>
  <c r="K15" i="1"/>
  <c r="L15" i="1"/>
  <c r="M15" i="1"/>
  <c r="N15" i="1"/>
  <c r="O15" i="1"/>
  <c r="P15" i="1"/>
  <c r="K16" i="1"/>
  <c r="L16" i="1"/>
  <c r="M16" i="1"/>
  <c r="N16" i="1"/>
  <c r="O16" i="1"/>
  <c r="P16" i="1"/>
  <c r="K17" i="1"/>
  <c r="L17" i="1"/>
  <c r="M17" i="1"/>
  <c r="N17" i="1"/>
  <c r="O17" i="1"/>
  <c r="P17" i="1"/>
  <c r="K18" i="1"/>
  <c r="L18" i="1"/>
  <c r="M18" i="1"/>
  <c r="N18" i="1"/>
  <c r="O18" i="1"/>
  <c r="P18" i="1"/>
  <c r="K19" i="1"/>
  <c r="L19" i="1"/>
  <c r="M19" i="1"/>
  <c r="N19" i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</calcChain>
</file>

<file path=xl/sharedStrings.xml><?xml version="1.0" encoding="utf-8"?>
<sst xmlns="http://schemas.openxmlformats.org/spreadsheetml/2006/main" count="34" uniqueCount="15">
  <si>
    <t>hc_i</t>
  </si>
  <si>
    <t>hq_i</t>
  </si>
  <si>
    <t>hs_i</t>
  </si>
  <si>
    <t>hc_r</t>
  </si>
  <si>
    <t>hq_r</t>
  </si>
  <si>
    <t>hs_r</t>
  </si>
  <si>
    <t>n</t>
  </si>
  <si>
    <t>i</t>
  </si>
  <si>
    <t>QuadraticProbing</t>
  </si>
  <si>
    <t>Cuckoo</t>
  </si>
  <si>
    <t>SeparateChaining</t>
  </si>
  <si>
    <t>Average without Maxium and Minium</t>
  </si>
  <si>
    <t>Average 20 times results</t>
  </si>
  <si>
    <t>average</t>
  </si>
  <si>
    <t>every 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</si>
</sst>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 applyFont="1"/>
    <xf numFmtId="1" fontId="0" fillId="0" borderId="1" xfId="0" applyNumberFormat="1" applyFont="1" applyBorder="1"/>
    <xf numFmtId="2" fontId="0" fillId="0" borderId="1" xfId="0" applyNumberFormat="1" applyFont="1" applyBorder="1"/>
    <xf numFmtId="0" fontId="0" fillId="0" borderId="0" xfId="0" applyFont="1"/>
    <xf numFmtId="2" fontId="0" fillId="2" borderId="1" xfId="0" applyNumberFormat="1" applyFont="1" applyFill="1" applyBorder="1"/>
    <xf numFmtId="2" fontId="0" fillId="0" borderId="0" xfId="0" applyNumberFormat="1" applyFont="1"/>
    <xf numFmtId="1" fontId="0" fillId="2" borderId="0" xfId="0" applyNumberFormat="1" applyFont="1" applyFill="1"/>
    <xf numFmtId="2" fontId="4" fillId="0" borderId="1" xfId="0" applyNumberFormat="1" applyFont="1" applyBorder="1"/>
    <xf numFmtId="2" fontId="5" fillId="0" borderId="1" xfId="0" applyNumberFormat="1" applyFont="1" applyBorder="1"/>
    <xf numFmtId="1" fontId="0" fillId="0" borderId="0" xfId="0" applyNumberFormat="1" applyFont="1" applyFill="1"/>
    <xf numFmtId="1" fontId="1" fillId="0" borderId="1" xfId="0" applyNumberFormat="1" applyFont="1" applyBorder="1"/>
    <xf numFmtId="2" fontId="1" fillId="0" borderId="1" xfId="0" applyNumberFormat="1" applyFont="1" applyBorder="1"/>
    <xf numFmtId="1" fontId="0" fillId="0" borderId="2" xfId="0" applyNumberFormat="1" applyFont="1" applyBorder="1" applyAlignment="1">
      <alignment horizontal="center" vertical="center" wrapText="1"/>
    </xf>
    <xf numFmtId="1" fontId="0" fillId="0" borderId="3" xfId="0" applyNumberFormat="1" applyFont="1" applyBorder="1" applyAlignment="1">
      <alignment horizontal="center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1"/>
  <sheetViews>
    <sheetView workbookViewId="0">
      <selection activeCell="J12" sqref="J12"/>
    </sheetView>
  </sheetViews>
  <sheetFormatPr baseColWidth="10" defaultRowHeight="16" x14ac:dyDescent="0.2"/>
  <cols>
    <col min="1" max="1" width="10.83203125" style="1"/>
    <col min="2" max="2" width="12.6640625" style="1" bestFit="1" customWidth="1"/>
    <col min="3" max="3" width="11" style="1" bestFit="1" customWidth="1"/>
    <col min="4" max="5" width="12.6640625" style="1" bestFit="1" customWidth="1"/>
    <col min="6" max="8" width="11" style="1" bestFit="1" customWidth="1"/>
    <col min="9" max="10" width="10.83203125" style="1"/>
    <col min="11" max="11" width="11.6640625" style="6" bestFit="1" customWidth="1"/>
    <col min="12" max="12" width="13.1640625" style="6" bestFit="1" customWidth="1"/>
    <col min="13" max="16" width="10.83203125" style="6"/>
    <col min="17" max="16384" width="10.83203125" style="4"/>
  </cols>
  <sheetData>
    <row r="1" spans="1:16" x14ac:dyDescent="0.2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3" t="s">
        <v>12</v>
      </c>
      <c r="J1" s="11" t="s">
        <v>7</v>
      </c>
      <c r="K1" s="12" t="s">
        <v>0</v>
      </c>
      <c r="L1" s="12" t="s">
        <v>1</v>
      </c>
      <c r="M1" s="12" t="s">
        <v>2</v>
      </c>
      <c r="N1" s="12" t="s">
        <v>3</v>
      </c>
      <c r="O1" s="12" t="s">
        <v>4</v>
      </c>
      <c r="P1" s="12" t="s">
        <v>5</v>
      </c>
    </row>
    <row r="2" spans="1:16" x14ac:dyDescent="0.2">
      <c r="A2" s="1">
        <v>1</v>
      </c>
      <c r="B2" s="1">
        <v>2</v>
      </c>
      <c r="C2" s="1">
        <v>4249</v>
      </c>
      <c r="D2" s="1">
        <v>4337</v>
      </c>
      <c r="E2" s="1">
        <v>5182</v>
      </c>
      <c r="F2" s="1">
        <v>0</v>
      </c>
      <c r="G2" s="1">
        <v>0</v>
      </c>
      <c r="H2" s="1">
        <v>0</v>
      </c>
      <c r="I2" s="13"/>
      <c r="J2" s="2">
        <v>1</v>
      </c>
      <c r="K2" s="3">
        <f>AVERAGEIF(A2:A401, "1",C2:C401)</f>
        <v>2377.5500000000002</v>
      </c>
      <c r="L2" s="3">
        <f>AVERAGEIF(A2:A401, "1",D2:D401)</f>
        <v>2208.65</v>
      </c>
      <c r="M2" s="3">
        <f>AVERAGEIF(A2:A401, "1",E2:E401)</f>
        <v>2239.1999999999998</v>
      </c>
      <c r="N2" s="3">
        <f>AVERAGEIF(A2:A401, "1",F2:F401)</f>
        <v>0</v>
      </c>
      <c r="O2" s="3">
        <f>AVERAGEIF(A2:A401, "1",G2:G401)</f>
        <v>0</v>
      </c>
      <c r="P2" s="3">
        <f>AVERAGEIF(A2:A401, "1",H2:H401)</f>
        <v>0</v>
      </c>
    </row>
    <row r="3" spans="1:16" x14ac:dyDescent="0.2">
      <c r="A3" s="1">
        <v>2</v>
      </c>
      <c r="B3" s="1">
        <v>4</v>
      </c>
      <c r="C3" s="1">
        <v>3392</v>
      </c>
      <c r="D3" s="1">
        <v>2118</v>
      </c>
      <c r="E3" s="1">
        <v>4452</v>
      </c>
      <c r="F3" s="1">
        <v>0</v>
      </c>
      <c r="G3" s="1">
        <v>0</v>
      </c>
      <c r="H3" s="1">
        <v>0</v>
      </c>
      <c r="I3" s="13"/>
      <c r="J3" s="2">
        <v>2</v>
      </c>
      <c r="K3" s="3">
        <f>AVERAGEIF(A2:A401, "2",C2:C401)</f>
        <v>2610.9</v>
      </c>
      <c r="L3" s="3">
        <f>AVERAGEIF(A2:A401, "2",D2:D401)</f>
        <v>2492</v>
      </c>
      <c r="M3" s="3">
        <f>AVERAGEIF(A2:A401, "2",E2:E401)</f>
        <v>2177.0500000000002</v>
      </c>
      <c r="N3" s="3">
        <f>AVERAGEIF(A2:A401, "2",F2:F401)</f>
        <v>0</v>
      </c>
      <c r="O3" s="3">
        <f>AVERAGEIF(A2:A401, "2",G2:G401)</f>
        <v>0</v>
      </c>
      <c r="P3" s="3">
        <f>AVERAGEIF(A2:A401, "2",H2:H401)</f>
        <v>0</v>
      </c>
    </row>
    <row r="4" spans="1:16" x14ac:dyDescent="0.2">
      <c r="A4" s="1">
        <v>3</v>
      </c>
      <c r="B4" s="1">
        <v>8</v>
      </c>
      <c r="C4" s="1">
        <v>3386</v>
      </c>
      <c r="D4" s="1">
        <v>1978</v>
      </c>
      <c r="E4" s="1">
        <v>1894</v>
      </c>
      <c r="F4" s="1">
        <v>0</v>
      </c>
      <c r="G4" s="1">
        <v>0</v>
      </c>
      <c r="H4" s="1">
        <v>0</v>
      </c>
      <c r="I4" s="13"/>
      <c r="J4" s="2">
        <v>3</v>
      </c>
      <c r="K4" s="3">
        <f>AVERAGEIF(A2:A401, "3",C2:C401)</f>
        <v>2379.3000000000002</v>
      </c>
      <c r="L4" s="3">
        <f>AVERAGEIF(A2:A401, "3",D2:D401)</f>
        <v>2109.1</v>
      </c>
      <c r="M4" s="3">
        <f>AVERAGEIF(A2:A401, "3",E2:E401)</f>
        <v>1911.05</v>
      </c>
      <c r="N4" s="3">
        <f>AVERAGEIF(A2:A401, "3",F2:F401)</f>
        <v>0</v>
      </c>
      <c r="O4" s="3">
        <f>AVERAGEIF(A2:A401, "3",G2:G401)</f>
        <v>0.1</v>
      </c>
      <c r="P4" s="3">
        <f>AVERAGEIF(A2:A401, "3",H2:H401)</f>
        <v>0</v>
      </c>
    </row>
    <row r="5" spans="1:16" x14ac:dyDescent="0.2">
      <c r="A5" s="1">
        <v>4</v>
      </c>
      <c r="B5" s="1">
        <v>16</v>
      </c>
      <c r="C5" s="1">
        <v>2309</v>
      </c>
      <c r="D5" s="1">
        <v>3273</v>
      </c>
      <c r="E5" s="1">
        <v>1923</v>
      </c>
      <c r="F5" s="1">
        <v>0</v>
      </c>
      <c r="G5" s="1">
        <v>0</v>
      </c>
      <c r="H5" s="1">
        <v>0</v>
      </c>
      <c r="I5" s="13"/>
      <c r="J5" s="2">
        <v>4</v>
      </c>
      <c r="K5" s="3">
        <f>AVERAGEIF(A2:A401, "4",C2:C401)</f>
        <v>2605</v>
      </c>
      <c r="L5" s="3">
        <f>AVERAGEIF(A2:A401, "4",D2:D401)</f>
        <v>2476.65</v>
      </c>
      <c r="M5" s="5">
        <f>AVERAGEIF(A2:A401, "4",E2:E401)</f>
        <v>42939.95</v>
      </c>
      <c r="N5" s="3">
        <f>AVERAGEIF(A2:A401, "4",F2:F401)</f>
        <v>0</v>
      </c>
      <c r="O5" s="3">
        <f>AVERAGEIF(A2:A401, "4",G2:G401)</f>
        <v>0.05</v>
      </c>
      <c r="P5" s="3">
        <f>AVERAGEIF(A2:A401, "4",H2:H401)</f>
        <v>0</v>
      </c>
    </row>
    <row r="6" spans="1:16" x14ac:dyDescent="0.2">
      <c r="A6" s="1">
        <v>5</v>
      </c>
      <c r="B6" s="1">
        <v>32</v>
      </c>
      <c r="C6" s="1">
        <v>2138</v>
      </c>
      <c r="D6" s="1">
        <v>3232</v>
      </c>
      <c r="E6" s="1">
        <v>2628</v>
      </c>
      <c r="F6" s="1">
        <v>0</v>
      </c>
      <c r="G6" s="1">
        <v>0</v>
      </c>
      <c r="H6" s="1">
        <v>0</v>
      </c>
      <c r="I6" s="13"/>
      <c r="J6" s="2">
        <v>5</v>
      </c>
      <c r="K6" s="3">
        <f>AVERAGEIF(A2:A401, "5",C2:C401)</f>
        <v>2531.6</v>
      </c>
      <c r="L6" s="3">
        <f>AVERAGEIF(A2:A401, "5",D2:D401)</f>
        <v>2084.9</v>
      </c>
      <c r="M6" s="3">
        <f>AVERAGEIF(A2:A401, "5",E2:E401)</f>
        <v>2036.35</v>
      </c>
      <c r="N6" s="3">
        <f>AVERAGEIF(A2:A401, "5",F2:F401)</f>
        <v>0.05</v>
      </c>
      <c r="O6" s="3">
        <f>AVERAGEIF(A2:A401, "5",G2:G401)</f>
        <v>0</v>
      </c>
      <c r="P6" s="3">
        <f>AVERAGEIF(A2:A401, "5",H2:H401)</f>
        <v>0.05</v>
      </c>
    </row>
    <row r="7" spans="1:16" x14ac:dyDescent="0.2">
      <c r="A7" s="1">
        <v>6</v>
      </c>
      <c r="B7" s="1">
        <v>64</v>
      </c>
      <c r="C7" s="1">
        <v>3246</v>
      </c>
      <c r="D7" s="1">
        <v>1968</v>
      </c>
      <c r="E7" s="1">
        <v>2508</v>
      </c>
      <c r="F7" s="1">
        <v>1</v>
      </c>
      <c r="G7" s="1">
        <v>0</v>
      </c>
      <c r="H7" s="1">
        <v>0</v>
      </c>
      <c r="I7" s="13"/>
      <c r="J7" s="2">
        <v>6</v>
      </c>
      <c r="K7" s="3">
        <f>AVERAGEIF(A2:A401, "6",C2:C401)</f>
        <v>2605.0500000000002</v>
      </c>
      <c r="L7" s="3">
        <f>AVERAGEIF(A2:A401, "6",D2:D401)</f>
        <v>2635.3</v>
      </c>
      <c r="M7" s="3">
        <f>AVERAGEIF(A2:A401, "6",E2:E401)</f>
        <v>1979.35</v>
      </c>
      <c r="N7" s="3">
        <f>AVERAGEIF(A2:A401, "6",F2:F401)</f>
        <v>0.15</v>
      </c>
      <c r="O7" s="3">
        <f>AVERAGEIF(A2:A401, "6",G2:G401)</f>
        <v>0.1</v>
      </c>
      <c r="P7" s="3">
        <f>AVERAGEIF(A2:A401, "6",H2:H401)</f>
        <v>0.05</v>
      </c>
    </row>
    <row r="8" spans="1:16" x14ac:dyDescent="0.2">
      <c r="A8" s="1">
        <v>7</v>
      </c>
      <c r="B8" s="1">
        <v>128</v>
      </c>
      <c r="C8" s="1">
        <v>2262</v>
      </c>
      <c r="D8" s="1">
        <v>3061</v>
      </c>
      <c r="E8" s="1">
        <v>1891</v>
      </c>
      <c r="F8" s="1">
        <v>0</v>
      </c>
      <c r="G8" s="1">
        <v>0</v>
      </c>
      <c r="H8" s="1">
        <v>0</v>
      </c>
      <c r="I8" s="13"/>
      <c r="J8" s="2">
        <v>7</v>
      </c>
      <c r="K8" s="3">
        <f>AVERAGEIF(A2:A401, "7",C2:C401)</f>
        <v>2361.8000000000002</v>
      </c>
      <c r="L8" s="3">
        <f>AVERAGEIF(A2:A401, "7",D2:D401)</f>
        <v>2250.5</v>
      </c>
      <c r="M8" s="5">
        <f>AVERAGEIF(A2:A401, "7",E2:E401)</f>
        <v>361816.45</v>
      </c>
      <c r="N8" s="3">
        <f>AVERAGEIF(A2:A401, "7",F2:F401)</f>
        <v>0.2</v>
      </c>
      <c r="O8" s="3">
        <f>AVERAGEIF(A2:A401, "7",G2:G401)</f>
        <v>0</v>
      </c>
      <c r="P8" s="3">
        <f>AVERAGEIF(A2:A401, "7",H2:H401)</f>
        <v>0.1</v>
      </c>
    </row>
    <row r="9" spans="1:16" x14ac:dyDescent="0.2">
      <c r="A9" s="1">
        <v>8</v>
      </c>
      <c r="B9" s="1">
        <v>256</v>
      </c>
      <c r="C9" s="1">
        <v>2281</v>
      </c>
      <c r="D9" s="1">
        <v>4112</v>
      </c>
      <c r="E9" s="1">
        <v>2463</v>
      </c>
      <c r="F9" s="1">
        <v>0</v>
      </c>
      <c r="G9" s="1">
        <v>0</v>
      </c>
      <c r="H9" s="1">
        <v>1</v>
      </c>
      <c r="I9" s="13"/>
      <c r="J9" s="2">
        <v>8</v>
      </c>
      <c r="K9" s="3">
        <f>AVERAGEIF(A2:A401, "8",C2:C401)</f>
        <v>2547.1999999999998</v>
      </c>
      <c r="L9" s="3">
        <f>AVERAGEIF(A2:A401, "8",D2:D401)</f>
        <v>2797.2</v>
      </c>
      <c r="M9" s="3">
        <f>AVERAGEIF(A2:A401, "8",E2:E401)</f>
        <v>1963.4</v>
      </c>
      <c r="N9" s="3">
        <f>AVERAGEIF(A2:A401, "8",F2:F401)</f>
        <v>0.15</v>
      </c>
      <c r="O9" s="3">
        <f>AVERAGEIF(A2:A401, "8",G2:G401)</f>
        <v>0.2</v>
      </c>
      <c r="P9" s="3">
        <f>AVERAGEIF(A2:A401, "8",H2:H401)</f>
        <v>0.1</v>
      </c>
    </row>
    <row r="10" spans="1:16" x14ac:dyDescent="0.2">
      <c r="A10" s="1">
        <v>9</v>
      </c>
      <c r="B10" s="1">
        <v>512</v>
      </c>
      <c r="C10" s="1">
        <v>2432</v>
      </c>
      <c r="D10" s="1">
        <v>3193</v>
      </c>
      <c r="E10" s="1">
        <v>2129</v>
      </c>
      <c r="F10" s="1">
        <v>1</v>
      </c>
      <c r="G10" s="1">
        <v>0</v>
      </c>
      <c r="H10" s="1">
        <v>1</v>
      </c>
      <c r="I10" s="13"/>
      <c r="J10" s="2">
        <v>9</v>
      </c>
      <c r="K10" s="3">
        <f>AVERAGEIF(A2:A401, "9",C2:C401)</f>
        <v>2358.25</v>
      </c>
      <c r="L10" s="3">
        <f>AVERAGEIF(A2:A401, "9",D2:D401)</f>
        <v>2256.4499999999998</v>
      </c>
      <c r="M10" s="3">
        <f>AVERAGEIF(A2:A401, "9",E2:E401)</f>
        <v>1915.7</v>
      </c>
      <c r="N10" s="3">
        <f>AVERAGEIF(A2:A401, "9",F2:F401)</f>
        <v>0.45</v>
      </c>
      <c r="O10" s="3">
        <f>AVERAGEIF(A2:A401, "9",G2:G401)</f>
        <v>0.3</v>
      </c>
      <c r="P10" s="3">
        <f>AVERAGEIF(A2:A401, "9",H2:H401)</f>
        <v>0.15</v>
      </c>
    </row>
    <row r="11" spans="1:16" x14ac:dyDescent="0.2">
      <c r="A11" s="1">
        <v>10</v>
      </c>
      <c r="B11" s="1">
        <v>1024</v>
      </c>
      <c r="C11" s="1">
        <v>2332</v>
      </c>
      <c r="D11" s="1">
        <v>3367</v>
      </c>
      <c r="E11" s="1">
        <v>1837</v>
      </c>
      <c r="F11" s="1">
        <v>1</v>
      </c>
      <c r="G11" s="1">
        <v>1</v>
      </c>
      <c r="H11" s="1">
        <v>0</v>
      </c>
      <c r="I11" s="13"/>
      <c r="J11" s="2">
        <v>10</v>
      </c>
      <c r="K11" s="3">
        <f>AVERAGEIF(A2:A401, "10",C2:C401)</f>
        <v>2586.9</v>
      </c>
      <c r="L11" s="3">
        <f>AVERAGEIF(A2:A401, "10",D2:D401)</f>
        <v>2502.9</v>
      </c>
      <c r="M11" s="3">
        <f>AVERAGEIF(A2:A401, "10",E2:E401)</f>
        <v>1916.1</v>
      </c>
      <c r="N11" s="3">
        <f>AVERAGEIF(A2:A401, "10",F2:F401)</f>
        <v>0.9</v>
      </c>
      <c r="O11" s="3">
        <f>AVERAGEIF(A2:A401, "10",G2:G401)</f>
        <v>0.65</v>
      </c>
      <c r="P11" s="3">
        <f>AVERAGEIF(A2:A401, "10",H2:H401)</f>
        <v>0.45</v>
      </c>
    </row>
    <row r="12" spans="1:16" x14ac:dyDescent="0.2">
      <c r="A12" s="1">
        <v>11</v>
      </c>
      <c r="B12" s="1">
        <v>2048</v>
      </c>
      <c r="C12" s="1">
        <v>2169</v>
      </c>
      <c r="D12" s="1">
        <v>1961</v>
      </c>
      <c r="E12" s="1">
        <v>4966</v>
      </c>
      <c r="F12" s="1">
        <v>1</v>
      </c>
      <c r="G12" s="1">
        <v>1</v>
      </c>
      <c r="H12" s="1">
        <v>1</v>
      </c>
      <c r="I12" s="13"/>
      <c r="J12" s="2">
        <v>11</v>
      </c>
      <c r="K12" s="3">
        <f>AVERAGEIF(A2:A401, "11",C2:C401)</f>
        <v>2401.1999999999998</v>
      </c>
      <c r="L12" s="3">
        <f>AVERAGEIF(A2:A401, "11",D2:D401)</f>
        <v>1992.25</v>
      </c>
      <c r="M12" s="5">
        <f>AVERAGEIF(A2:A401, "11",E2:E401)</f>
        <v>362037.05</v>
      </c>
      <c r="N12" s="3">
        <f>AVERAGEIF(A2:A401, "11",F2:F401)</f>
        <v>1.4</v>
      </c>
      <c r="O12" s="3">
        <f>AVERAGEIF(A2:A401, "11",G2:G401)</f>
        <v>1.1499999999999999</v>
      </c>
      <c r="P12" s="3">
        <f>AVERAGEIF(A2:A401, "11",H2:H401)</f>
        <v>0.9</v>
      </c>
    </row>
    <row r="13" spans="1:16" x14ac:dyDescent="0.2">
      <c r="A13" s="1">
        <v>12</v>
      </c>
      <c r="B13" s="1">
        <v>4096</v>
      </c>
      <c r="C13" s="1">
        <v>2284</v>
      </c>
      <c r="D13" s="1">
        <v>2226</v>
      </c>
      <c r="E13" s="1">
        <v>1767</v>
      </c>
      <c r="F13" s="1">
        <v>4</v>
      </c>
      <c r="G13" s="1">
        <v>4</v>
      </c>
      <c r="H13" s="1">
        <v>2</v>
      </c>
      <c r="I13" s="13"/>
      <c r="J13" s="2">
        <v>12</v>
      </c>
      <c r="K13" s="3">
        <f>AVERAGEIF(A2:A401, "12",C2:C401)</f>
        <v>2519.6</v>
      </c>
      <c r="L13" s="3">
        <f>AVERAGEIF(A2:A401, "12",D2:D401)</f>
        <v>2755.45</v>
      </c>
      <c r="M13" s="3">
        <f>AVERAGEIF(A2:A401, "12",E2:E401)</f>
        <v>1893.1</v>
      </c>
      <c r="N13" s="3">
        <f>AVERAGEIF(A2:A401, "12",F2:F401)</f>
        <v>3.1</v>
      </c>
      <c r="O13" s="3">
        <f>AVERAGEIF(A2:A401, "12",G2:G401)</f>
        <v>2.25</v>
      </c>
      <c r="P13" s="3">
        <f>AVERAGEIF(A2:A401, "12",H2:H401)</f>
        <v>1.8</v>
      </c>
    </row>
    <row r="14" spans="1:16" x14ac:dyDescent="0.2">
      <c r="A14" s="1">
        <v>13</v>
      </c>
      <c r="B14" s="1">
        <v>8192</v>
      </c>
      <c r="C14" s="1">
        <v>3463</v>
      </c>
      <c r="D14" s="1">
        <v>1614</v>
      </c>
      <c r="E14" s="1">
        <v>2124</v>
      </c>
      <c r="F14" s="1">
        <v>8</v>
      </c>
      <c r="G14" s="1">
        <v>5</v>
      </c>
      <c r="H14" s="1">
        <v>3</v>
      </c>
      <c r="I14" s="13"/>
      <c r="J14" s="2">
        <v>13</v>
      </c>
      <c r="K14" s="3">
        <f>AVERAGEIF(A2:A401, "13",C2:C401)</f>
        <v>2508.5</v>
      </c>
      <c r="L14" s="3">
        <f>AVERAGEIF(A2:A401, "13",D2:D401)</f>
        <v>2114.25</v>
      </c>
      <c r="M14" s="3">
        <f>AVERAGEIF(A2:A401, "13",E2:E401)</f>
        <v>1923.85</v>
      </c>
      <c r="N14" s="3">
        <f>AVERAGEIF(A2:A401, "13",F2:F401)</f>
        <v>6.8</v>
      </c>
      <c r="O14" s="3">
        <f>AVERAGEIF(A2:A401, "13",G2:G401)</f>
        <v>4.4000000000000004</v>
      </c>
      <c r="P14" s="3">
        <f>AVERAGEIF(A2:A401, "13",H2:H401)</f>
        <v>3.25</v>
      </c>
    </row>
    <row r="15" spans="1:16" x14ac:dyDescent="0.2">
      <c r="A15" s="1">
        <v>14</v>
      </c>
      <c r="B15" s="1">
        <v>16384</v>
      </c>
      <c r="C15" s="1">
        <v>2351</v>
      </c>
      <c r="D15" s="1">
        <v>2156</v>
      </c>
      <c r="E15" s="1">
        <v>5056</v>
      </c>
      <c r="F15" s="1">
        <v>9</v>
      </c>
      <c r="G15" s="1">
        <v>8</v>
      </c>
      <c r="H15" s="1">
        <v>5</v>
      </c>
      <c r="I15" s="13"/>
      <c r="J15" s="2">
        <v>14</v>
      </c>
      <c r="K15" s="3">
        <f>AVERAGEIF(A2:A401, "14",C2:C401)</f>
        <v>2706.5</v>
      </c>
      <c r="L15" s="3">
        <f>AVERAGEIF(A2:A401, "14",D2:D401)</f>
        <v>2433.5500000000002</v>
      </c>
      <c r="M15" s="3">
        <f>AVERAGEIF(A2:A401, "14",E2:E401)</f>
        <v>2095.8000000000002</v>
      </c>
      <c r="N15" s="3">
        <f>AVERAGEIF(A2:A401, "14",F2:F401)</f>
        <v>24.3</v>
      </c>
      <c r="O15" s="3">
        <f>AVERAGEIF(A2:A401, "14",G2:G401)</f>
        <v>8.75</v>
      </c>
      <c r="P15" s="3">
        <f>AVERAGEIF(A2:A401, "14",H2:H401)</f>
        <v>6.35</v>
      </c>
    </row>
    <row r="16" spans="1:16" x14ac:dyDescent="0.2">
      <c r="A16" s="1">
        <v>15</v>
      </c>
      <c r="B16" s="1">
        <v>32768</v>
      </c>
      <c r="C16" s="1">
        <v>2189</v>
      </c>
      <c r="D16" s="1">
        <v>2203</v>
      </c>
      <c r="E16" s="1">
        <v>1612</v>
      </c>
      <c r="F16" s="1">
        <v>21</v>
      </c>
      <c r="G16" s="1">
        <v>15</v>
      </c>
      <c r="H16" s="1">
        <v>14</v>
      </c>
      <c r="I16" s="13"/>
      <c r="J16" s="2">
        <v>15</v>
      </c>
      <c r="K16" s="3">
        <f>AVERAGEIF(A2:A401, "15",C2:C401)</f>
        <v>2367.5500000000002</v>
      </c>
      <c r="L16" s="3">
        <f>AVERAGEIF(A2:A401, "15",D2:D401)</f>
        <v>2276.85</v>
      </c>
      <c r="M16" s="3">
        <f>AVERAGEIF(A2:A401, "15",E2:E401)</f>
        <v>1993.8</v>
      </c>
      <c r="N16" s="3">
        <f>AVERAGEIF(A2:A401, "15",F2:F401)</f>
        <v>30.15</v>
      </c>
      <c r="O16" s="3">
        <f>AVERAGEIF(A2:A401, "15",G2:G401)</f>
        <v>21.45</v>
      </c>
      <c r="P16" s="3">
        <f>AVERAGEIF(A2:A401, "15",H2:H401)</f>
        <v>16.25</v>
      </c>
    </row>
    <row r="17" spans="1:16" x14ac:dyDescent="0.2">
      <c r="A17" s="1">
        <v>16</v>
      </c>
      <c r="B17" s="1">
        <v>65536</v>
      </c>
      <c r="C17" s="1">
        <v>3313</v>
      </c>
      <c r="D17" s="1">
        <v>1772</v>
      </c>
      <c r="E17" s="1">
        <v>1838</v>
      </c>
      <c r="F17" s="1">
        <v>41</v>
      </c>
      <c r="G17" s="1">
        <v>34</v>
      </c>
      <c r="H17" s="1">
        <v>23</v>
      </c>
      <c r="I17" s="13"/>
      <c r="J17" s="2">
        <v>16</v>
      </c>
      <c r="K17" s="3">
        <f>AVERAGEIF(A2:A401, "16",C2:C401)</f>
        <v>2940.9</v>
      </c>
      <c r="L17" s="5">
        <f>AVERAGEIF(A2:A401, "16",D2:D401)</f>
        <v>362645.8</v>
      </c>
      <c r="M17" s="3">
        <f>AVERAGEIF(A2:A401, "16",E2:E401)</f>
        <v>1841.35</v>
      </c>
      <c r="N17" s="3">
        <f>AVERAGEIF(A2:A401, "16",F2:F401)</f>
        <v>151.94999999999999</v>
      </c>
      <c r="O17" s="3">
        <f>AVERAGEIF(A2:A401, "16",G2:G401)</f>
        <v>34.4</v>
      </c>
      <c r="P17" s="3">
        <f>AVERAGEIF(A2:A401, "16",H2:H401)</f>
        <v>23.45</v>
      </c>
    </row>
    <row r="18" spans="1:16" x14ac:dyDescent="0.2">
      <c r="A18" s="1">
        <v>17</v>
      </c>
      <c r="B18" s="1">
        <v>131072</v>
      </c>
      <c r="C18" s="1">
        <v>2130</v>
      </c>
      <c r="D18" s="1">
        <v>1992</v>
      </c>
      <c r="E18" s="1">
        <v>1856</v>
      </c>
      <c r="F18" s="1">
        <v>93</v>
      </c>
      <c r="G18" s="1">
        <v>63</v>
      </c>
      <c r="H18" s="1">
        <v>57</v>
      </c>
      <c r="I18" s="13"/>
      <c r="J18" s="2">
        <v>17</v>
      </c>
      <c r="K18" s="3">
        <f>AVERAGEIF(A2:A401, "17",C2:C401)</f>
        <v>2305.1</v>
      </c>
      <c r="L18" s="3">
        <f>AVERAGEIF(A2:A401, "17",D2:D401)</f>
        <v>2058.1</v>
      </c>
      <c r="M18" s="3">
        <f>AVERAGEIF(A2:A401, "17",E2:E401)</f>
        <v>1899.9</v>
      </c>
      <c r="N18" s="3">
        <f>AVERAGEIF(A2:A401, "17",F2:F401)</f>
        <v>176.2</v>
      </c>
      <c r="O18" s="3">
        <f>AVERAGEIF(A2:A401, "17",G2:G401)</f>
        <v>90.5</v>
      </c>
      <c r="P18" s="3">
        <f>AVERAGEIF(A2:A401, "17",H2:H401)</f>
        <v>50.2</v>
      </c>
    </row>
    <row r="19" spans="1:16" x14ac:dyDescent="0.2">
      <c r="A19" s="1">
        <v>18</v>
      </c>
      <c r="B19" s="1">
        <v>262144</v>
      </c>
      <c r="C19" s="1">
        <v>2522</v>
      </c>
      <c r="D19" s="1">
        <v>1846</v>
      </c>
      <c r="E19" s="1">
        <v>2505</v>
      </c>
      <c r="F19" s="1">
        <v>166</v>
      </c>
      <c r="G19" s="1">
        <v>118</v>
      </c>
      <c r="H19" s="1">
        <v>85</v>
      </c>
      <c r="I19" s="13"/>
      <c r="J19" s="2">
        <v>18</v>
      </c>
      <c r="K19" s="3">
        <f>AVERAGEIF(A2:A401, "18",C2:C401)</f>
        <v>2661.8</v>
      </c>
      <c r="L19" s="3">
        <f>AVERAGEIF(A2:A401, "18",D2:D401)</f>
        <v>2783.1</v>
      </c>
      <c r="M19" s="3">
        <f>AVERAGEIF(A2:A401, "18",E2:E401)</f>
        <v>32943.199999999997</v>
      </c>
      <c r="N19" s="3">
        <f>AVERAGEIF(A2:A401, "18",F2:F401)</f>
        <v>190.85</v>
      </c>
      <c r="O19" s="3">
        <f>AVERAGEIF(A2:A401, "18",G2:G401)</f>
        <v>357.65</v>
      </c>
      <c r="P19" s="3">
        <f>AVERAGEIF(A2:A401, "18",H2:H401)</f>
        <v>102.25</v>
      </c>
    </row>
    <row r="20" spans="1:16" x14ac:dyDescent="0.2">
      <c r="A20" s="1">
        <v>19</v>
      </c>
      <c r="B20" s="1">
        <v>524288</v>
      </c>
      <c r="C20" s="1">
        <v>2099</v>
      </c>
      <c r="D20" s="1">
        <v>2070</v>
      </c>
      <c r="E20" s="1">
        <v>4100</v>
      </c>
      <c r="F20" s="1">
        <v>670</v>
      </c>
      <c r="G20" s="1">
        <v>258</v>
      </c>
      <c r="H20" s="1">
        <v>146</v>
      </c>
      <c r="I20" s="13"/>
      <c r="J20" s="2">
        <v>19</v>
      </c>
      <c r="K20" s="3">
        <f>AVERAGEIF(A2:A401, "19",C2:C401)</f>
        <v>2303.9499999999998</v>
      </c>
      <c r="L20" s="5">
        <f>AVERAGEIF(A2:A401, "19",D2:D401)</f>
        <v>362232.4</v>
      </c>
      <c r="M20" s="3">
        <f>AVERAGEIF(A2:A401, "19",E2:E401)</f>
        <v>2023.05</v>
      </c>
      <c r="N20" s="3">
        <f>AVERAGEIF(A2:A401, "19",F2:F401)</f>
        <v>517.65</v>
      </c>
      <c r="O20" s="3">
        <f>AVERAGEIF(A2:A401, "19",G2:G401)</f>
        <v>285.14999999999998</v>
      </c>
      <c r="P20" s="3">
        <f>AVERAGEIF(A2:A401, "19",H2:H401)</f>
        <v>278.64999999999998</v>
      </c>
    </row>
    <row r="21" spans="1:16" x14ac:dyDescent="0.2">
      <c r="A21" s="1">
        <v>20</v>
      </c>
      <c r="B21" s="1">
        <v>1048576</v>
      </c>
      <c r="C21" s="1">
        <v>2079</v>
      </c>
      <c r="D21" s="1">
        <v>1911</v>
      </c>
      <c r="E21" s="1">
        <v>1870</v>
      </c>
      <c r="F21" s="1">
        <v>727</v>
      </c>
      <c r="G21" s="1">
        <v>3454</v>
      </c>
      <c r="H21" s="1">
        <v>386</v>
      </c>
      <c r="I21" s="13"/>
      <c r="J21" s="2">
        <v>20</v>
      </c>
      <c r="K21" s="3">
        <f>AVERAGEIF(A2:A401, "20",C2:C401)</f>
        <v>2375.75</v>
      </c>
      <c r="L21" s="3">
        <f>AVERAGEIF(A2:A401, "20",D2:D401)</f>
        <v>2626.5</v>
      </c>
      <c r="M21" s="3">
        <f>AVERAGEIF(A2:A401, "20",E2:E401)</f>
        <v>2026.6</v>
      </c>
      <c r="N21" s="3">
        <f>AVERAGEIF(A2:A401, "20",F2:F401)</f>
        <v>846.1</v>
      </c>
      <c r="O21" s="3">
        <f>AVERAGEIF(A2:A401, "20",G2:G401)</f>
        <v>838.7</v>
      </c>
      <c r="P21" s="3">
        <f>AVERAGEIF(A2:A401, "20",H2:H401)</f>
        <v>431.35</v>
      </c>
    </row>
    <row r="22" spans="1:16" x14ac:dyDescent="0.2">
      <c r="A22" s="1">
        <v>1</v>
      </c>
      <c r="B22" s="1">
        <v>2</v>
      </c>
      <c r="C22" s="1">
        <v>3806</v>
      </c>
      <c r="D22" s="1">
        <v>3814</v>
      </c>
      <c r="E22" s="1">
        <v>5056</v>
      </c>
      <c r="F22" s="1">
        <v>0</v>
      </c>
      <c r="G22" s="1">
        <v>0</v>
      </c>
      <c r="H22" s="1">
        <v>0</v>
      </c>
      <c r="I22" s="13" t="s">
        <v>11</v>
      </c>
      <c r="J22" s="11" t="s">
        <v>7</v>
      </c>
      <c r="K22" s="12" t="s">
        <v>0</v>
      </c>
      <c r="L22" s="12" t="s">
        <v>1</v>
      </c>
      <c r="M22" s="12" t="s">
        <v>2</v>
      </c>
      <c r="N22" s="12" t="s">
        <v>3</v>
      </c>
      <c r="O22" s="12" t="s">
        <v>4</v>
      </c>
      <c r="P22" s="12" t="s">
        <v>5</v>
      </c>
    </row>
    <row r="23" spans="1:16" ht="16" customHeight="1" x14ac:dyDescent="0.2">
      <c r="A23" s="1">
        <v>2</v>
      </c>
      <c r="B23" s="1">
        <v>4</v>
      </c>
      <c r="C23" s="1">
        <v>2797</v>
      </c>
      <c r="D23" s="1">
        <v>1849</v>
      </c>
      <c r="E23" s="1">
        <v>3497</v>
      </c>
      <c r="F23" s="1">
        <v>0</v>
      </c>
      <c r="G23" s="1">
        <v>0</v>
      </c>
      <c r="H23" s="1">
        <v>0</v>
      </c>
      <c r="I23" s="13"/>
      <c r="J23" s="2">
        <v>1</v>
      </c>
      <c r="K23" s="8">
        <f t="array" ref="K23">(SUM(IF(A2:A401=1,C2:C401))-MAX(IF(A2:A401=1,C2:C401))-MIN(IF(A2:A401=1,C2:C401)))/18</f>
        <v>2304.9444444444443</v>
      </c>
      <c r="L23" s="3">
        <f t="array" ref="L23">(SUM(IF(A2:A401=1,D2:D401))-MAX(IF(A2:A401=1,D2:D401))-MIN(IF(A2:A401=1,D2:D401)))/18</f>
        <v>2119.7222222222222</v>
      </c>
      <c r="M23" s="3">
        <f t="array" ref="M23">(SUM(IF(A2:A401=1,E2:E401))-MAX(IF(A2:A401=1,E2:E401))-MIN(IF(A2:A401=1,E2:E401)))/18</f>
        <v>2109.7777777777778</v>
      </c>
      <c r="N23" s="3">
        <f t="array" ref="N23">(SUM(IF(A2:A401=1,F2:F401))-MAX(IF(A2:A401=1,F2:F401))-MIN(IF(A2:A401=1,F2:F401)))/18</f>
        <v>0</v>
      </c>
      <c r="O23" s="3">
        <f t="array" ref="O23">(SUM(IF(A2:A401=1,G2:G401))-MAX(IF(A2:A401=1,G2:G401))-MIN(IF(A2:A401=1,G2:G401)))/18</f>
        <v>0</v>
      </c>
      <c r="P23" s="3">
        <f t="array" ref="P23">(SUM(IF(A2:A401=1,H2:H401))-MAX(IF(A2:A401=1,H2:H401))-MIN(IF(A2:A401=1,H2:H401)))/18</f>
        <v>0</v>
      </c>
    </row>
    <row r="24" spans="1:16" x14ac:dyDescent="0.2">
      <c r="A24" s="1">
        <v>3</v>
      </c>
      <c r="B24" s="1">
        <v>8</v>
      </c>
      <c r="C24" s="1">
        <v>2197</v>
      </c>
      <c r="D24" s="1">
        <v>2917</v>
      </c>
      <c r="E24" s="1">
        <v>1875</v>
      </c>
      <c r="F24" s="1">
        <v>0</v>
      </c>
      <c r="G24" s="1">
        <v>0</v>
      </c>
      <c r="H24" s="1">
        <v>0</v>
      </c>
      <c r="I24" s="13"/>
      <c r="J24" s="2">
        <v>2</v>
      </c>
      <c r="K24" s="8">
        <f t="array" ref="K24">(SUM(IF(A2:A401=2,C2:C401))-MAX(IF(A2:A401=2,C2:C401))-MIN(IF(A2:A401=2,C2:C401)))/18</f>
        <v>2600.0555555555557</v>
      </c>
      <c r="L24" s="3">
        <f t="array" ref="L24">(SUM(IF(A2:A401=2,D2:D401))-MAX(IF(A2:A401=2,D2:D401))-MIN(IF(A2:A401=2,D2:D401)))/18</f>
        <v>2495.9444444444443</v>
      </c>
      <c r="M24" s="3">
        <f t="array" ref="M24">(SUM(IF(A2:A401=2,E2:E401))-MAX(IF(A2:A401=2,E2:E401))-MIN(IF(A2:A401=2,E2:E401)))/18</f>
        <v>2094.2777777777778</v>
      </c>
      <c r="N24" s="3">
        <f t="array" ref="N24">(SUM(IF(A2:A401=2,F2:F401))-MAX(IF(A2:A401=2,F2:F401))-MIN(IF(A2:A401=2,F2:F401)))/18</f>
        <v>0</v>
      </c>
      <c r="O24" s="3">
        <f t="array" ref="O24">(SUM(IF(A2:A401=2,G2:G401))-MAX(IF(A2:A401=2,G2:G401))-MIN(IF(A2:A401=2,G2:G401)))/18</f>
        <v>0</v>
      </c>
      <c r="P24" s="3">
        <f t="array" ref="P24">(SUM(IF(A2:A401=2,H2:H401))-MAX(IF(A2:A401=2,H2:H401))-MIN(IF(A2:A401=2,H2:H401)))/18</f>
        <v>0</v>
      </c>
    </row>
    <row r="25" spans="1:16" x14ac:dyDescent="0.2">
      <c r="A25" s="1">
        <v>4</v>
      </c>
      <c r="B25" s="1">
        <v>16</v>
      </c>
      <c r="C25" s="1">
        <v>2398</v>
      </c>
      <c r="D25" s="1">
        <v>1940</v>
      </c>
      <c r="E25" s="1">
        <v>1725</v>
      </c>
      <c r="F25" s="1">
        <v>0</v>
      </c>
      <c r="G25" s="1">
        <v>0</v>
      </c>
      <c r="H25" s="1">
        <v>0</v>
      </c>
      <c r="I25" s="13"/>
      <c r="J25" s="2">
        <v>3</v>
      </c>
      <c r="K25" s="8">
        <f t="array" ref="K25">(SUM(IF(A2:A401=3,C2:C401))-MAX(IF(A2:A401=3,C2:C401))-MIN(IF(A2:A401=3,C2:C401)))/18</f>
        <v>2339.6111111111113</v>
      </c>
      <c r="L25" s="3">
        <f t="array" ref="L25">(SUM(IF(A2:A401=3,D2:D401))-MAX(IF(A2:A401=3,D2:D401))-MIN(IF(A2:A401=3,D2:D401)))/18</f>
        <v>2094.7222222222222</v>
      </c>
      <c r="M25" s="3">
        <f t="array" ref="M25">(SUM(IF(A2:A401=3,E2:E401))-MAX(IF(A2:A401=3,E2:E401))-MIN(IF(A2:A401=3,E2:E401)))/18</f>
        <v>1915.6111111111111</v>
      </c>
      <c r="N25" s="3">
        <f t="array" ref="N25">(SUM(IF(A2:A401=3,F2:F401))-MAX(IF(A2:A401=3,F2:F401))-MIN(IF(A2:A401=3,F2:F401)))/18</f>
        <v>0</v>
      </c>
      <c r="O25" s="3">
        <f t="array" ref="O25">(SUM(IF(A2:A401=3,G2:G401))-MAX(IF(A2:A401=3,G2:G401))-MIN(IF(A2:A401=3,G2:G401)))/18</f>
        <v>5.5555555555555552E-2</v>
      </c>
      <c r="P25" s="3">
        <f t="array" ref="P25">(SUM(IF(A2:A401=3,H2:H401))-MAX(IF(A2:A401=3,H2:H401))-MIN(IF(A2:A401=3,H2:H401)))/18</f>
        <v>0</v>
      </c>
    </row>
    <row r="26" spans="1:16" x14ac:dyDescent="0.2">
      <c r="A26" s="1">
        <v>5</v>
      </c>
      <c r="B26" s="1">
        <v>32</v>
      </c>
      <c r="C26" s="1">
        <v>3325</v>
      </c>
      <c r="D26" s="1">
        <v>1573</v>
      </c>
      <c r="E26" s="1">
        <v>1909</v>
      </c>
      <c r="F26" s="1">
        <v>0</v>
      </c>
      <c r="G26" s="1">
        <v>0</v>
      </c>
      <c r="H26" s="1">
        <v>0</v>
      </c>
      <c r="I26" s="13"/>
      <c r="J26" s="2">
        <v>4</v>
      </c>
      <c r="K26" s="9">
        <f t="array" ref="K26">(SUM(IF(A2:A401=4,C2:C401))-MAX(IF(A2:A401=4,C2:C401))-MIN(IF(A2:A401=4,C2:C401)))/18</f>
        <v>2586.8888888888887</v>
      </c>
      <c r="L26" s="9">
        <f t="array" ref="L26">(SUM(IF(A2:A401=4,D2:D401))-MAX(IF(A2:A401=4,D2:D401))-MIN(IF(A2:A401=4,D2:D401)))/18</f>
        <v>2488.8333333333335</v>
      </c>
      <c r="M26" s="3">
        <f t="array" ref="M26">(SUM(IF(A2:A401=4,E2:E401))-MAX(IF(A2:A401=4,E2:E401))-MIN(IF(A2:A401=4,E2:E401)))/18</f>
        <v>1860.5555555555557</v>
      </c>
      <c r="N26" s="3">
        <f t="array" ref="N26">(SUM(IF(A2:A401=4,F2:F401))-MAX(IF(A2:A401=4,F2:F401))-MIN(IF(A2:A401=4,F2:F401)))/18</f>
        <v>0</v>
      </c>
      <c r="O26" s="3">
        <f t="array" ref="O26">(SUM(IF(A2:A401=4,G2:G401))-MAX(IF(A2:A401=4,G2:G401))-MIN(IF(A2:A401=4,G2:G401)))/18</f>
        <v>0</v>
      </c>
      <c r="P26" s="3">
        <f t="array" ref="P26">(SUM(IF(A2:A401=4,H2:H401))-MAX(IF(A2:A401=4,H2:H401))-MIN(IF(A2:A401=4,H2:H401)))/18</f>
        <v>0</v>
      </c>
    </row>
    <row r="27" spans="1:16" x14ac:dyDescent="0.2">
      <c r="A27" s="1">
        <v>6</v>
      </c>
      <c r="B27" s="1">
        <v>64</v>
      </c>
      <c r="C27" s="1">
        <v>2049</v>
      </c>
      <c r="D27" s="1">
        <v>2990</v>
      </c>
      <c r="E27" s="1">
        <v>1802</v>
      </c>
      <c r="F27" s="1">
        <v>0</v>
      </c>
      <c r="G27" s="1">
        <v>0</v>
      </c>
      <c r="H27" s="1">
        <v>0</v>
      </c>
      <c r="I27" s="13"/>
      <c r="J27" s="2">
        <v>5</v>
      </c>
      <c r="K27" s="8">
        <f t="array" ref="K27">(SUM(IF(A2:A401=5,C2:C401))-MAX(IF(A2:A401=5,C2:C401))-MIN(IF(A2:A401=5,C2:C401)))/18</f>
        <v>2491.0555555555557</v>
      </c>
      <c r="L27" s="3">
        <f t="array" ref="L27">(SUM(IF(A2:A401=5,D2:D401))-MAX(IF(A2:A401=5,D2:D401))-MIN(IF(A2:A401=5,D2:D401)))/18</f>
        <v>2049.6111111111113</v>
      </c>
      <c r="M27" s="3">
        <f t="array" ref="M27">(SUM(IF(A2:A401=5,E2:E401))-MAX(IF(A2:A401=5,E2:E401))-MIN(IF(A2:A401=5,E2:E401)))/18</f>
        <v>2024</v>
      </c>
      <c r="N27" s="3">
        <f t="array" ref="N27">(SUM(IF(A2:A401=5,F2:F401))-MAX(IF(A2:A401=5,F2:F401))-MIN(IF(A2:A401=5,F2:F401)))/18</f>
        <v>0</v>
      </c>
      <c r="O27" s="3">
        <f t="array" ref="O27">(SUM(IF(A2:A401=5,G2:G401))-MAX(IF(A2:A401=5,G2:G401))-MIN(IF(A2:A401=5,G2:G401)))/18</f>
        <v>0</v>
      </c>
      <c r="P27" s="3">
        <f t="array" ref="P27">(SUM(IF(A2:A401=5,H2:H401))-MAX(IF(A2:A401=5,H2:H401))-MIN(IF(A2:A401=5,H2:H401)))/18</f>
        <v>0</v>
      </c>
    </row>
    <row r="28" spans="1:16" x14ac:dyDescent="0.2">
      <c r="A28" s="1">
        <v>7</v>
      </c>
      <c r="B28" s="1">
        <v>128</v>
      </c>
      <c r="C28" s="1">
        <v>2053</v>
      </c>
      <c r="D28" s="1">
        <v>2891</v>
      </c>
      <c r="E28" s="1">
        <v>1670</v>
      </c>
      <c r="F28" s="1">
        <v>0</v>
      </c>
      <c r="G28" s="1">
        <v>0</v>
      </c>
      <c r="H28" s="1">
        <v>0</v>
      </c>
      <c r="I28" s="13"/>
      <c r="J28" s="2">
        <v>6</v>
      </c>
      <c r="K28" s="8">
        <f t="array" ref="K28">(SUM(IF(A2:A401=6,C2:C401))-MAX(IF(A2:A401=6,C2:C401))-MIN(IF(A2:A401=6,C2:C401)))/18</f>
        <v>2545.8888888888887</v>
      </c>
      <c r="L28" s="3">
        <f t="array" ref="L28">(SUM(IF(A2:A401=6,D2:D401))-MAX(IF(A2:A401=6,D2:D401))-MIN(IF(A2:A401=6,D2:D401)))/18</f>
        <v>2645.9444444444443</v>
      </c>
      <c r="M28" s="3">
        <f t="array" ref="M28">(SUM(IF(A2:A401=6,E2:E401))-MAX(IF(A2:A401=6,E2:E401))-MIN(IF(A2:A401=6,E2:E401)))/18</f>
        <v>1975</v>
      </c>
      <c r="N28" s="3">
        <f t="array" ref="N28">(SUM(IF(A2:A401=6,F2:F401))-MAX(IF(A2:A401=6,F2:F401))-MIN(IF(A2:A401=6,F2:F401)))/18</f>
        <v>0.1111111111111111</v>
      </c>
      <c r="O28" s="3">
        <f t="array" ref="O28">(SUM(IF(A2:A401=6,G2:G401))-MAX(IF(A2:A401=6,G2:G401))-MIN(IF(A2:A401=6,G2:G401)))/18</f>
        <v>5.5555555555555552E-2</v>
      </c>
      <c r="P28" s="3">
        <f t="array" ref="P28">(SUM(IF(A2:A401=6,H2:H401))-MAX(IF(A2:A401=6,H2:H401))-MIN(IF(A2:A401=6,H2:H401)))/18</f>
        <v>0</v>
      </c>
    </row>
    <row r="29" spans="1:16" x14ac:dyDescent="0.2">
      <c r="A29" s="1">
        <v>8</v>
      </c>
      <c r="B29" s="1">
        <v>256</v>
      </c>
      <c r="C29" s="1">
        <v>2687</v>
      </c>
      <c r="D29" s="1">
        <v>2895</v>
      </c>
      <c r="E29" s="1">
        <v>1812</v>
      </c>
      <c r="F29" s="1">
        <v>0</v>
      </c>
      <c r="G29" s="1">
        <v>0</v>
      </c>
      <c r="H29" s="1">
        <v>0</v>
      </c>
      <c r="I29" s="13"/>
      <c r="J29" s="2">
        <v>7</v>
      </c>
      <c r="K29" s="9">
        <f t="array" ref="K29">(SUM(IF(A2:A401=7,C2:C401))-MAX(IF(A2:A401=7,C2:C401))-MIN(IF(A2:A401=7,C2:C401)))/18</f>
        <v>2355.3888888888887</v>
      </c>
      <c r="L29" s="9">
        <f t="array" ref="L29">(SUM(IF(A2:A401=7,D2:D401))-MAX(IF(A2:A401=7,D2:D401))-MIN(IF(A2:A401=7,D2:D401)))/18</f>
        <v>2242</v>
      </c>
      <c r="M29" s="3">
        <f t="array" ref="M29">(SUM(IF(A2:A401=7,E2:E401))-MAX(IF(A2:A401=7,E2:E401))-MIN(IF(A2:A401=7,E2:E401)))/18</f>
        <v>1883.1111111111111</v>
      </c>
      <c r="N29" s="3">
        <f t="array" ref="N29">(SUM(IF(A2:A401=7,F2:F401))-MAX(IF(A2:A401=7,F2:F401))-MIN(IF(A2:A401=7,F2:F401)))/18</f>
        <v>0.16666666666666666</v>
      </c>
      <c r="O29" s="3">
        <f t="array" ref="O29">(SUM(IF(A2:A401=7,G2:G401))-MAX(IF(A2:A401=7,G2:G401))-MIN(IF(A2:A401=7,G2:G401)))/18</f>
        <v>0</v>
      </c>
      <c r="P29" s="3">
        <f t="array" ref="P29">(SUM(IF(A2:A401=7,H2:H401))-MAX(IF(A2:A401=7,H2:H401))-MIN(IF(A2:A401=7,H2:H401)))/18</f>
        <v>5.5555555555555552E-2</v>
      </c>
    </row>
    <row r="30" spans="1:16" x14ac:dyDescent="0.2">
      <c r="A30" s="1">
        <v>9</v>
      </c>
      <c r="B30" s="1">
        <v>512</v>
      </c>
      <c r="C30" s="1">
        <v>2240</v>
      </c>
      <c r="D30" s="1">
        <v>3663</v>
      </c>
      <c r="E30" s="1">
        <v>1845</v>
      </c>
      <c r="F30" s="1">
        <v>1</v>
      </c>
      <c r="G30" s="1">
        <v>0</v>
      </c>
      <c r="H30" s="1">
        <v>0</v>
      </c>
      <c r="I30" s="13"/>
      <c r="J30" s="2">
        <v>8</v>
      </c>
      <c r="K30" s="8">
        <f t="array" ref="K30">(SUM(IF(A2:A401=8,C2:C401))-MAX(IF(A2:A401=8,C2:C401))-MIN(IF(A2:A401=8,C2:C401)))/18</f>
        <v>2519.5</v>
      </c>
      <c r="L30" s="3">
        <f t="array" ref="L30">(SUM(IF(A2:A401=8,D2:D401))-MAX(IF(A2:A401=8,D2:D401))-MIN(IF(A2:A401=8,D2:D401)))/18</f>
        <v>2789.3333333333335</v>
      </c>
      <c r="M30" s="3">
        <f t="array" ref="M30">(SUM(IF(A2:A401=8,E2:E401))-MAX(IF(A2:A401=8,E2:E401))-MIN(IF(A2:A401=8,E2:E401)))/18</f>
        <v>1956.8888888888889</v>
      </c>
      <c r="N30" s="3">
        <f t="array" ref="N30">(SUM(IF(A2:A401=8,F2:F401))-MAX(IF(A2:A401=8,F2:F401))-MIN(IF(A2:A401=8,F2:F401)))/18</f>
        <v>0.1111111111111111</v>
      </c>
      <c r="O30" s="3">
        <f t="array" ref="O30">(SUM(IF(A2:A401=8,G2:G401))-MAX(IF(A2:A401=8,G2:G401))-MIN(IF(A2:A401=8,G2:G401)))/18</f>
        <v>0.16666666666666666</v>
      </c>
      <c r="P30" s="3">
        <f t="array" ref="P30">(SUM(IF(A2:A401=8,H2:H401))-MAX(IF(A2:A401=8,H2:H401))-MIN(IF(A2:A401=8,H2:H401)))/18</f>
        <v>5.5555555555555552E-2</v>
      </c>
    </row>
    <row r="31" spans="1:16" x14ac:dyDescent="0.2">
      <c r="A31" s="1">
        <v>10</v>
      </c>
      <c r="B31" s="1">
        <v>1024</v>
      </c>
      <c r="C31" s="1">
        <v>2156</v>
      </c>
      <c r="D31" s="1">
        <v>2000</v>
      </c>
      <c r="E31" s="1">
        <v>4096</v>
      </c>
      <c r="F31" s="1">
        <v>0</v>
      </c>
      <c r="G31" s="1">
        <v>1</v>
      </c>
      <c r="H31" s="1">
        <v>0</v>
      </c>
      <c r="I31" s="13"/>
      <c r="J31" s="2">
        <v>9</v>
      </c>
      <c r="K31" s="8">
        <f t="array" ref="K31">(SUM(IF(A2:A401=9,C2:C401))-MAX(IF(A2:A401=9,C2:C401))-MIN(IF(A2:A401=9,C2:C401)))/18</f>
        <v>2341.1666666666665</v>
      </c>
      <c r="L31" s="3">
        <f t="array" ref="L31">(SUM(IF(A2:A401=9,D2:D401))-MAX(IF(A2:A401=9,D2:D401))-MIN(IF(A2:A401=9,D2:D401)))/18</f>
        <v>2207.8888888888887</v>
      </c>
      <c r="M31" s="3">
        <f t="array" ref="M31">(SUM(IF(A2:A401=9,E2:E401))-MAX(IF(A2:A401=9,E2:E401))-MIN(IF(A2:A401=9,E2:E401)))/18</f>
        <v>1919.4444444444443</v>
      </c>
      <c r="N31" s="3">
        <f t="array" ref="N31">(SUM(IF(A2:A401=9,F2:F401))-MAX(IF(A2:A401=9,F2:F401))-MIN(IF(A2:A401=9,F2:F401)))/18</f>
        <v>0.44444444444444442</v>
      </c>
      <c r="O31" s="3">
        <f t="array" ref="O31">(SUM(IF(A2:A401=9,G2:G401))-MAX(IF(A2:A401=9,G2:G401))-MIN(IF(A2:A401=9,G2:G401)))/18</f>
        <v>0.27777777777777779</v>
      </c>
      <c r="P31" s="3">
        <f t="array" ref="P31">(SUM(IF(A2:A401=9,H2:H401))-MAX(IF(A2:A401=9,H2:H401))-MIN(IF(A2:A401=9,H2:H401)))/18</f>
        <v>0.1111111111111111</v>
      </c>
    </row>
    <row r="32" spans="1:16" x14ac:dyDescent="0.2">
      <c r="A32" s="1">
        <v>11</v>
      </c>
      <c r="B32" s="1">
        <v>2048</v>
      </c>
      <c r="C32" s="1">
        <v>2700</v>
      </c>
      <c r="D32" s="1">
        <v>1719</v>
      </c>
      <c r="E32" s="1">
        <v>1852</v>
      </c>
      <c r="F32" s="1">
        <v>1</v>
      </c>
      <c r="G32" s="1">
        <v>1</v>
      </c>
      <c r="H32" s="1">
        <v>1</v>
      </c>
      <c r="I32" s="13"/>
      <c r="J32" s="2">
        <v>10</v>
      </c>
      <c r="K32" s="8">
        <f t="array" ref="K32">(SUM(IF(A2:A401=10,C2:C401))-MAX(IF(A2:A401=10,C2:C401))-MIN(IF(A2:A401=10,C2:C401)))/18</f>
        <v>2524.5</v>
      </c>
      <c r="L32" s="3">
        <f t="array" ref="L32">(SUM(IF(A2:A401=10,D2:D401))-MAX(IF(A2:A401=10,D2:D401))-MIN(IF(A2:A401=10,D2:D401)))/18</f>
        <v>2503.5555555555557</v>
      </c>
      <c r="M32" s="3">
        <f t="array" ref="M32">(SUM(IF(A2:A401=10,E2:E401))-MAX(IF(A2:A401=10,E2:E401))-MIN(IF(A2:A401=10,E2:E401)))/18</f>
        <v>1818.5555555555557</v>
      </c>
      <c r="N32" s="3">
        <f t="array" ref="N32">(SUM(IF(A2:A401=10,F2:F401))-MAX(IF(A2:A401=10,F2:F401))-MIN(IF(A2:A401=10,F2:F401)))/18</f>
        <v>0.94444444444444442</v>
      </c>
      <c r="O32" s="3">
        <f t="array" ref="O32">(SUM(IF(A2:A401=10,G2:G401))-MAX(IF(A2:A401=10,G2:G401))-MIN(IF(A2:A401=10,G2:G401)))/18</f>
        <v>0.66666666666666663</v>
      </c>
      <c r="P32" s="3">
        <f t="array" ref="P32">(SUM(IF(A2:A401=10,H2:H401))-MAX(IF(A2:A401=10,H2:H401))-MIN(IF(A2:A401=10,H2:H401)))/18</f>
        <v>0.44444444444444442</v>
      </c>
    </row>
    <row r="33" spans="1:16" x14ac:dyDescent="0.2">
      <c r="A33" s="1">
        <v>12</v>
      </c>
      <c r="B33" s="1">
        <v>4096</v>
      </c>
      <c r="C33" s="1">
        <v>2345</v>
      </c>
      <c r="D33" s="1">
        <v>2225</v>
      </c>
      <c r="E33" s="1">
        <v>1941</v>
      </c>
      <c r="F33" s="1">
        <v>5</v>
      </c>
      <c r="G33" s="1">
        <v>3</v>
      </c>
      <c r="H33" s="1">
        <v>3</v>
      </c>
      <c r="I33" s="13"/>
      <c r="J33" s="2">
        <v>11</v>
      </c>
      <c r="K33" s="8">
        <f t="array" ref="K33">(SUM(IF(A2:A401=11,C2:C401))-MAX(IF(A2:A401=11,C2:C401))-MIN(IF(A2:A401=11,C2:C401)))/18</f>
        <v>2389.1111111111113</v>
      </c>
      <c r="L33" s="3">
        <f t="array" ref="L33">(SUM(IF(A2:A401=11,D2:D401))-MAX(IF(A2:A401=11,D2:D401))-MIN(IF(A2:A401=11,D2:D401)))/18</f>
        <v>1992.0555555555557</v>
      </c>
      <c r="M33" s="3">
        <f t="array" ref="M33">(SUM(IF(A2:A401=11,E2:E401))-MAX(IF(A2:A401=11,E2:E401))-MIN(IF(A2:A401=11,E2:E401)))/18</f>
        <v>2107.6666666666665</v>
      </c>
      <c r="N33" s="3">
        <f t="array" ref="N33">(SUM(IF(A2:A401=11,F2:F401))-MAX(IF(A2:A401=11,F2:F401))-MIN(IF(A2:A401=11,F2:F401)))/18</f>
        <v>1.3888888888888888</v>
      </c>
      <c r="O33" s="3">
        <f t="array" ref="O33">(SUM(IF(A2:A401=11,G2:G401))-MAX(IF(A2:A401=11,G2:G401))-MIN(IF(A2:A401=11,G2:G401)))/18</f>
        <v>1.1666666666666667</v>
      </c>
      <c r="P33" s="3">
        <f t="array" ref="P33">(SUM(IF(A2:A401=11,H2:H401))-MAX(IF(A2:A401=11,H2:H401))-MIN(IF(A2:A401=11,H2:H401)))/18</f>
        <v>0.94444444444444442</v>
      </c>
    </row>
    <row r="34" spans="1:16" x14ac:dyDescent="0.2">
      <c r="A34" s="1">
        <v>13</v>
      </c>
      <c r="B34" s="1">
        <v>8192</v>
      </c>
      <c r="C34" s="1">
        <v>2085</v>
      </c>
      <c r="D34" s="1">
        <v>3573</v>
      </c>
      <c r="E34" s="1">
        <v>1829</v>
      </c>
      <c r="F34" s="1">
        <v>5</v>
      </c>
      <c r="G34" s="1">
        <v>6</v>
      </c>
      <c r="H34" s="1">
        <v>3</v>
      </c>
      <c r="I34" s="13"/>
      <c r="J34" s="2">
        <v>12</v>
      </c>
      <c r="K34" s="8">
        <f t="array" ref="K34">(SUM(IF(A2:A401=12,C2:C401))-MAX(IF(A2:A401=12,C2:C401))-MIN(IF(A2:A401=12,C2:C401)))/18</f>
        <v>2495.8888888888887</v>
      </c>
      <c r="L34" s="3">
        <f t="array" ref="L34">(SUM(IF(A2:A401=12,D2:D401))-MAX(IF(A2:A401=12,D2:D401))-MIN(IF(A2:A401=12,D2:D401)))/18</f>
        <v>2694.9444444444443</v>
      </c>
      <c r="M34" s="3">
        <f t="array" ref="M34">(SUM(IF(A2:A401=12,E2:E401))-MAX(IF(A2:A401=12,E2:E401))-MIN(IF(A2:A401=12,E2:E401)))/18</f>
        <v>1893.8333333333333</v>
      </c>
      <c r="N34" s="3">
        <f t="array" ref="N34">(SUM(IF(A2:A401=12,F2:F401))-MAX(IF(A2:A401=12,F2:F401))-MIN(IF(A2:A401=12,F2:F401)))/18</f>
        <v>3.0555555555555554</v>
      </c>
      <c r="O34" s="3">
        <f t="array" ref="O34">(SUM(IF(A2:A401=12,G2:G401))-MAX(IF(A2:A401=12,G2:G401))-MIN(IF(A2:A401=12,G2:G401)))/18</f>
        <v>2.2222222222222223</v>
      </c>
      <c r="P34" s="3">
        <f t="array" ref="P34">(SUM(IF(A2:A401=12,H2:H401))-MAX(IF(A2:A401=12,H2:H401))-MIN(IF(A2:A401=12,H2:H401)))/18</f>
        <v>1.7222222222222223</v>
      </c>
    </row>
    <row r="35" spans="1:16" x14ac:dyDescent="0.2">
      <c r="A35" s="1">
        <v>14</v>
      </c>
      <c r="B35" s="1">
        <v>16384</v>
      </c>
      <c r="C35" s="1">
        <v>2321</v>
      </c>
      <c r="D35" s="1">
        <v>1750</v>
      </c>
      <c r="E35" s="1">
        <v>1900</v>
      </c>
      <c r="F35" s="1">
        <v>15</v>
      </c>
      <c r="G35" s="1">
        <v>7</v>
      </c>
      <c r="H35" s="1">
        <v>6</v>
      </c>
      <c r="I35" s="13"/>
      <c r="J35" s="2">
        <v>13</v>
      </c>
      <c r="K35" s="8">
        <f t="array" ref="K35">(SUM(IF(A2:A401=13,C2:C401))-MAX(IF(A2:A401=13,C2:C401))-MIN(IF(A2:A401=13,C2:C401)))/18</f>
        <v>2486.2222222222222</v>
      </c>
      <c r="L35" s="3">
        <f t="array" ref="L35">(SUM(IF(A2:A401=13,D2:D401))-MAX(IF(A2:A401=13,D2:D401))-MIN(IF(A2:A401=13,D2:D401)))/18</f>
        <v>2062</v>
      </c>
      <c r="M35" s="3">
        <f t="array" ref="M35">(SUM(IF(A2:A401=13,E2:E401))-MAX(IF(A2:A401=13,E2:E401))-MIN(IF(A2:A401=13,E2:E401)))/18</f>
        <v>1901.7777777777778</v>
      </c>
      <c r="N35" s="3">
        <f t="array" ref="N35">(SUM(IF(A2:A401=13,F2:F401))-MAX(IF(A2:A401=13,F2:F401))-MIN(IF(A2:A401=13,F2:F401)))/18</f>
        <v>5.3888888888888893</v>
      </c>
      <c r="O35" s="3">
        <f t="array" ref="O35">(SUM(IF(A2:A401=13,G2:G401))-MAX(IF(A2:A401=13,G2:G401))-MIN(IF(A2:A401=13,G2:G401)))/18</f>
        <v>4.3888888888888893</v>
      </c>
      <c r="P35" s="3">
        <f t="array" ref="P35">(SUM(IF(A2:A401=13,H2:H401))-MAX(IF(A2:A401=13,H2:H401))-MIN(IF(A2:A401=13,H2:H401)))/18</f>
        <v>3.1666666666666665</v>
      </c>
    </row>
    <row r="36" spans="1:16" x14ac:dyDescent="0.2">
      <c r="A36" s="1">
        <v>15</v>
      </c>
      <c r="B36" s="1">
        <v>32768</v>
      </c>
      <c r="C36" s="1">
        <v>2298</v>
      </c>
      <c r="D36" s="1">
        <v>2933</v>
      </c>
      <c r="E36" s="1">
        <v>1793</v>
      </c>
      <c r="F36" s="1">
        <v>18</v>
      </c>
      <c r="G36" s="1">
        <v>21</v>
      </c>
      <c r="H36" s="1">
        <v>14</v>
      </c>
      <c r="I36" s="13"/>
      <c r="J36" s="2">
        <v>14</v>
      </c>
      <c r="K36" s="8">
        <f t="array" ref="K36">(SUM(IF(A2:A401=14,C2:C401))-MAX(IF(A2:A401=14,C2:C401))-MIN(IF(A2:A401=14,C2:C401)))/18</f>
        <v>2654.3333333333335</v>
      </c>
      <c r="L36" s="3">
        <f t="array" ref="L36">(SUM(IF(A2:A401=14,D2:D401))-MAX(IF(A2:A401=14,D2:D401))-MIN(IF(A2:A401=14,D2:D401)))/18</f>
        <v>2421.1111111111113</v>
      </c>
      <c r="M36" s="3">
        <f t="array" ref="M36">(SUM(IF(A2:A401=14,E2:E401))-MAX(IF(A2:A401=14,E2:E401))-MIN(IF(A2:A401=14,E2:E401)))/18</f>
        <v>1955.5555555555557</v>
      </c>
      <c r="N36" s="3">
        <f t="array" ref="N36">(SUM(IF(A2:A401=14,F2:F401))-MAX(IF(A2:A401=14,F2:F401))-MIN(IF(A2:A401=14,F2:F401)))/18</f>
        <v>10.333333333333334</v>
      </c>
      <c r="O36" s="3">
        <f t="array" ref="O36">(SUM(IF(A2:A401=14,G2:G401))-MAX(IF(A2:A401=14,G2:G401))-MIN(IF(A2:A401=14,G2:G401)))/18</f>
        <v>8.6666666666666661</v>
      </c>
      <c r="P36" s="3">
        <f t="array" ref="P36">(SUM(IF(A2:A401=14,H2:H401))-MAX(IF(A2:A401=14,H2:H401))-MIN(IF(A2:A401=14,H2:H401)))/18</f>
        <v>6.2777777777777777</v>
      </c>
    </row>
    <row r="37" spans="1:16" x14ac:dyDescent="0.2">
      <c r="A37" s="1">
        <v>16</v>
      </c>
      <c r="B37" s="1">
        <v>65536</v>
      </c>
      <c r="C37" s="1">
        <v>2051</v>
      </c>
      <c r="D37" s="1">
        <v>2037</v>
      </c>
      <c r="E37" s="1">
        <v>1819</v>
      </c>
      <c r="F37" s="1">
        <v>49</v>
      </c>
      <c r="G37" s="1">
        <v>35</v>
      </c>
      <c r="H37" s="1">
        <v>29</v>
      </c>
      <c r="I37" s="13"/>
      <c r="J37" s="2">
        <v>15</v>
      </c>
      <c r="K37" s="8">
        <f t="array" ref="K37">(SUM(IF(A2:A401=15,C2:C401))-MAX(IF(A2:A401=15,C2:C401))-MIN(IF(A2:A401=15,C2:C401)))/18</f>
        <v>2345.7222222222222</v>
      </c>
      <c r="L37" s="3">
        <f t="array" ref="L37">(SUM(IF(A2:A401=15,D2:D401))-MAX(IF(A2:A401=15,D2:D401))-MIN(IF(A2:A401=15,D2:D401)))/18</f>
        <v>2269.5</v>
      </c>
      <c r="M37" s="3">
        <f t="array" ref="M37">(SUM(IF(A2:A401=15,E2:E401))-MAX(IF(A2:A401=15,E2:E401))-MIN(IF(A2:A401=15,E2:E401)))/18</f>
        <v>1945.3333333333333</v>
      </c>
      <c r="N37" s="3">
        <f t="array" ref="N37">(SUM(IF(A2:A401=15,F2:F401))-MAX(IF(A2:A401=15,F2:F401))-MIN(IF(A2:A401=15,F2:F401)))/18</f>
        <v>22.944444444444443</v>
      </c>
      <c r="O37" s="3">
        <f t="array" ref="O37">(SUM(IF(A2:A401=15,G2:G401))-MAX(IF(A2:A401=15,G2:G401))-MIN(IF(A2:A401=15,G2:G401)))/18</f>
        <v>18.944444444444443</v>
      </c>
      <c r="P37" s="3">
        <f t="array" ref="P37">(SUM(IF(A2:A401=15,H2:H401))-MAX(IF(A2:A401=15,H2:H401))-MIN(IF(A2:A401=15,H2:H401)))/18</f>
        <v>14.666666666666666</v>
      </c>
    </row>
    <row r="38" spans="1:16" x14ac:dyDescent="0.2">
      <c r="A38" s="1">
        <v>17</v>
      </c>
      <c r="B38" s="1">
        <v>131072</v>
      </c>
      <c r="C38" s="1">
        <v>2649</v>
      </c>
      <c r="D38" s="1">
        <v>1917</v>
      </c>
      <c r="E38" s="1">
        <v>1721</v>
      </c>
      <c r="F38" s="1">
        <v>360</v>
      </c>
      <c r="G38" s="1">
        <v>70</v>
      </c>
      <c r="H38" s="1">
        <v>41</v>
      </c>
      <c r="I38" s="13"/>
      <c r="J38" s="2">
        <v>16</v>
      </c>
      <c r="K38" s="8">
        <f t="array" ref="K38">(SUM(IF(A2:A401=16,C2:C401))-MAX(IF(A2:A401=16,C2:C401))-MIN(IF(A2:A401=16,C2:C401)))/18</f>
        <v>2641.8888888888887</v>
      </c>
      <c r="L38" s="3">
        <f t="array" ref="L38">(SUM(IF(A2:A401=16,D2:D401))-MAX(IF(A2:A401=16,D2:D401))-MIN(IF(A2:A401=16,D2:D401)))/18</f>
        <v>2730.5</v>
      </c>
      <c r="M38" s="3">
        <f t="array" ref="M38">(SUM(IF(A2:A401=16,E2:E401))-MAX(IF(A2:A401=16,E2:E401))-MIN(IF(A2:A401=16,E2:E401)))/18</f>
        <v>1844.3333333333333</v>
      </c>
      <c r="N38" s="3">
        <f t="array" ref="N38">(SUM(IF(A2:A401=16,F2:F401))-MAX(IF(A2:A401=16,F2:F401))-MIN(IF(A2:A401=16,F2:F401)))/18</f>
        <v>128.55555555555554</v>
      </c>
      <c r="O38" s="3">
        <f t="array" ref="O38">(SUM(IF(A2:A401=16,G2:G401))-MAX(IF(A2:A401=16,G2:G401))-MIN(IF(A2:A401=16,G2:G401)))/18</f>
        <v>34.333333333333336</v>
      </c>
      <c r="P38" s="3">
        <f t="array" ref="P38">(SUM(IF(A2:A401=16,H2:H401))-MAX(IF(A2:A401=16,H2:H401))-MIN(IF(A2:A401=16,H2:H401)))/18</f>
        <v>23.444444444444443</v>
      </c>
    </row>
    <row r="39" spans="1:16" x14ac:dyDescent="0.2">
      <c r="A39" s="1">
        <v>18</v>
      </c>
      <c r="B39" s="1">
        <v>262144</v>
      </c>
      <c r="C39" s="1">
        <v>2282</v>
      </c>
      <c r="D39" s="1">
        <v>2021</v>
      </c>
      <c r="E39" s="1">
        <v>1583</v>
      </c>
      <c r="F39" s="1">
        <v>150</v>
      </c>
      <c r="G39" s="1">
        <v>2895</v>
      </c>
      <c r="H39" s="1">
        <v>71</v>
      </c>
      <c r="I39" s="13"/>
      <c r="J39" s="2">
        <v>17</v>
      </c>
      <c r="K39" s="8">
        <f t="array" ref="K39">(SUM(IF(A2:A401=17,C2:C401))-MAX(IF(A2:A401=17,C2:C401))-MIN(IF(A2:A401=17,C2:C401)))/18</f>
        <v>2298.1111111111113</v>
      </c>
      <c r="L39" s="3">
        <f t="array" ref="L39">(SUM(IF(A2:A401=17,D2:D401))-MAX(IF(A2:A401=17,D2:D401))-MIN(IF(A2:A401=17,D2:D401)))/18</f>
        <v>2068.2777777777778</v>
      </c>
      <c r="M39" s="3">
        <f t="array" ref="M39">(SUM(IF(A2:A401=17,E2:E401))-MAX(IF(A2:A401=17,E2:E401))-MIN(IF(A2:A401=17,E2:E401)))/18</f>
        <v>1884.4444444444443</v>
      </c>
      <c r="N39" s="3">
        <f t="array" ref="N39">(SUM(IF(A2:A401=17,F2:F401))-MAX(IF(A2:A401=17,F2:F401))-MIN(IF(A2:A401=17,F2:F401)))/18</f>
        <v>166.05555555555554</v>
      </c>
      <c r="O39" s="3">
        <f t="array" ref="O39">(SUM(IF(A2:A401=17,G2:G401))-MAX(IF(A2:A401=17,G2:G401))-MIN(IF(A2:A401=17,G2:G401)))/18</f>
        <v>78.166666666666671</v>
      </c>
      <c r="P39" s="3">
        <f t="array" ref="P39">(SUM(IF(A2:A401=17,H2:H401))-MAX(IF(A2:A401=17,H2:H401))-MIN(IF(A2:A401=17,H2:H401)))/18</f>
        <v>48.611111111111114</v>
      </c>
    </row>
    <row r="40" spans="1:16" x14ac:dyDescent="0.2">
      <c r="A40" s="1">
        <v>19</v>
      </c>
      <c r="B40" s="1">
        <v>524288</v>
      </c>
      <c r="C40" s="1">
        <v>2033</v>
      </c>
      <c r="D40" s="1">
        <v>1908</v>
      </c>
      <c r="E40" s="1">
        <v>1647</v>
      </c>
      <c r="F40" s="1">
        <v>584</v>
      </c>
      <c r="G40" s="1">
        <v>282</v>
      </c>
      <c r="H40" s="1">
        <v>190</v>
      </c>
      <c r="I40" s="13"/>
      <c r="J40" s="2">
        <v>18</v>
      </c>
      <c r="K40" s="8">
        <f t="array" ref="K40">(SUM(IF(A2:A401=18,C2:C401))-MAX(IF(A2:A401=18,C2:C401))-MIN(IF(A2:A401=18,C2:C401)))/18</f>
        <v>2615.1111111111113</v>
      </c>
      <c r="L40" s="3">
        <f t="array" ref="L40">(SUM(IF(A2:A401=18,D2:D401))-MAX(IF(A2:A401=18,D2:D401))-MIN(IF(A2:A401=18,D2:D401)))/18</f>
        <v>2752.1666666666665</v>
      </c>
      <c r="M40" s="3">
        <f t="array" ref="M40">(SUM(IF(A2:A401=18,E2:E401))-MAX(IF(A2:A401=18,E2:E401))-MIN(IF(A2:A401=18,E2:E401)))/18</f>
        <v>2058.0555555555557</v>
      </c>
      <c r="N40" s="3">
        <f t="array" ref="N40">(SUM(IF(A2:A401=18,F2:F401))-MAX(IF(A2:A401=18,F2:F401))-MIN(IF(A2:A401=18,F2:F401)))/18</f>
        <v>180.27777777777777</v>
      </c>
      <c r="O40" s="3">
        <f t="array" ref="O40">(SUM(IF(A2:A401=18,G2:G401))-MAX(IF(A2:A401=18,G2:G401))-MIN(IF(A2:A401=18,G2:G401)))/18</f>
        <v>230</v>
      </c>
      <c r="P40" s="3">
        <f t="array" ref="P40">(SUM(IF(A2:A401=18,H2:H401))-MAX(IF(A2:A401=18,H2:H401))-MIN(IF(A2:A401=18,H2:H401)))/18</f>
        <v>94.333333333333329</v>
      </c>
    </row>
    <row r="41" spans="1:16" x14ac:dyDescent="0.2">
      <c r="A41" s="1">
        <v>20</v>
      </c>
      <c r="B41" s="1">
        <v>1048576</v>
      </c>
      <c r="C41" s="1">
        <v>2145</v>
      </c>
      <c r="D41" s="1">
        <v>2006</v>
      </c>
      <c r="E41" s="1">
        <v>4062</v>
      </c>
      <c r="F41" s="1">
        <v>930</v>
      </c>
      <c r="G41" s="1">
        <v>527</v>
      </c>
      <c r="H41" s="1">
        <v>627</v>
      </c>
      <c r="I41" s="13"/>
      <c r="J41" s="2">
        <v>19</v>
      </c>
      <c r="K41" s="8">
        <f t="array" ref="K41">(SUM(IF(A2:A401=19,C2:C401))-MAX(IF(A2:A401=19,C2:C401))-MIN(IF(A2:A401=19,C2:C401)))/18</f>
        <v>2276.3888888888887</v>
      </c>
      <c r="L41" s="3">
        <f t="array" ref="L41">(SUM(IF(A2:A401=19,D2:D401))-MAX(IF(A2:A401=19,D2:D401))-MIN(IF(A2:A401=19,D2:D401)))/18</f>
        <v>2320.4444444444443</v>
      </c>
      <c r="M41" s="3">
        <f t="array" ref="M41">(SUM(IF(A2:A401=19,E2:E401))-MAX(IF(A2:A401=19,E2:E401))-MIN(IF(A2:A401=19,E2:E401)))/18</f>
        <v>1931.0555555555557</v>
      </c>
      <c r="N41" s="3">
        <f t="array" ref="N41">(SUM(IF(A2:A401=19,F2:F401))-MAX(IF(A2:A401=19,F2:F401))-MIN(IF(A2:A401=19,F2:F401)))/18</f>
        <v>517.88888888888891</v>
      </c>
      <c r="O41" s="3">
        <f t="array" ref="O41">(SUM(IF(A2:A401=19,G2:G401))-MAX(IF(A2:A401=19,G2:G401))-MIN(IF(A2:A401=19,G2:G401)))/18</f>
        <v>284.44444444444446</v>
      </c>
      <c r="P41" s="3">
        <f t="array" ref="P41">(SUM(IF(A2:A401=19,H2:H401))-MAX(IF(A2:A401=19,H2:H401))-MIN(IF(A2:A401=19,H2:H401)))/18</f>
        <v>249.05555555555554</v>
      </c>
    </row>
    <row r="42" spans="1:16" x14ac:dyDescent="0.2">
      <c r="A42" s="1">
        <v>1</v>
      </c>
      <c r="B42" s="1">
        <v>2</v>
      </c>
      <c r="C42" s="1">
        <v>2160</v>
      </c>
      <c r="D42" s="1">
        <v>1745</v>
      </c>
      <c r="E42" s="1">
        <v>1831</v>
      </c>
      <c r="F42" s="1">
        <v>0</v>
      </c>
      <c r="G42" s="1">
        <v>0</v>
      </c>
      <c r="H42" s="1">
        <v>0</v>
      </c>
      <c r="I42" s="14"/>
      <c r="J42" s="2">
        <v>20</v>
      </c>
      <c r="K42" s="8">
        <f t="array" ref="K42">(SUM(IF(A2:A401=20,C2:C401))-MAX(IF(A2:A401=20,C2:C401))-MIN(IF(A2:A401=20,C2:C401)))/18</f>
        <v>2324.9444444444443</v>
      </c>
      <c r="L42" s="3">
        <f t="array" ref="L42">(SUM(IF(A2:A401=20,D2:D401))-MAX(IF(A2:A401=20,D2:D401))-MIN(IF(A2:A401=20,D2:D401)))/18</f>
        <v>2639.3888888888887</v>
      </c>
      <c r="M42" s="3">
        <f t="array" ref="M42">(SUM(IF(A2:A401=20,E2:E401))-MAX(IF(A2:A401=20,E2:E401))-MIN(IF(A2:A401=20,E2:E401)))/18</f>
        <v>1933.8888888888889</v>
      </c>
      <c r="N42" s="3">
        <f t="array" ref="N42">(SUM(IF(A2:A401=20,F2:F401))-MAX(IF(A2:A401=20,F2:F401))-MIN(IF(A2:A401=20,F2:F401)))/18</f>
        <v>853.11111111111109</v>
      </c>
      <c r="O42" s="3">
        <f t="array" ref="O42">(SUM(IF(A2:A401=20,G2:G401))-MAX(IF(A2:A401=20,G2:G401))-MIN(IF(A2:A401=20,G2:G401)))/18</f>
        <v>712.66666666666663</v>
      </c>
      <c r="P42" s="3">
        <f t="array" ref="P42">(SUM(IF(A2:A401=20,H2:H401))-MAX(IF(A2:A401=20,H2:H401))-MIN(IF(A2:A401=20,H2:H401)))/18</f>
        <v>424.77777777777777</v>
      </c>
    </row>
    <row r="43" spans="1:16" x14ac:dyDescent="0.2">
      <c r="A43" s="1">
        <v>2</v>
      </c>
      <c r="B43" s="1">
        <v>4</v>
      </c>
      <c r="C43" s="1">
        <v>2151</v>
      </c>
      <c r="D43" s="1">
        <v>2809</v>
      </c>
      <c r="E43" s="1">
        <v>1867</v>
      </c>
      <c r="F43" s="1">
        <v>0</v>
      </c>
      <c r="G43" s="1">
        <v>0</v>
      </c>
      <c r="H43" s="1">
        <v>0</v>
      </c>
    </row>
    <row r="44" spans="1:16" x14ac:dyDescent="0.2">
      <c r="A44" s="1">
        <v>3</v>
      </c>
      <c r="B44" s="1">
        <v>8</v>
      </c>
      <c r="C44" s="1">
        <v>2097</v>
      </c>
      <c r="D44" s="1">
        <v>2062</v>
      </c>
      <c r="E44" s="1">
        <v>2146</v>
      </c>
      <c r="F44" s="1">
        <v>0</v>
      </c>
      <c r="G44" s="1">
        <v>0</v>
      </c>
      <c r="H44" s="1">
        <v>0</v>
      </c>
    </row>
    <row r="45" spans="1:16" x14ac:dyDescent="0.2">
      <c r="A45" s="1">
        <v>4</v>
      </c>
      <c r="B45" s="1">
        <v>16</v>
      </c>
      <c r="C45" s="1">
        <v>3022</v>
      </c>
      <c r="D45" s="1">
        <v>1814</v>
      </c>
      <c r="E45" s="1">
        <v>1731</v>
      </c>
      <c r="F45" s="1">
        <v>0</v>
      </c>
      <c r="G45" s="1">
        <v>0</v>
      </c>
      <c r="H45" s="1">
        <v>0</v>
      </c>
    </row>
    <row r="46" spans="1:16" x14ac:dyDescent="0.2">
      <c r="A46" s="1">
        <v>5</v>
      </c>
      <c r="B46" s="1">
        <v>32</v>
      </c>
      <c r="C46" s="1">
        <v>2103</v>
      </c>
      <c r="D46" s="1">
        <v>2000</v>
      </c>
      <c r="E46" s="1">
        <v>1823</v>
      </c>
      <c r="F46" s="1">
        <v>0</v>
      </c>
      <c r="G46" s="1">
        <v>0</v>
      </c>
      <c r="H46" s="1">
        <v>0</v>
      </c>
    </row>
    <row r="47" spans="1:16" x14ac:dyDescent="0.2">
      <c r="A47" s="1">
        <v>6</v>
      </c>
      <c r="B47" s="1">
        <v>64</v>
      </c>
      <c r="C47" s="1">
        <v>2086</v>
      </c>
      <c r="D47" s="1">
        <v>2799</v>
      </c>
      <c r="E47" s="1">
        <v>2140</v>
      </c>
      <c r="F47" s="1">
        <v>0</v>
      </c>
      <c r="G47" s="1">
        <v>0</v>
      </c>
      <c r="H47" s="1">
        <v>0</v>
      </c>
    </row>
    <row r="48" spans="1:16" x14ac:dyDescent="0.2">
      <c r="A48" s="1">
        <v>7</v>
      </c>
      <c r="B48" s="1">
        <v>128</v>
      </c>
      <c r="C48" s="1">
        <v>2499</v>
      </c>
      <c r="D48" s="1">
        <v>1993</v>
      </c>
      <c r="E48" s="1">
        <v>1946</v>
      </c>
      <c r="F48" s="1">
        <v>1</v>
      </c>
      <c r="G48" s="1">
        <v>0</v>
      </c>
      <c r="H48" s="1">
        <v>0</v>
      </c>
    </row>
    <row r="49" spans="1:8" x14ac:dyDescent="0.2">
      <c r="A49" s="1">
        <v>8</v>
      </c>
      <c r="B49" s="1">
        <v>256</v>
      </c>
      <c r="C49" s="1">
        <v>2083</v>
      </c>
      <c r="D49" s="1">
        <v>2765</v>
      </c>
      <c r="E49" s="1">
        <v>2038</v>
      </c>
      <c r="F49" s="1">
        <v>0</v>
      </c>
      <c r="G49" s="1">
        <v>0</v>
      </c>
      <c r="H49" s="1">
        <v>0</v>
      </c>
    </row>
    <row r="50" spans="1:8" x14ac:dyDescent="0.2">
      <c r="A50" s="1">
        <v>9</v>
      </c>
      <c r="B50" s="1">
        <v>512</v>
      </c>
      <c r="C50" s="1">
        <v>2214</v>
      </c>
      <c r="D50" s="1">
        <v>2148</v>
      </c>
      <c r="E50" s="1">
        <v>2099</v>
      </c>
      <c r="F50" s="1">
        <v>0</v>
      </c>
      <c r="G50" s="1">
        <v>0</v>
      </c>
      <c r="H50" s="1">
        <v>0</v>
      </c>
    </row>
    <row r="51" spans="1:8" x14ac:dyDescent="0.2">
      <c r="A51" s="1">
        <v>10</v>
      </c>
      <c r="B51" s="1">
        <v>1024</v>
      </c>
      <c r="C51" s="1">
        <v>2951</v>
      </c>
      <c r="D51" s="1">
        <v>1825</v>
      </c>
      <c r="E51" s="1">
        <v>1719</v>
      </c>
      <c r="F51" s="1">
        <v>1</v>
      </c>
      <c r="G51" s="1">
        <v>0</v>
      </c>
      <c r="H51" s="1">
        <v>0</v>
      </c>
    </row>
    <row r="52" spans="1:8" x14ac:dyDescent="0.2">
      <c r="A52" s="1">
        <v>11</v>
      </c>
      <c r="B52" s="1">
        <v>2048</v>
      </c>
      <c r="C52" s="1">
        <v>2275</v>
      </c>
      <c r="D52" s="1">
        <v>1999</v>
      </c>
      <c r="E52" s="7">
        <v>7201263</v>
      </c>
      <c r="F52" s="1">
        <v>1</v>
      </c>
      <c r="G52" s="1">
        <v>1</v>
      </c>
      <c r="H52" s="1">
        <v>1</v>
      </c>
    </row>
    <row r="53" spans="1:8" x14ac:dyDescent="0.2">
      <c r="A53" s="1">
        <v>12</v>
      </c>
      <c r="B53" s="1">
        <v>4096</v>
      </c>
      <c r="C53" s="1">
        <v>2258</v>
      </c>
      <c r="D53" s="1">
        <v>4924</v>
      </c>
      <c r="E53" s="1">
        <v>2093</v>
      </c>
      <c r="F53" s="1">
        <v>3</v>
      </c>
      <c r="G53" s="1">
        <v>2</v>
      </c>
      <c r="H53" s="1">
        <v>1</v>
      </c>
    </row>
    <row r="54" spans="1:8" x14ac:dyDescent="0.2">
      <c r="A54" s="1">
        <v>13</v>
      </c>
      <c r="B54" s="1">
        <v>8192</v>
      </c>
      <c r="C54" s="1">
        <v>2496</v>
      </c>
      <c r="D54" s="1">
        <v>2173</v>
      </c>
      <c r="E54" s="1">
        <v>1511</v>
      </c>
      <c r="F54" s="1">
        <v>4</v>
      </c>
      <c r="G54" s="1">
        <v>4</v>
      </c>
      <c r="H54" s="1">
        <v>3</v>
      </c>
    </row>
    <row r="55" spans="1:8" x14ac:dyDescent="0.2">
      <c r="A55" s="1">
        <v>14</v>
      </c>
      <c r="B55" s="1">
        <v>16384</v>
      </c>
      <c r="C55" s="1">
        <v>3159</v>
      </c>
      <c r="D55" s="1">
        <v>1630</v>
      </c>
      <c r="E55" s="1">
        <v>1866</v>
      </c>
      <c r="F55" s="1">
        <v>9</v>
      </c>
      <c r="G55" s="1">
        <v>8</v>
      </c>
      <c r="H55" s="1">
        <v>6</v>
      </c>
    </row>
    <row r="56" spans="1:8" x14ac:dyDescent="0.2">
      <c r="A56" s="1">
        <v>15</v>
      </c>
      <c r="B56" s="1">
        <v>32768</v>
      </c>
      <c r="C56" s="1">
        <v>2270</v>
      </c>
      <c r="D56" s="1">
        <v>2257</v>
      </c>
      <c r="E56" s="1">
        <v>1672</v>
      </c>
      <c r="F56" s="1">
        <v>17</v>
      </c>
      <c r="G56" s="1">
        <v>14</v>
      </c>
      <c r="H56" s="1">
        <v>11</v>
      </c>
    </row>
    <row r="57" spans="1:8" x14ac:dyDescent="0.2">
      <c r="A57" s="1">
        <v>16</v>
      </c>
      <c r="B57" s="1">
        <v>65536</v>
      </c>
      <c r="C57" s="1">
        <v>1865</v>
      </c>
      <c r="D57" s="1">
        <v>2709</v>
      </c>
      <c r="E57" s="1">
        <v>1495</v>
      </c>
      <c r="F57" s="1">
        <v>311</v>
      </c>
      <c r="G57" s="1">
        <v>29</v>
      </c>
      <c r="H57" s="1">
        <v>16</v>
      </c>
    </row>
    <row r="58" spans="1:8" x14ac:dyDescent="0.2">
      <c r="A58" s="1">
        <v>17</v>
      </c>
      <c r="B58" s="1">
        <v>131072</v>
      </c>
      <c r="C58" s="1">
        <v>1998</v>
      </c>
      <c r="D58" s="1">
        <v>1655</v>
      </c>
      <c r="E58" s="1">
        <v>1685</v>
      </c>
      <c r="F58" s="1">
        <v>67</v>
      </c>
      <c r="G58" s="1">
        <v>62</v>
      </c>
      <c r="H58" s="1">
        <v>45</v>
      </c>
    </row>
    <row r="59" spans="1:8" x14ac:dyDescent="0.2">
      <c r="A59" s="1">
        <v>18</v>
      </c>
      <c r="B59" s="1">
        <v>262144</v>
      </c>
      <c r="C59" s="1">
        <v>2237</v>
      </c>
      <c r="D59" s="1">
        <v>2681</v>
      </c>
      <c r="E59" s="1">
        <v>1695</v>
      </c>
      <c r="F59" s="1">
        <v>133</v>
      </c>
      <c r="G59" s="1">
        <v>118</v>
      </c>
      <c r="H59" s="1">
        <v>81</v>
      </c>
    </row>
    <row r="60" spans="1:8" x14ac:dyDescent="0.2">
      <c r="A60" s="1">
        <v>19</v>
      </c>
      <c r="B60" s="1">
        <v>524288</v>
      </c>
      <c r="C60" s="1">
        <v>1941</v>
      </c>
      <c r="D60" s="7">
        <v>7201066</v>
      </c>
      <c r="E60" s="1">
        <v>1688</v>
      </c>
      <c r="F60" s="1">
        <v>268</v>
      </c>
      <c r="G60" s="1">
        <v>238</v>
      </c>
      <c r="H60" s="1">
        <v>412</v>
      </c>
    </row>
    <row r="61" spans="1:8" x14ac:dyDescent="0.2">
      <c r="A61" s="1">
        <v>20</v>
      </c>
      <c r="B61" s="1">
        <v>1048576</v>
      </c>
      <c r="C61" s="1">
        <v>1984</v>
      </c>
      <c r="D61" s="1">
        <v>2651</v>
      </c>
      <c r="E61" s="1">
        <v>1748</v>
      </c>
      <c r="F61" s="1">
        <v>810</v>
      </c>
      <c r="G61" s="1">
        <v>492</v>
      </c>
      <c r="H61" s="1">
        <v>298</v>
      </c>
    </row>
    <row r="62" spans="1:8" x14ac:dyDescent="0.2">
      <c r="A62" s="1">
        <v>1</v>
      </c>
      <c r="B62" s="1">
        <v>2</v>
      </c>
      <c r="C62" s="1">
        <v>2120</v>
      </c>
      <c r="D62" s="1">
        <v>1714</v>
      </c>
      <c r="E62" s="1">
        <v>1686</v>
      </c>
      <c r="F62" s="1">
        <v>0</v>
      </c>
      <c r="G62" s="1">
        <v>0</v>
      </c>
      <c r="H62" s="1">
        <v>0</v>
      </c>
    </row>
    <row r="63" spans="1:8" x14ac:dyDescent="0.2">
      <c r="A63" s="1">
        <v>2</v>
      </c>
      <c r="B63" s="1">
        <v>4</v>
      </c>
      <c r="C63" s="1">
        <v>1953</v>
      </c>
      <c r="D63" s="1">
        <v>2651</v>
      </c>
      <c r="E63" s="1">
        <v>1665</v>
      </c>
      <c r="F63" s="1">
        <v>0</v>
      </c>
      <c r="G63" s="1">
        <v>0</v>
      </c>
      <c r="H63" s="1">
        <v>0</v>
      </c>
    </row>
    <row r="64" spans="1:8" x14ac:dyDescent="0.2">
      <c r="A64" s="1">
        <v>3</v>
      </c>
      <c r="B64" s="1">
        <v>8</v>
      </c>
      <c r="C64" s="1">
        <v>2087</v>
      </c>
      <c r="D64" s="1">
        <v>1940</v>
      </c>
      <c r="E64" s="1">
        <v>1418</v>
      </c>
      <c r="F64" s="1">
        <v>0</v>
      </c>
      <c r="G64" s="1">
        <v>0</v>
      </c>
      <c r="H64" s="1">
        <v>0</v>
      </c>
    </row>
    <row r="65" spans="1:8" x14ac:dyDescent="0.2">
      <c r="A65" s="1">
        <v>4</v>
      </c>
      <c r="B65" s="1">
        <v>16</v>
      </c>
      <c r="C65" s="1">
        <v>3021</v>
      </c>
      <c r="D65" s="1">
        <v>1461</v>
      </c>
      <c r="E65" s="1">
        <v>1600</v>
      </c>
      <c r="F65" s="1">
        <v>0</v>
      </c>
      <c r="G65" s="1">
        <v>0</v>
      </c>
      <c r="H65" s="1">
        <v>0</v>
      </c>
    </row>
    <row r="66" spans="1:8" x14ac:dyDescent="0.2">
      <c r="A66" s="1">
        <v>5</v>
      </c>
      <c r="B66" s="1">
        <v>32</v>
      </c>
      <c r="C66" s="1">
        <v>1913</v>
      </c>
      <c r="D66" s="1">
        <v>1810</v>
      </c>
      <c r="E66" s="1">
        <v>1667</v>
      </c>
      <c r="F66" s="1">
        <v>0</v>
      </c>
      <c r="G66" s="1">
        <v>0</v>
      </c>
      <c r="H66" s="1">
        <v>0</v>
      </c>
    </row>
    <row r="67" spans="1:8" x14ac:dyDescent="0.2">
      <c r="A67" s="1">
        <v>6</v>
      </c>
      <c r="B67" s="1">
        <v>64</v>
      </c>
      <c r="C67" s="1">
        <v>2332</v>
      </c>
      <c r="D67" s="1">
        <v>1707</v>
      </c>
      <c r="E67" s="1">
        <v>1529</v>
      </c>
      <c r="F67" s="1">
        <v>0</v>
      </c>
      <c r="G67" s="1">
        <v>0</v>
      </c>
      <c r="H67" s="1">
        <v>0</v>
      </c>
    </row>
    <row r="68" spans="1:8" x14ac:dyDescent="0.2">
      <c r="A68" s="1">
        <v>7</v>
      </c>
      <c r="B68" s="1">
        <v>128</v>
      </c>
      <c r="C68" s="1">
        <v>2293</v>
      </c>
      <c r="D68" s="1">
        <v>1593</v>
      </c>
      <c r="E68" s="7">
        <v>7200796</v>
      </c>
      <c r="F68" s="1">
        <v>0</v>
      </c>
      <c r="G68" s="1">
        <v>0</v>
      </c>
      <c r="H68" s="1">
        <v>0</v>
      </c>
    </row>
    <row r="69" spans="1:8" x14ac:dyDescent="0.2">
      <c r="A69" s="1">
        <v>8</v>
      </c>
      <c r="B69" s="1">
        <v>256</v>
      </c>
      <c r="C69" s="1">
        <v>2031</v>
      </c>
      <c r="D69" s="1">
        <v>2767</v>
      </c>
      <c r="E69" s="1">
        <v>1669</v>
      </c>
      <c r="F69" s="1">
        <v>0</v>
      </c>
      <c r="G69" s="1">
        <v>0</v>
      </c>
      <c r="H69" s="1">
        <v>0</v>
      </c>
    </row>
    <row r="70" spans="1:8" x14ac:dyDescent="0.2">
      <c r="A70" s="1">
        <v>9</v>
      </c>
      <c r="B70" s="1">
        <v>512</v>
      </c>
      <c r="C70" s="1">
        <v>1871</v>
      </c>
      <c r="D70" s="1">
        <v>1897</v>
      </c>
      <c r="E70" s="1">
        <v>1521</v>
      </c>
      <c r="F70" s="1">
        <v>0</v>
      </c>
      <c r="G70" s="1">
        <v>0</v>
      </c>
      <c r="H70" s="1">
        <v>1</v>
      </c>
    </row>
    <row r="71" spans="1:8" x14ac:dyDescent="0.2">
      <c r="A71" s="1">
        <v>10</v>
      </c>
      <c r="B71" s="1">
        <v>1024</v>
      </c>
      <c r="C71" s="1">
        <v>2398</v>
      </c>
      <c r="D71" s="1">
        <v>2703</v>
      </c>
      <c r="E71" s="1">
        <v>1690</v>
      </c>
      <c r="F71" s="1">
        <v>0</v>
      </c>
      <c r="G71" s="1">
        <v>1</v>
      </c>
      <c r="H71" s="1">
        <v>0</v>
      </c>
    </row>
    <row r="72" spans="1:8" x14ac:dyDescent="0.2">
      <c r="A72" s="1">
        <v>11</v>
      </c>
      <c r="B72" s="1">
        <v>2048</v>
      </c>
      <c r="C72" s="1">
        <v>1966</v>
      </c>
      <c r="D72" s="1">
        <v>1975</v>
      </c>
      <c r="E72" s="1">
        <v>1688</v>
      </c>
      <c r="F72" s="1">
        <v>1</v>
      </c>
      <c r="G72" s="1">
        <v>1</v>
      </c>
      <c r="H72" s="1">
        <v>1</v>
      </c>
    </row>
    <row r="73" spans="1:8" x14ac:dyDescent="0.2">
      <c r="A73" s="1">
        <v>12</v>
      </c>
      <c r="B73" s="1">
        <v>4096</v>
      </c>
      <c r="C73" s="1">
        <v>1969</v>
      </c>
      <c r="D73" s="1">
        <v>2732</v>
      </c>
      <c r="E73" s="1">
        <v>1818</v>
      </c>
      <c r="F73" s="1">
        <v>2</v>
      </c>
      <c r="G73" s="1">
        <v>2</v>
      </c>
      <c r="H73" s="1">
        <v>1</v>
      </c>
    </row>
    <row r="74" spans="1:8" x14ac:dyDescent="0.2">
      <c r="A74" s="1">
        <v>13</v>
      </c>
      <c r="B74" s="1">
        <v>8192</v>
      </c>
      <c r="C74" s="1">
        <v>1955</v>
      </c>
      <c r="D74" s="1">
        <v>1596</v>
      </c>
      <c r="E74" s="1">
        <v>1734</v>
      </c>
      <c r="F74" s="1">
        <v>5</v>
      </c>
      <c r="G74" s="1">
        <v>4</v>
      </c>
      <c r="H74" s="1">
        <v>3</v>
      </c>
    </row>
    <row r="75" spans="1:8" x14ac:dyDescent="0.2">
      <c r="A75" s="1">
        <v>14</v>
      </c>
      <c r="B75" s="1">
        <v>16384</v>
      </c>
      <c r="C75" s="1">
        <v>1895</v>
      </c>
      <c r="D75" s="1">
        <v>2681</v>
      </c>
      <c r="E75" s="1">
        <v>1660</v>
      </c>
      <c r="F75" s="1">
        <v>8</v>
      </c>
      <c r="G75" s="1">
        <v>8</v>
      </c>
      <c r="H75" s="1">
        <v>6</v>
      </c>
    </row>
    <row r="76" spans="1:8" x14ac:dyDescent="0.2">
      <c r="A76" s="1">
        <v>15</v>
      </c>
      <c r="B76" s="1">
        <v>32768</v>
      </c>
      <c r="C76" s="1">
        <v>1912</v>
      </c>
      <c r="D76" s="1">
        <v>1965</v>
      </c>
      <c r="E76" s="1">
        <v>1796</v>
      </c>
      <c r="F76" s="1">
        <v>17</v>
      </c>
      <c r="G76" s="1">
        <v>15</v>
      </c>
      <c r="H76" s="1">
        <v>9</v>
      </c>
    </row>
    <row r="77" spans="1:8" x14ac:dyDescent="0.2">
      <c r="A77" s="1">
        <v>16</v>
      </c>
      <c r="B77" s="1">
        <v>65536</v>
      </c>
      <c r="C77" s="1">
        <v>2037</v>
      </c>
      <c r="D77" s="7">
        <v>7202065</v>
      </c>
      <c r="E77" s="1">
        <v>1765</v>
      </c>
      <c r="F77" s="1">
        <v>36</v>
      </c>
      <c r="G77" s="1">
        <v>37</v>
      </c>
      <c r="H77" s="1">
        <v>25</v>
      </c>
    </row>
    <row r="78" spans="1:8" x14ac:dyDescent="0.2">
      <c r="A78" s="1">
        <v>17</v>
      </c>
      <c r="B78" s="1">
        <v>131072</v>
      </c>
      <c r="C78" s="1">
        <v>2039</v>
      </c>
      <c r="D78" s="1">
        <v>1980</v>
      </c>
      <c r="E78" s="1">
        <v>1677</v>
      </c>
      <c r="F78" s="1">
        <v>72</v>
      </c>
      <c r="G78" s="1">
        <v>65</v>
      </c>
      <c r="H78" s="1">
        <v>45</v>
      </c>
    </row>
    <row r="79" spans="1:8" x14ac:dyDescent="0.2">
      <c r="A79" s="1">
        <v>18</v>
      </c>
      <c r="B79" s="1">
        <v>262144</v>
      </c>
      <c r="C79" s="1">
        <v>1866</v>
      </c>
      <c r="D79" s="1">
        <v>2531</v>
      </c>
      <c r="E79" s="1">
        <v>1658</v>
      </c>
      <c r="F79" s="1">
        <v>138</v>
      </c>
      <c r="G79" s="1">
        <v>120</v>
      </c>
      <c r="H79" s="1">
        <v>83</v>
      </c>
    </row>
    <row r="80" spans="1:8" x14ac:dyDescent="0.2">
      <c r="A80" s="1">
        <v>19</v>
      </c>
      <c r="B80" s="1">
        <v>524288</v>
      </c>
      <c r="C80" s="1">
        <v>1857</v>
      </c>
      <c r="D80" s="1">
        <v>1814</v>
      </c>
      <c r="E80" s="1">
        <v>1684</v>
      </c>
      <c r="F80" s="1">
        <v>257</v>
      </c>
      <c r="G80" s="1">
        <v>233</v>
      </c>
      <c r="H80" s="1">
        <v>178</v>
      </c>
    </row>
    <row r="81" spans="1:8" x14ac:dyDescent="0.2">
      <c r="A81" s="1">
        <v>20</v>
      </c>
      <c r="B81" s="1">
        <v>1048576</v>
      </c>
      <c r="C81" s="1">
        <v>2111</v>
      </c>
      <c r="D81" s="1">
        <v>1668</v>
      </c>
      <c r="E81" s="1">
        <v>1727</v>
      </c>
      <c r="F81" s="1">
        <v>556</v>
      </c>
      <c r="G81" s="1">
        <v>695</v>
      </c>
      <c r="H81" s="1">
        <v>310</v>
      </c>
    </row>
    <row r="82" spans="1:8" x14ac:dyDescent="0.2">
      <c r="A82" s="1">
        <v>1</v>
      </c>
      <c r="B82" s="1">
        <v>2</v>
      </c>
      <c r="C82" s="1">
        <v>1813</v>
      </c>
      <c r="D82" s="1">
        <v>1681</v>
      </c>
      <c r="E82" s="1">
        <v>1708</v>
      </c>
      <c r="F82" s="1">
        <v>0</v>
      </c>
      <c r="G82" s="1">
        <v>0</v>
      </c>
      <c r="H82" s="1">
        <v>0</v>
      </c>
    </row>
    <row r="83" spans="1:8" x14ac:dyDescent="0.2">
      <c r="A83" s="1">
        <v>2</v>
      </c>
      <c r="B83" s="1">
        <v>4</v>
      </c>
      <c r="C83" s="1">
        <v>2617</v>
      </c>
      <c r="D83" s="1">
        <v>1757</v>
      </c>
      <c r="E83" s="1">
        <v>1392</v>
      </c>
      <c r="F83" s="1">
        <v>0</v>
      </c>
      <c r="G83" s="1">
        <v>0</v>
      </c>
      <c r="H83" s="1">
        <v>0</v>
      </c>
    </row>
    <row r="84" spans="1:8" x14ac:dyDescent="0.2">
      <c r="A84" s="1">
        <v>3</v>
      </c>
      <c r="B84" s="1">
        <v>8</v>
      </c>
      <c r="C84" s="1">
        <v>2232</v>
      </c>
      <c r="D84" s="1">
        <v>1560</v>
      </c>
      <c r="E84" s="1">
        <v>1652</v>
      </c>
      <c r="F84" s="1">
        <v>0</v>
      </c>
      <c r="G84" s="1">
        <v>0</v>
      </c>
      <c r="H84" s="1">
        <v>0</v>
      </c>
    </row>
    <row r="85" spans="1:8" x14ac:dyDescent="0.2">
      <c r="A85" s="1">
        <v>4</v>
      </c>
      <c r="B85" s="1">
        <v>16</v>
      </c>
      <c r="C85" s="1">
        <v>1948</v>
      </c>
      <c r="D85" s="1">
        <v>2654</v>
      </c>
      <c r="E85" s="10">
        <v>2209</v>
      </c>
      <c r="F85" s="1">
        <v>0</v>
      </c>
      <c r="G85" s="1">
        <v>0</v>
      </c>
      <c r="H85" s="1">
        <v>0</v>
      </c>
    </row>
    <row r="86" spans="1:8" x14ac:dyDescent="0.2">
      <c r="A86" s="1">
        <v>5</v>
      </c>
      <c r="B86" s="1">
        <v>32</v>
      </c>
      <c r="C86" s="1">
        <v>3880</v>
      </c>
      <c r="D86" s="1">
        <v>2645</v>
      </c>
      <c r="E86" s="1">
        <v>2228</v>
      </c>
      <c r="F86" s="1">
        <v>0</v>
      </c>
      <c r="G86" s="1">
        <v>0</v>
      </c>
      <c r="H86" s="1">
        <v>1</v>
      </c>
    </row>
    <row r="87" spans="1:8" x14ac:dyDescent="0.2">
      <c r="A87" s="1">
        <v>6</v>
      </c>
      <c r="B87" s="1">
        <v>64</v>
      </c>
      <c r="C87" s="1">
        <v>4226</v>
      </c>
      <c r="D87" s="1">
        <v>2114</v>
      </c>
      <c r="E87" s="1">
        <v>2417</v>
      </c>
      <c r="F87" s="1">
        <v>0</v>
      </c>
      <c r="G87" s="1">
        <v>0</v>
      </c>
      <c r="H87" s="1">
        <v>0</v>
      </c>
    </row>
    <row r="88" spans="1:8" x14ac:dyDescent="0.2">
      <c r="A88" s="1">
        <v>7</v>
      </c>
      <c r="B88" s="1">
        <v>128</v>
      </c>
      <c r="C88" s="1">
        <v>2283</v>
      </c>
      <c r="D88" s="1">
        <v>2024</v>
      </c>
      <c r="E88" s="1">
        <v>1813</v>
      </c>
      <c r="F88" s="1">
        <v>0</v>
      </c>
      <c r="G88" s="1">
        <v>0</v>
      </c>
      <c r="H88" s="1">
        <v>0</v>
      </c>
    </row>
    <row r="89" spans="1:8" x14ac:dyDescent="0.2">
      <c r="A89" s="1">
        <v>8</v>
      </c>
      <c r="B89" s="1">
        <v>256</v>
      </c>
      <c r="C89" s="1">
        <v>3005</v>
      </c>
      <c r="D89" s="1">
        <v>2084</v>
      </c>
      <c r="E89" s="1">
        <v>1581</v>
      </c>
      <c r="F89" s="1">
        <v>0</v>
      </c>
      <c r="G89" s="1">
        <v>0</v>
      </c>
      <c r="H89" s="1">
        <v>0</v>
      </c>
    </row>
    <row r="90" spans="1:8" x14ac:dyDescent="0.2">
      <c r="A90" s="1">
        <v>9</v>
      </c>
      <c r="B90" s="1">
        <v>512</v>
      </c>
      <c r="C90" s="1">
        <v>2660</v>
      </c>
      <c r="D90" s="1">
        <v>1724</v>
      </c>
      <c r="E90" s="1">
        <v>1808</v>
      </c>
      <c r="F90" s="1">
        <v>0</v>
      </c>
      <c r="G90" s="1">
        <v>1</v>
      </c>
      <c r="H90" s="1">
        <v>0</v>
      </c>
    </row>
    <row r="91" spans="1:8" x14ac:dyDescent="0.2">
      <c r="A91" s="1">
        <v>10</v>
      </c>
      <c r="B91" s="1">
        <v>1024</v>
      </c>
      <c r="C91" s="1">
        <v>2182</v>
      </c>
      <c r="D91" s="1">
        <v>2928</v>
      </c>
      <c r="E91" s="1">
        <v>1865</v>
      </c>
      <c r="F91" s="1">
        <v>1</v>
      </c>
      <c r="G91" s="1">
        <v>0</v>
      </c>
      <c r="H91" s="1">
        <v>1</v>
      </c>
    </row>
    <row r="92" spans="1:8" x14ac:dyDescent="0.2">
      <c r="A92" s="1">
        <v>11</v>
      </c>
      <c r="B92" s="1">
        <v>2048</v>
      </c>
      <c r="C92" s="1">
        <v>2409</v>
      </c>
      <c r="D92" s="1">
        <v>2223</v>
      </c>
      <c r="E92" s="1">
        <v>1540</v>
      </c>
      <c r="F92" s="1">
        <v>2</v>
      </c>
      <c r="G92" s="1">
        <v>2</v>
      </c>
      <c r="H92" s="1">
        <v>1</v>
      </c>
    </row>
    <row r="93" spans="1:8" x14ac:dyDescent="0.2">
      <c r="A93" s="1">
        <v>12</v>
      </c>
      <c r="B93" s="1">
        <v>4096</v>
      </c>
      <c r="C93" s="1">
        <v>3323</v>
      </c>
      <c r="D93" s="1">
        <v>1676</v>
      </c>
      <c r="E93" s="1">
        <v>1865</v>
      </c>
      <c r="F93" s="1">
        <v>2</v>
      </c>
      <c r="G93" s="1">
        <v>2</v>
      </c>
      <c r="H93" s="1">
        <v>2</v>
      </c>
    </row>
    <row r="94" spans="1:8" x14ac:dyDescent="0.2">
      <c r="A94" s="1">
        <v>13</v>
      </c>
      <c r="B94" s="1">
        <v>8192</v>
      </c>
      <c r="C94" s="1">
        <v>2183</v>
      </c>
      <c r="D94" s="1">
        <v>2039</v>
      </c>
      <c r="E94" s="1">
        <v>1862</v>
      </c>
      <c r="F94" s="1">
        <v>5</v>
      </c>
      <c r="G94" s="1">
        <v>5</v>
      </c>
      <c r="H94" s="1">
        <v>4</v>
      </c>
    </row>
    <row r="95" spans="1:8" x14ac:dyDescent="0.2">
      <c r="A95" s="1">
        <v>14</v>
      </c>
      <c r="B95" s="1">
        <v>16384</v>
      </c>
      <c r="C95" s="1">
        <v>2743</v>
      </c>
      <c r="D95" s="1">
        <v>1858</v>
      </c>
      <c r="E95" s="1">
        <v>1776</v>
      </c>
      <c r="F95" s="1">
        <v>292</v>
      </c>
      <c r="G95" s="1">
        <v>11</v>
      </c>
      <c r="H95" s="1">
        <v>7</v>
      </c>
    </row>
    <row r="96" spans="1:8" x14ac:dyDescent="0.2">
      <c r="A96" s="1">
        <v>15</v>
      </c>
      <c r="B96" s="1">
        <v>32768</v>
      </c>
      <c r="C96" s="1">
        <v>2319</v>
      </c>
      <c r="D96" s="1">
        <v>1753</v>
      </c>
      <c r="E96" s="1">
        <v>1815</v>
      </c>
      <c r="F96" s="1">
        <v>17</v>
      </c>
      <c r="G96" s="1">
        <v>15</v>
      </c>
      <c r="H96" s="1">
        <v>11</v>
      </c>
    </row>
    <row r="97" spans="1:8" x14ac:dyDescent="0.2">
      <c r="A97" s="1">
        <v>16</v>
      </c>
      <c r="B97" s="1">
        <v>65536</v>
      </c>
      <c r="C97" s="1">
        <v>2301</v>
      </c>
      <c r="D97" s="1">
        <v>3136</v>
      </c>
      <c r="E97" s="1">
        <v>1819</v>
      </c>
      <c r="F97" s="1">
        <v>40</v>
      </c>
      <c r="G97" s="1">
        <v>33</v>
      </c>
      <c r="H97" s="1">
        <v>26</v>
      </c>
    </row>
    <row r="98" spans="1:8" x14ac:dyDescent="0.2">
      <c r="A98" s="1">
        <v>17</v>
      </c>
      <c r="B98" s="1">
        <v>131072</v>
      </c>
      <c r="C98" s="1">
        <v>2296</v>
      </c>
      <c r="D98" s="1">
        <v>2015</v>
      </c>
      <c r="E98" s="1">
        <v>1818</v>
      </c>
      <c r="F98" s="1">
        <v>115</v>
      </c>
      <c r="G98" s="1">
        <v>97</v>
      </c>
      <c r="H98" s="1">
        <v>49</v>
      </c>
    </row>
    <row r="99" spans="1:8" x14ac:dyDescent="0.2">
      <c r="A99" s="1">
        <v>18</v>
      </c>
      <c r="B99" s="1">
        <v>262144</v>
      </c>
      <c r="C99" s="1">
        <v>2690</v>
      </c>
      <c r="D99" s="1">
        <v>1974</v>
      </c>
      <c r="E99" s="1">
        <v>1697</v>
      </c>
      <c r="F99" s="1">
        <v>439</v>
      </c>
      <c r="G99" s="1">
        <v>152</v>
      </c>
      <c r="H99" s="1">
        <v>77</v>
      </c>
    </row>
    <row r="100" spans="1:8" x14ac:dyDescent="0.2">
      <c r="A100" s="1">
        <v>19</v>
      </c>
      <c r="B100" s="1">
        <v>524288</v>
      </c>
      <c r="C100" s="1">
        <v>2063</v>
      </c>
      <c r="D100" s="1">
        <v>1973</v>
      </c>
      <c r="E100" s="1">
        <v>1713</v>
      </c>
      <c r="F100" s="1">
        <v>618</v>
      </c>
      <c r="G100" s="1">
        <v>336</v>
      </c>
      <c r="H100" s="1">
        <v>169</v>
      </c>
    </row>
    <row r="101" spans="1:8" x14ac:dyDescent="0.2">
      <c r="A101" s="1">
        <v>20</v>
      </c>
      <c r="B101" s="1">
        <v>1048576</v>
      </c>
      <c r="C101" s="1">
        <v>2142</v>
      </c>
      <c r="D101" s="1">
        <v>2815</v>
      </c>
      <c r="E101" s="1">
        <v>1850</v>
      </c>
      <c r="F101" s="1">
        <v>721</v>
      </c>
      <c r="G101" s="1">
        <v>962</v>
      </c>
      <c r="H101" s="1">
        <v>397</v>
      </c>
    </row>
    <row r="102" spans="1:8" x14ac:dyDescent="0.2">
      <c r="A102" s="1">
        <v>1</v>
      </c>
      <c r="B102" s="1">
        <v>2</v>
      </c>
      <c r="C102" s="1">
        <v>1938</v>
      </c>
      <c r="D102" s="1">
        <v>2111</v>
      </c>
      <c r="E102" s="1">
        <v>1681</v>
      </c>
      <c r="F102" s="1">
        <v>0</v>
      </c>
      <c r="G102" s="1">
        <v>0</v>
      </c>
      <c r="H102" s="1">
        <v>0</v>
      </c>
    </row>
    <row r="103" spans="1:8" x14ac:dyDescent="0.2">
      <c r="A103" s="1">
        <v>2</v>
      </c>
      <c r="B103" s="1">
        <v>4</v>
      </c>
      <c r="C103" s="1">
        <v>3349</v>
      </c>
      <c r="D103" s="1">
        <v>1845</v>
      </c>
      <c r="E103" s="1">
        <v>1850</v>
      </c>
      <c r="F103" s="1">
        <v>0</v>
      </c>
      <c r="G103" s="1">
        <v>0</v>
      </c>
      <c r="H103" s="1">
        <v>0</v>
      </c>
    </row>
    <row r="104" spans="1:8" x14ac:dyDescent="0.2">
      <c r="A104" s="1">
        <v>3</v>
      </c>
      <c r="B104" s="1">
        <v>8</v>
      </c>
      <c r="C104" s="1">
        <v>2291</v>
      </c>
      <c r="D104" s="1">
        <v>2256</v>
      </c>
      <c r="E104" s="1">
        <v>1814</v>
      </c>
      <c r="F104" s="1">
        <v>0</v>
      </c>
      <c r="G104" s="1">
        <v>0</v>
      </c>
      <c r="H104" s="1">
        <v>0</v>
      </c>
    </row>
    <row r="105" spans="1:8" x14ac:dyDescent="0.2">
      <c r="A105" s="1">
        <v>4</v>
      </c>
      <c r="B105" s="1">
        <v>16</v>
      </c>
      <c r="C105" s="1">
        <v>2150</v>
      </c>
      <c r="D105" s="1">
        <v>3055</v>
      </c>
      <c r="E105" s="1">
        <v>1743</v>
      </c>
      <c r="F105" s="1">
        <v>0</v>
      </c>
      <c r="G105" s="1">
        <v>0</v>
      </c>
      <c r="H105" s="1">
        <v>0</v>
      </c>
    </row>
    <row r="106" spans="1:8" x14ac:dyDescent="0.2">
      <c r="A106" s="1">
        <v>5</v>
      </c>
      <c r="B106" s="1">
        <v>32</v>
      </c>
      <c r="C106" s="1">
        <v>2635</v>
      </c>
      <c r="D106" s="1">
        <v>1726</v>
      </c>
      <c r="E106" s="1">
        <v>1838</v>
      </c>
      <c r="F106" s="1">
        <v>0</v>
      </c>
      <c r="G106" s="1">
        <v>0</v>
      </c>
      <c r="H106" s="1">
        <v>0</v>
      </c>
    </row>
    <row r="107" spans="1:8" x14ac:dyDescent="0.2">
      <c r="A107" s="1">
        <v>6</v>
      </c>
      <c r="B107" s="1">
        <v>64</v>
      </c>
      <c r="C107" s="1">
        <v>2118</v>
      </c>
      <c r="D107" s="1">
        <v>3083</v>
      </c>
      <c r="E107" s="1">
        <v>1872</v>
      </c>
      <c r="F107" s="1">
        <v>0</v>
      </c>
      <c r="G107" s="1">
        <v>0</v>
      </c>
      <c r="H107" s="1">
        <v>0</v>
      </c>
    </row>
    <row r="108" spans="1:8" x14ac:dyDescent="0.2">
      <c r="A108" s="1">
        <v>7</v>
      </c>
      <c r="B108" s="1">
        <v>128</v>
      </c>
      <c r="C108" s="1">
        <v>2239</v>
      </c>
      <c r="D108" s="1">
        <v>2167</v>
      </c>
      <c r="E108" s="1">
        <v>1708</v>
      </c>
      <c r="F108" s="1">
        <v>1</v>
      </c>
      <c r="G108" s="1">
        <v>0</v>
      </c>
      <c r="H108" s="1">
        <v>0</v>
      </c>
    </row>
    <row r="109" spans="1:8" x14ac:dyDescent="0.2">
      <c r="A109" s="1">
        <v>8</v>
      </c>
      <c r="B109" s="1">
        <v>256</v>
      </c>
      <c r="C109" s="1">
        <v>2570</v>
      </c>
      <c r="D109" s="1">
        <v>3069</v>
      </c>
      <c r="E109" s="1">
        <v>1964</v>
      </c>
      <c r="F109" s="1">
        <v>1</v>
      </c>
      <c r="G109" s="1">
        <v>0</v>
      </c>
      <c r="H109" s="1">
        <v>0</v>
      </c>
    </row>
    <row r="110" spans="1:8" x14ac:dyDescent="0.2">
      <c r="A110" s="1">
        <v>9</v>
      </c>
      <c r="B110" s="1">
        <v>512</v>
      </c>
      <c r="C110" s="1">
        <v>2200</v>
      </c>
      <c r="D110" s="1">
        <v>2125</v>
      </c>
      <c r="E110" s="1">
        <v>1811</v>
      </c>
      <c r="F110" s="1">
        <v>0</v>
      </c>
      <c r="G110" s="1">
        <v>1</v>
      </c>
      <c r="H110" s="1">
        <v>0</v>
      </c>
    </row>
    <row r="111" spans="1:8" x14ac:dyDescent="0.2">
      <c r="A111" s="1">
        <v>10</v>
      </c>
      <c r="B111" s="1">
        <v>1024</v>
      </c>
      <c r="C111" s="1">
        <v>2097</v>
      </c>
      <c r="D111" s="1">
        <v>3089</v>
      </c>
      <c r="E111" s="1">
        <v>1699</v>
      </c>
      <c r="F111" s="1">
        <v>1</v>
      </c>
      <c r="G111" s="1">
        <v>1</v>
      </c>
      <c r="H111" s="1">
        <v>1</v>
      </c>
    </row>
    <row r="112" spans="1:8" x14ac:dyDescent="0.2">
      <c r="A112" s="1">
        <v>11</v>
      </c>
      <c r="B112" s="1">
        <v>2048</v>
      </c>
      <c r="C112" s="1">
        <v>2601</v>
      </c>
      <c r="D112" s="1">
        <v>1803</v>
      </c>
      <c r="E112" s="1">
        <v>1870</v>
      </c>
      <c r="F112" s="1">
        <v>1</v>
      </c>
      <c r="G112" s="1">
        <v>1</v>
      </c>
      <c r="H112" s="1">
        <v>1</v>
      </c>
    </row>
    <row r="113" spans="1:9" x14ac:dyDescent="0.2">
      <c r="A113" s="1">
        <v>12</v>
      </c>
      <c r="B113" s="1">
        <v>4096</v>
      </c>
      <c r="C113" s="1">
        <v>2313</v>
      </c>
      <c r="D113" s="1">
        <v>3108</v>
      </c>
      <c r="E113" s="1">
        <v>1881</v>
      </c>
      <c r="F113" s="1">
        <v>3</v>
      </c>
      <c r="G113" s="1">
        <v>3</v>
      </c>
      <c r="H113" s="1">
        <v>1</v>
      </c>
    </row>
    <row r="114" spans="1:9" x14ac:dyDescent="0.2">
      <c r="A114" s="1">
        <v>13</v>
      </c>
      <c r="B114" s="1">
        <v>8192</v>
      </c>
      <c r="C114" s="1">
        <v>2326</v>
      </c>
      <c r="D114" s="1">
        <v>2155</v>
      </c>
      <c r="E114" s="1">
        <v>1979</v>
      </c>
      <c r="F114" s="1">
        <v>5</v>
      </c>
      <c r="G114" s="1">
        <v>6</v>
      </c>
      <c r="H114" s="1">
        <v>3</v>
      </c>
    </row>
    <row r="115" spans="1:9" x14ac:dyDescent="0.2">
      <c r="A115" s="1">
        <v>14</v>
      </c>
      <c r="B115" s="1">
        <v>16384</v>
      </c>
      <c r="C115" s="1">
        <v>2242</v>
      </c>
      <c r="D115" s="1">
        <v>2823</v>
      </c>
      <c r="E115" s="1">
        <v>1950</v>
      </c>
      <c r="F115" s="1">
        <v>8</v>
      </c>
      <c r="G115" s="1">
        <v>8</v>
      </c>
      <c r="H115" s="1">
        <v>6</v>
      </c>
    </row>
    <row r="116" spans="1:9" x14ac:dyDescent="0.2">
      <c r="A116" s="1">
        <v>15</v>
      </c>
      <c r="B116" s="1">
        <v>32768</v>
      </c>
      <c r="C116" s="1">
        <v>2246</v>
      </c>
      <c r="D116" s="1">
        <v>2440</v>
      </c>
      <c r="E116" s="1">
        <v>2001</v>
      </c>
      <c r="F116" s="1">
        <v>33</v>
      </c>
      <c r="G116" s="1">
        <v>20</v>
      </c>
      <c r="H116" s="1">
        <v>13</v>
      </c>
    </row>
    <row r="117" spans="1:9" x14ac:dyDescent="0.2">
      <c r="A117" s="1">
        <v>16</v>
      </c>
      <c r="B117" s="1">
        <v>65536</v>
      </c>
      <c r="C117" s="1">
        <v>2252</v>
      </c>
      <c r="D117" s="1">
        <v>2977</v>
      </c>
      <c r="E117" s="1">
        <v>1864</v>
      </c>
      <c r="F117" s="1">
        <v>37</v>
      </c>
      <c r="G117" s="1">
        <v>30</v>
      </c>
      <c r="H117" s="1">
        <v>23</v>
      </c>
    </row>
    <row r="118" spans="1:9" x14ac:dyDescent="0.2">
      <c r="A118" s="1">
        <v>17</v>
      </c>
      <c r="B118" s="1">
        <v>131072</v>
      </c>
      <c r="C118" s="1">
        <v>2320</v>
      </c>
      <c r="D118" s="1">
        <v>2023</v>
      </c>
      <c r="E118" s="1">
        <v>1698</v>
      </c>
      <c r="F118" s="1">
        <v>378</v>
      </c>
      <c r="G118" s="1">
        <v>91</v>
      </c>
      <c r="H118" s="1">
        <v>40</v>
      </c>
    </row>
    <row r="119" spans="1:9" x14ac:dyDescent="0.2">
      <c r="A119" s="1">
        <v>18</v>
      </c>
      <c r="B119" s="1">
        <v>262144</v>
      </c>
      <c r="C119" s="1">
        <v>2779</v>
      </c>
      <c r="D119" s="1">
        <v>2112</v>
      </c>
      <c r="E119" s="7">
        <v>620260</v>
      </c>
      <c r="F119" s="1">
        <v>148</v>
      </c>
      <c r="G119" s="1">
        <v>407</v>
      </c>
      <c r="H119" s="1">
        <v>81</v>
      </c>
      <c r="I119" s="10"/>
    </row>
    <row r="120" spans="1:9" x14ac:dyDescent="0.2">
      <c r="A120" s="1">
        <v>19</v>
      </c>
      <c r="B120" s="1">
        <v>524288</v>
      </c>
      <c r="C120" s="1">
        <v>2283</v>
      </c>
      <c r="D120" s="1">
        <v>2251</v>
      </c>
      <c r="E120" s="1">
        <v>1602</v>
      </c>
      <c r="F120" s="1">
        <v>645</v>
      </c>
      <c r="G120" s="1">
        <v>276</v>
      </c>
      <c r="H120" s="1">
        <v>161</v>
      </c>
    </row>
    <row r="121" spans="1:9" x14ac:dyDescent="0.2">
      <c r="A121" s="1">
        <v>20</v>
      </c>
      <c r="B121" s="1">
        <v>1048576</v>
      </c>
      <c r="C121" s="1">
        <v>2120</v>
      </c>
      <c r="D121" s="1">
        <v>3011</v>
      </c>
      <c r="E121" s="1">
        <v>1814</v>
      </c>
      <c r="F121" s="1">
        <v>970</v>
      </c>
      <c r="G121" s="1">
        <v>627</v>
      </c>
      <c r="H121" s="1">
        <v>552</v>
      </c>
    </row>
    <row r="122" spans="1:9" x14ac:dyDescent="0.2">
      <c r="A122" s="1">
        <v>1</v>
      </c>
      <c r="B122" s="1">
        <v>2</v>
      </c>
      <c r="C122" s="1">
        <v>2084</v>
      </c>
      <c r="D122" s="1">
        <v>2118</v>
      </c>
      <c r="E122" s="1">
        <v>2006</v>
      </c>
      <c r="F122" s="1">
        <v>0</v>
      </c>
      <c r="G122" s="1">
        <v>0</v>
      </c>
      <c r="H122" s="1">
        <v>0</v>
      </c>
    </row>
    <row r="123" spans="1:9" x14ac:dyDescent="0.2">
      <c r="A123" s="1">
        <v>2</v>
      </c>
      <c r="B123" s="1">
        <v>4</v>
      </c>
      <c r="C123" s="1">
        <v>2254</v>
      </c>
      <c r="D123" s="1">
        <v>2985</v>
      </c>
      <c r="E123" s="1">
        <v>1889</v>
      </c>
      <c r="F123" s="1">
        <v>0</v>
      </c>
      <c r="G123" s="1">
        <v>0</v>
      </c>
      <c r="H123" s="1">
        <v>0</v>
      </c>
    </row>
    <row r="124" spans="1:9" x14ac:dyDescent="0.2">
      <c r="A124" s="1">
        <v>3</v>
      </c>
      <c r="B124" s="1">
        <v>8</v>
      </c>
      <c r="C124" s="1">
        <v>2180</v>
      </c>
      <c r="D124" s="1">
        <v>1957</v>
      </c>
      <c r="E124" s="1">
        <v>2322</v>
      </c>
      <c r="F124" s="1">
        <v>0</v>
      </c>
      <c r="G124" s="1">
        <v>1</v>
      </c>
      <c r="H124" s="1">
        <v>0</v>
      </c>
    </row>
    <row r="125" spans="1:9" x14ac:dyDescent="0.2">
      <c r="A125" s="1">
        <v>4</v>
      </c>
      <c r="B125" s="1">
        <v>16</v>
      </c>
      <c r="C125" s="1">
        <v>2906</v>
      </c>
      <c r="D125" s="1">
        <v>1828</v>
      </c>
      <c r="E125" s="7">
        <v>823738</v>
      </c>
      <c r="F125" s="1">
        <v>0</v>
      </c>
      <c r="G125" s="1">
        <v>0</v>
      </c>
      <c r="H125" s="1">
        <v>0</v>
      </c>
    </row>
    <row r="126" spans="1:9" x14ac:dyDescent="0.2">
      <c r="A126" s="1">
        <v>5</v>
      </c>
      <c r="B126" s="1">
        <v>32</v>
      </c>
      <c r="C126" s="1">
        <v>2219</v>
      </c>
      <c r="D126" s="1">
        <v>2218</v>
      </c>
      <c r="E126" s="1">
        <v>1874</v>
      </c>
      <c r="F126" s="1">
        <v>0</v>
      </c>
      <c r="G126" s="1">
        <v>0</v>
      </c>
      <c r="H126" s="1">
        <v>0</v>
      </c>
    </row>
    <row r="127" spans="1:9" x14ac:dyDescent="0.2">
      <c r="A127" s="1">
        <v>6</v>
      </c>
      <c r="B127" s="1">
        <v>64</v>
      </c>
      <c r="C127" s="1">
        <v>2274</v>
      </c>
      <c r="D127" s="1">
        <v>2937</v>
      </c>
      <c r="E127" s="1">
        <v>2463</v>
      </c>
      <c r="F127" s="1">
        <v>0</v>
      </c>
      <c r="G127" s="1">
        <v>0</v>
      </c>
      <c r="H127" s="1">
        <v>0</v>
      </c>
    </row>
    <row r="128" spans="1:9" x14ac:dyDescent="0.2">
      <c r="A128" s="1">
        <v>7</v>
      </c>
      <c r="B128" s="1">
        <v>128</v>
      </c>
      <c r="C128" s="1">
        <v>2370</v>
      </c>
      <c r="D128" s="1">
        <v>2257</v>
      </c>
      <c r="E128" s="1">
        <v>2054</v>
      </c>
      <c r="F128" s="1">
        <v>0</v>
      </c>
      <c r="G128" s="1">
        <v>0</v>
      </c>
      <c r="H128" s="1">
        <v>0</v>
      </c>
    </row>
    <row r="129" spans="1:8" x14ac:dyDescent="0.2">
      <c r="A129" s="1">
        <v>8</v>
      </c>
      <c r="B129" s="1">
        <v>256</v>
      </c>
      <c r="C129" s="1">
        <v>2391</v>
      </c>
      <c r="D129" s="1">
        <v>2955</v>
      </c>
      <c r="E129" s="1">
        <v>1991</v>
      </c>
      <c r="F129" s="1">
        <v>0</v>
      </c>
      <c r="G129" s="1">
        <v>0</v>
      </c>
      <c r="H129" s="1">
        <v>0</v>
      </c>
    </row>
    <row r="130" spans="1:8" x14ac:dyDescent="0.2">
      <c r="A130" s="1">
        <v>9</v>
      </c>
      <c r="B130" s="1">
        <v>512</v>
      </c>
      <c r="C130" s="1">
        <v>2232</v>
      </c>
      <c r="D130" s="1">
        <v>2018</v>
      </c>
      <c r="E130" s="1">
        <v>2116</v>
      </c>
      <c r="F130" s="1">
        <v>0</v>
      </c>
      <c r="G130" s="1">
        <v>1</v>
      </c>
      <c r="H130" s="1">
        <v>0</v>
      </c>
    </row>
    <row r="131" spans="1:8" x14ac:dyDescent="0.2">
      <c r="A131" s="1">
        <v>10</v>
      </c>
      <c r="B131" s="1">
        <v>1024</v>
      </c>
      <c r="C131" s="1">
        <v>3096</v>
      </c>
      <c r="D131" s="1">
        <v>1783</v>
      </c>
      <c r="E131" s="1">
        <v>1938</v>
      </c>
      <c r="F131" s="1">
        <v>1</v>
      </c>
      <c r="G131" s="1">
        <v>0</v>
      </c>
      <c r="H131" s="1">
        <v>1</v>
      </c>
    </row>
    <row r="132" spans="1:8" x14ac:dyDescent="0.2">
      <c r="A132" s="1">
        <v>11</v>
      </c>
      <c r="B132" s="1">
        <v>2048</v>
      </c>
      <c r="C132" s="1">
        <v>2132</v>
      </c>
      <c r="D132" s="1">
        <v>2064</v>
      </c>
      <c r="E132" s="1">
        <v>1879</v>
      </c>
      <c r="F132" s="1">
        <v>1</v>
      </c>
      <c r="G132" s="1">
        <v>1</v>
      </c>
      <c r="H132" s="1">
        <v>1</v>
      </c>
    </row>
    <row r="133" spans="1:8" x14ac:dyDescent="0.2">
      <c r="A133" s="1">
        <v>12</v>
      </c>
      <c r="B133" s="1">
        <v>4096</v>
      </c>
      <c r="C133" s="1">
        <v>2142</v>
      </c>
      <c r="D133" s="1">
        <v>3180</v>
      </c>
      <c r="E133" s="1">
        <v>2240</v>
      </c>
      <c r="F133" s="1">
        <v>3</v>
      </c>
      <c r="G133" s="1">
        <v>2</v>
      </c>
      <c r="H133" s="1">
        <v>2</v>
      </c>
    </row>
    <row r="134" spans="1:8" x14ac:dyDescent="0.2">
      <c r="A134" s="1">
        <v>13</v>
      </c>
      <c r="B134" s="1">
        <v>8192</v>
      </c>
      <c r="C134" s="1">
        <v>2647</v>
      </c>
      <c r="D134" s="1">
        <v>2371</v>
      </c>
      <c r="E134" s="1">
        <v>1722</v>
      </c>
      <c r="F134" s="1">
        <v>6</v>
      </c>
      <c r="G134" s="1">
        <v>3</v>
      </c>
      <c r="H134" s="1">
        <v>4</v>
      </c>
    </row>
    <row r="135" spans="1:8" x14ac:dyDescent="0.2">
      <c r="A135" s="1">
        <v>14</v>
      </c>
      <c r="B135" s="1">
        <v>16384</v>
      </c>
      <c r="C135" s="1">
        <v>3400</v>
      </c>
      <c r="D135" s="1">
        <v>1838</v>
      </c>
      <c r="E135" s="1">
        <v>2178</v>
      </c>
      <c r="F135" s="1">
        <v>10</v>
      </c>
      <c r="G135" s="1">
        <v>7</v>
      </c>
      <c r="H135" s="1">
        <v>5</v>
      </c>
    </row>
    <row r="136" spans="1:8" x14ac:dyDescent="0.2">
      <c r="A136" s="1">
        <v>15</v>
      </c>
      <c r="B136" s="1">
        <v>32768</v>
      </c>
      <c r="C136" s="1">
        <v>2192</v>
      </c>
      <c r="D136" s="1">
        <v>2267</v>
      </c>
      <c r="E136" s="1">
        <v>1926</v>
      </c>
      <c r="F136" s="1">
        <v>21</v>
      </c>
      <c r="G136" s="1">
        <v>16</v>
      </c>
      <c r="H136" s="1">
        <v>15</v>
      </c>
    </row>
    <row r="137" spans="1:8" x14ac:dyDescent="0.2">
      <c r="A137" s="1">
        <v>16</v>
      </c>
      <c r="B137" s="1">
        <v>65536</v>
      </c>
      <c r="C137" s="1">
        <v>2052</v>
      </c>
      <c r="D137" s="1">
        <v>3210</v>
      </c>
      <c r="E137" s="1">
        <v>1762</v>
      </c>
      <c r="F137" s="1">
        <v>322</v>
      </c>
      <c r="G137" s="1">
        <v>39</v>
      </c>
      <c r="H137" s="1">
        <v>18</v>
      </c>
    </row>
    <row r="138" spans="1:8" x14ac:dyDescent="0.2">
      <c r="A138" s="1">
        <v>17</v>
      </c>
      <c r="B138" s="1">
        <v>131072</v>
      </c>
      <c r="C138" s="1">
        <v>2322</v>
      </c>
      <c r="D138" s="1">
        <v>2059</v>
      </c>
      <c r="E138" s="1">
        <v>1854</v>
      </c>
      <c r="F138" s="1">
        <v>81</v>
      </c>
      <c r="G138" s="1">
        <v>68</v>
      </c>
      <c r="H138" s="1">
        <v>52</v>
      </c>
    </row>
    <row r="139" spans="1:8" x14ac:dyDescent="0.2">
      <c r="A139" s="1">
        <v>18</v>
      </c>
      <c r="B139" s="1">
        <v>262144</v>
      </c>
      <c r="C139" s="1">
        <v>2531</v>
      </c>
      <c r="D139" s="1">
        <v>2983</v>
      </c>
      <c r="E139" s="1">
        <v>1953</v>
      </c>
      <c r="F139" s="1">
        <v>153</v>
      </c>
      <c r="G139" s="1">
        <v>161</v>
      </c>
      <c r="H139" s="1">
        <v>106</v>
      </c>
    </row>
    <row r="140" spans="1:8" x14ac:dyDescent="0.2">
      <c r="A140" s="1">
        <v>19</v>
      </c>
      <c r="B140" s="1">
        <v>524288</v>
      </c>
      <c r="C140" s="1">
        <v>2222</v>
      </c>
      <c r="D140" s="1">
        <v>2203</v>
      </c>
      <c r="E140" s="1">
        <v>1783</v>
      </c>
      <c r="F140" s="1">
        <v>345</v>
      </c>
      <c r="G140" s="1">
        <v>278</v>
      </c>
      <c r="H140" s="1">
        <v>439</v>
      </c>
    </row>
    <row r="141" spans="1:8" x14ac:dyDescent="0.2">
      <c r="A141" s="1">
        <v>20</v>
      </c>
      <c r="B141" s="1">
        <v>1048576</v>
      </c>
      <c r="C141" s="1">
        <v>2224</v>
      </c>
      <c r="D141" s="1">
        <v>2933</v>
      </c>
      <c r="E141" s="1">
        <v>1958</v>
      </c>
      <c r="F141" s="1">
        <v>1002</v>
      </c>
      <c r="G141" s="1">
        <v>543</v>
      </c>
      <c r="H141" s="1">
        <v>343</v>
      </c>
    </row>
    <row r="142" spans="1:8" x14ac:dyDescent="0.2">
      <c r="A142" s="1">
        <v>1</v>
      </c>
      <c r="B142" s="1">
        <v>2</v>
      </c>
      <c r="C142" s="1">
        <v>2351</v>
      </c>
      <c r="D142" s="1">
        <v>1973</v>
      </c>
      <c r="E142" s="1">
        <v>2031</v>
      </c>
      <c r="F142" s="1">
        <v>0</v>
      </c>
      <c r="G142" s="1">
        <v>0</v>
      </c>
      <c r="H142" s="1">
        <v>0</v>
      </c>
    </row>
    <row r="143" spans="1:8" x14ac:dyDescent="0.2">
      <c r="A143" s="1">
        <v>2</v>
      </c>
      <c r="B143" s="1">
        <v>4</v>
      </c>
      <c r="C143" s="1">
        <v>2196</v>
      </c>
      <c r="D143" s="1">
        <v>2891</v>
      </c>
      <c r="E143" s="1">
        <v>2057</v>
      </c>
      <c r="F143" s="1">
        <v>0</v>
      </c>
      <c r="G143" s="1">
        <v>0</v>
      </c>
      <c r="H143" s="1">
        <v>0</v>
      </c>
    </row>
    <row r="144" spans="1:8" x14ac:dyDescent="0.2">
      <c r="A144" s="1">
        <v>3</v>
      </c>
      <c r="B144" s="1">
        <v>8</v>
      </c>
      <c r="C144" s="1">
        <v>2380</v>
      </c>
      <c r="D144" s="1">
        <v>1797</v>
      </c>
      <c r="E144" s="1">
        <v>1860</v>
      </c>
      <c r="F144" s="1">
        <v>0</v>
      </c>
      <c r="G144" s="1">
        <v>0</v>
      </c>
      <c r="H144" s="1">
        <v>0</v>
      </c>
    </row>
    <row r="145" spans="1:8" x14ac:dyDescent="0.2">
      <c r="A145" s="1">
        <v>4</v>
      </c>
      <c r="B145" s="1">
        <v>16</v>
      </c>
      <c r="C145" s="1">
        <v>2078</v>
      </c>
      <c r="D145" s="1">
        <v>2987</v>
      </c>
      <c r="E145" s="1">
        <v>1886</v>
      </c>
      <c r="F145" s="1">
        <v>0</v>
      </c>
      <c r="G145" s="1">
        <v>0</v>
      </c>
      <c r="H145" s="1">
        <v>0</v>
      </c>
    </row>
    <row r="146" spans="1:8" x14ac:dyDescent="0.2">
      <c r="A146" s="1">
        <v>5</v>
      </c>
      <c r="B146" s="1">
        <v>32</v>
      </c>
      <c r="C146" s="1">
        <v>2225</v>
      </c>
      <c r="D146" s="1">
        <v>2068</v>
      </c>
      <c r="E146" s="1">
        <v>2139</v>
      </c>
      <c r="F146" s="1">
        <v>0</v>
      </c>
      <c r="G146" s="1">
        <v>0</v>
      </c>
      <c r="H146" s="1">
        <v>0</v>
      </c>
    </row>
    <row r="147" spans="1:8" x14ac:dyDescent="0.2">
      <c r="A147" s="1">
        <v>6</v>
      </c>
      <c r="B147" s="1">
        <v>64</v>
      </c>
      <c r="C147" s="1">
        <v>2994</v>
      </c>
      <c r="D147" s="1">
        <v>1758</v>
      </c>
      <c r="E147" s="1">
        <v>1942</v>
      </c>
      <c r="F147" s="1">
        <v>0</v>
      </c>
      <c r="G147" s="1">
        <v>0</v>
      </c>
      <c r="H147" s="1">
        <v>0</v>
      </c>
    </row>
    <row r="148" spans="1:8" x14ac:dyDescent="0.2">
      <c r="A148" s="1">
        <v>7</v>
      </c>
      <c r="B148" s="1">
        <v>128</v>
      </c>
      <c r="C148" s="1">
        <v>2251</v>
      </c>
      <c r="D148" s="1">
        <v>2133</v>
      </c>
      <c r="E148" s="1">
        <v>1884</v>
      </c>
      <c r="F148" s="1">
        <v>1</v>
      </c>
      <c r="G148" s="1">
        <v>0</v>
      </c>
      <c r="H148" s="1">
        <v>0</v>
      </c>
    </row>
    <row r="149" spans="1:8" x14ac:dyDescent="0.2">
      <c r="A149" s="1">
        <v>8</v>
      </c>
      <c r="B149" s="1">
        <v>256</v>
      </c>
      <c r="C149" s="1">
        <v>2062</v>
      </c>
      <c r="D149" s="1">
        <v>3023</v>
      </c>
      <c r="E149" s="1">
        <v>2176</v>
      </c>
      <c r="F149" s="1">
        <v>0</v>
      </c>
      <c r="G149" s="1">
        <v>0</v>
      </c>
      <c r="H149" s="1">
        <v>0</v>
      </c>
    </row>
    <row r="150" spans="1:8" x14ac:dyDescent="0.2">
      <c r="A150" s="1">
        <v>9</v>
      </c>
      <c r="B150" s="1">
        <v>512</v>
      </c>
      <c r="C150" s="1">
        <v>2283</v>
      </c>
      <c r="D150" s="1">
        <v>2001</v>
      </c>
      <c r="E150" s="1">
        <v>1802</v>
      </c>
      <c r="F150" s="1">
        <v>0</v>
      </c>
      <c r="G150" s="1">
        <v>0</v>
      </c>
      <c r="H150" s="1">
        <v>0</v>
      </c>
    </row>
    <row r="151" spans="1:8" x14ac:dyDescent="0.2">
      <c r="A151" s="1">
        <v>10</v>
      </c>
      <c r="B151" s="1">
        <v>1024</v>
      </c>
      <c r="C151" s="1">
        <v>2149</v>
      </c>
      <c r="D151" s="1">
        <v>2883</v>
      </c>
      <c r="E151" s="1">
        <v>1906</v>
      </c>
      <c r="F151" s="1">
        <v>1</v>
      </c>
      <c r="G151" s="1">
        <v>1</v>
      </c>
      <c r="H151" s="1">
        <v>0</v>
      </c>
    </row>
    <row r="152" spans="1:8" x14ac:dyDescent="0.2">
      <c r="A152" s="1">
        <v>11</v>
      </c>
      <c r="B152" s="1">
        <v>2048</v>
      </c>
      <c r="C152" s="1">
        <v>2034</v>
      </c>
      <c r="D152" s="1">
        <v>2099</v>
      </c>
      <c r="E152" s="1">
        <v>1877</v>
      </c>
      <c r="F152" s="1">
        <v>1</v>
      </c>
      <c r="G152" s="1">
        <v>1</v>
      </c>
      <c r="H152" s="1">
        <v>1</v>
      </c>
    </row>
    <row r="153" spans="1:8" x14ac:dyDescent="0.2">
      <c r="A153" s="1">
        <v>12</v>
      </c>
      <c r="B153" s="1">
        <v>4096</v>
      </c>
      <c r="C153" s="1">
        <v>2829</v>
      </c>
      <c r="D153" s="1">
        <v>2056</v>
      </c>
      <c r="E153" s="1">
        <v>1533</v>
      </c>
      <c r="F153" s="1">
        <v>2</v>
      </c>
      <c r="G153" s="1">
        <v>2</v>
      </c>
      <c r="H153" s="1">
        <v>2</v>
      </c>
    </row>
    <row r="154" spans="1:8" x14ac:dyDescent="0.2">
      <c r="A154" s="1">
        <v>13</v>
      </c>
      <c r="B154" s="1">
        <v>8192</v>
      </c>
      <c r="C154" s="1">
        <v>2550</v>
      </c>
      <c r="D154" s="1">
        <v>1748</v>
      </c>
      <c r="E154" s="1">
        <v>1810</v>
      </c>
      <c r="F154" s="1">
        <v>8</v>
      </c>
      <c r="G154" s="1">
        <v>6</v>
      </c>
      <c r="H154" s="1">
        <v>3</v>
      </c>
    </row>
    <row r="155" spans="1:8" x14ac:dyDescent="0.2">
      <c r="A155" s="1">
        <v>14</v>
      </c>
      <c r="B155" s="1">
        <v>16384</v>
      </c>
      <c r="C155" s="1">
        <v>2225</v>
      </c>
      <c r="D155" s="1">
        <v>2857</v>
      </c>
      <c r="E155" s="1">
        <v>1835</v>
      </c>
      <c r="F155" s="1">
        <v>9</v>
      </c>
      <c r="G155" s="1">
        <v>9</v>
      </c>
      <c r="H155" s="1">
        <v>6</v>
      </c>
    </row>
    <row r="156" spans="1:8" x14ac:dyDescent="0.2">
      <c r="A156" s="1">
        <v>15</v>
      </c>
      <c r="B156" s="1">
        <v>32768</v>
      </c>
      <c r="C156" s="1">
        <v>2445</v>
      </c>
      <c r="D156" s="1">
        <v>2176</v>
      </c>
      <c r="E156" s="1">
        <v>1704</v>
      </c>
      <c r="F156" s="1">
        <v>17</v>
      </c>
      <c r="G156" s="1">
        <v>15</v>
      </c>
      <c r="H156" s="1">
        <v>11</v>
      </c>
    </row>
    <row r="157" spans="1:8" x14ac:dyDescent="0.2">
      <c r="A157" s="1">
        <v>16</v>
      </c>
      <c r="B157" s="1">
        <v>65536</v>
      </c>
      <c r="C157" s="1">
        <v>3327</v>
      </c>
      <c r="D157" s="1">
        <v>1703</v>
      </c>
      <c r="E157" s="1">
        <v>1932</v>
      </c>
      <c r="F157" s="1">
        <v>37</v>
      </c>
      <c r="G157" s="1">
        <v>41</v>
      </c>
      <c r="H157" s="1">
        <v>21</v>
      </c>
    </row>
    <row r="158" spans="1:8" x14ac:dyDescent="0.2">
      <c r="A158" s="1">
        <v>17</v>
      </c>
      <c r="B158" s="1">
        <v>131072</v>
      </c>
      <c r="C158" s="1">
        <v>2177</v>
      </c>
      <c r="D158" s="1">
        <v>2271</v>
      </c>
      <c r="E158" s="1">
        <v>1857</v>
      </c>
      <c r="F158" s="1">
        <v>67</v>
      </c>
      <c r="G158" s="1">
        <v>89</v>
      </c>
      <c r="H158" s="1">
        <v>47</v>
      </c>
    </row>
    <row r="159" spans="1:8" x14ac:dyDescent="0.2">
      <c r="A159" s="1">
        <v>18</v>
      </c>
      <c r="B159" s="1">
        <v>262144</v>
      </c>
      <c r="C159" s="1">
        <v>2131</v>
      </c>
      <c r="D159" s="1">
        <v>3577</v>
      </c>
      <c r="E159" s="1">
        <v>2034</v>
      </c>
      <c r="F159" s="1">
        <v>177</v>
      </c>
      <c r="G159" s="1">
        <v>137</v>
      </c>
      <c r="H159" s="1">
        <v>102</v>
      </c>
    </row>
    <row r="160" spans="1:8" x14ac:dyDescent="0.2">
      <c r="A160" s="1">
        <v>19</v>
      </c>
      <c r="B160" s="1">
        <v>524288</v>
      </c>
      <c r="C160" s="1">
        <v>2104</v>
      </c>
      <c r="D160" s="1">
        <v>1960</v>
      </c>
      <c r="E160" s="1">
        <v>1876</v>
      </c>
      <c r="F160" s="1">
        <v>660</v>
      </c>
      <c r="G160" s="1">
        <v>299</v>
      </c>
      <c r="H160" s="1">
        <v>146</v>
      </c>
    </row>
    <row r="161" spans="1:8" x14ac:dyDescent="0.2">
      <c r="A161" s="1">
        <v>20</v>
      </c>
      <c r="B161" s="1">
        <v>1048576</v>
      </c>
      <c r="C161" s="1">
        <v>2419</v>
      </c>
      <c r="D161" s="1">
        <v>2055</v>
      </c>
      <c r="E161" s="1">
        <v>1900</v>
      </c>
      <c r="F161" s="1">
        <v>671</v>
      </c>
      <c r="G161" s="1">
        <v>921</v>
      </c>
      <c r="H161" s="1">
        <v>401</v>
      </c>
    </row>
    <row r="162" spans="1:8" x14ac:dyDescent="0.2">
      <c r="A162" s="1">
        <v>1</v>
      </c>
      <c r="B162" s="1">
        <v>2</v>
      </c>
      <c r="C162" s="1">
        <v>1916</v>
      </c>
      <c r="D162" s="1">
        <v>1972</v>
      </c>
      <c r="E162" s="1">
        <v>1626</v>
      </c>
      <c r="F162" s="1">
        <v>0</v>
      </c>
      <c r="G162" s="1">
        <v>0</v>
      </c>
      <c r="H162" s="1">
        <v>0</v>
      </c>
    </row>
    <row r="163" spans="1:8" x14ac:dyDescent="0.2">
      <c r="A163" s="1">
        <v>2</v>
      </c>
      <c r="B163" s="1">
        <v>4</v>
      </c>
      <c r="C163" s="1">
        <v>3217</v>
      </c>
      <c r="D163" s="1">
        <v>1676</v>
      </c>
      <c r="E163" s="1">
        <v>1926</v>
      </c>
      <c r="F163" s="1">
        <v>0</v>
      </c>
      <c r="G163" s="1">
        <v>0</v>
      </c>
      <c r="H163" s="1">
        <v>0</v>
      </c>
    </row>
    <row r="164" spans="1:8" x14ac:dyDescent="0.2">
      <c r="A164" s="1">
        <v>3</v>
      </c>
      <c r="B164" s="1">
        <v>8</v>
      </c>
      <c r="C164" s="1">
        <v>2213</v>
      </c>
      <c r="D164" s="1">
        <v>2164</v>
      </c>
      <c r="E164" s="1">
        <v>1744</v>
      </c>
      <c r="F164" s="1">
        <v>0</v>
      </c>
      <c r="G164" s="1">
        <v>0</v>
      </c>
      <c r="H164" s="1">
        <v>0</v>
      </c>
    </row>
    <row r="165" spans="1:8" x14ac:dyDescent="0.2">
      <c r="A165" s="1">
        <v>4</v>
      </c>
      <c r="B165" s="1">
        <v>16</v>
      </c>
      <c r="C165" s="1">
        <v>2153</v>
      </c>
      <c r="D165" s="1">
        <v>2923</v>
      </c>
      <c r="E165" s="1">
        <v>1602</v>
      </c>
      <c r="F165" s="1">
        <v>0</v>
      </c>
      <c r="G165" s="1">
        <v>1</v>
      </c>
      <c r="H165" s="1">
        <v>0</v>
      </c>
    </row>
    <row r="166" spans="1:8" x14ac:dyDescent="0.2">
      <c r="A166" s="1">
        <v>5</v>
      </c>
      <c r="B166" s="1">
        <v>32</v>
      </c>
      <c r="C166" s="1">
        <v>2428</v>
      </c>
      <c r="D166" s="1">
        <v>2147</v>
      </c>
      <c r="E166" s="1">
        <v>2144</v>
      </c>
      <c r="F166" s="1">
        <v>0</v>
      </c>
      <c r="G166" s="1">
        <v>0</v>
      </c>
      <c r="H166" s="1">
        <v>0</v>
      </c>
    </row>
    <row r="167" spans="1:8" x14ac:dyDescent="0.2">
      <c r="A167" s="1">
        <v>6</v>
      </c>
      <c r="B167" s="1">
        <v>64</v>
      </c>
      <c r="C167" s="1">
        <v>2252</v>
      </c>
      <c r="D167" s="1">
        <v>3167</v>
      </c>
      <c r="E167" s="1">
        <v>1994</v>
      </c>
      <c r="F167" s="1">
        <v>0</v>
      </c>
      <c r="G167" s="1">
        <v>0</v>
      </c>
      <c r="H167" s="1">
        <v>0</v>
      </c>
    </row>
    <row r="168" spans="1:8" x14ac:dyDescent="0.2">
      <c r="A168" s="1">
        <v>7</v>
      </c>
      <c r="B168" s="1">
        <v>128</v>
      </c>
      <c r="C168" s="1">
        <v>2164</v>
      </c>
      <c r="D168" s="1">
        <v>2100</v>
      </c>
      <c r="E168" s="1">
        <v>1726</v>
      </c>
      <c r="F168" s="1">
        <v>0</v>
      </c>
      <c r="G168" s="1">
        <v>0</v>
      </c>
      <c r="H168" s="1">
        <v>1</v>
      </c>
    </row>
    <row r="169" spans="1:8" x14ac:dyDescent="0.2">
      <c r="A169" s="1">
        <v>8</v>
      </c>
      <c r="B169" s="1">
        <v>256</v>
      </c>
      <c r="C169" s="1">
        <v>2570</v>
      </c>
      <c r="D169" s="1">
        <v>3010</v>
      </c>
      <c r="E169" s="1">
        <v>2017</v>
      </c>
      <c r="F169" s="1">
        <v>0</v>
      </c>
      <c r="G169" s="1">
        <v>0</v>
      </c>
      <c r="H169" s="1">
        <v>0</v>
      </c>
    </row>
    <row r="170" spans="1:8" x14ac:dyDescent="0.2">
      <c r="A170" s="1">
        <v>9</v>
      </c>
      <c r="B170" s="1">
        <v>512</v>
      </c>
      <c r="C170" s="1">
        <v>2271</v>
      </c>
      <c r="D170" s="1">
        <v>2288</v>
      </c>
      <c r="E170" s="1">
        <v>1906</v>
      </c>
      <c r="F170" s="1">
        <v>1</v>
      </c>
      <c r="G170" s="1">
        <v>0</v>
      </c>
      <c r="H170" s="1">
        <v>0</v>
      </c>
    </row>
    <row r="171" spans="1:8" x14ac:dyDescent="0.2">
      <c r="A171" s="1">
        <v>10</v>
      </c>
      <c r="B171" s="1">
        <v>1024</v>
      </c>
      <c r="C171" s="1">
        <v>2017</v>
      </c>
      <c r="D171" s="1">
        <v>3147</v>
      </c>
      <c r="E171" s="1">
        <v>1651</v>
      </c>
      <c r="F171" s="1">
        <v>1</v>
      </c>
      <c r="G171" s="1">
        <v>1</v>
      </c>
      <c r="H171" s="1">
        <v>1</v>
      </c>
    </row>
    <row r="172" spans="1:8" x14ac:dyDescent="0.2">
      <c r="A172" s="1">
        <v>11</v>
      </c>
      <c r="B172" s="1">
        <v>2048</v>
      </c>
      <c r="C172" s="1">
        <v>2684</v>
      </c>
      <c r="D172" s="1">
        <v>1765</v>
      </c>
      <c r="E172" s="1">
        <v>1880</v>
      </c>
      <c r="F172" s="1">
        <v>2</v>
      </c>
      <c r="G172" s="1">
        <v>1</v>
      </c>
      <c r="H172" s="1">
        <v>0</v>
      </c>
    </row>
    <row r="173" spans="1:8" x14ac:dyDescent="0.2">
      <c r="A173" s="1">
        <v>12</v>
      </c>
      <c r="B173" s="1">
        <v>4096</v>
      </c>
      <c r="C173" s="1">
        <v>2314</v>
      </c>
      <c r="D173" s="1">
        <v>3108</v>
      </c>
      <c r="E173" s="1">
        <v>1876</v>
      </c>
      <c r="F173" s="1">
        <v>3</v>
      </c>
      <c r="G173" s="1">
        <v>1</v>
      </c>
      <c r="H173" s="1">
        <v>2</v>
      </c>
    </row>
    <row r="174" spans="1:8" x14ac:dyDescent="0.2">
      <c r="A174" s="1">
        <v>13</v>
      </c>
      <c r="B174" s="1">
        <v>8192</v>
      </c>
      <c r="C174" s="1">
        <v>2035</v>
      </c>
      <c r="D174" s="1">
        <v>2174</v>
      </c>
      <c r="E174" s="1">
        <v>1939</v>
      </c>
      <c r="F174" s="1">
        <v>5</v>
      </c>
      <c r="G174" s="1">
        <v>4</v>
      </c>
      <c r="H174" s="1">
        <v>2</v>
      </c>
    </row>
    <row r="175" spans="1:8" x14ac:dyDescent="0.2">
      <c r="A175" s="1">
        <v>14</v>
      </c>
      <c r="B175" s="1">
        <v>16384</v>
      </c>
      <c r="C175" s="1">
        <v>2207</v>
      </c>
      <c r="D175" s="1">
        <v>2966</v>
      </c>
      <c r="E175" s="1">
        <v>1964</v>
      </c>
      <c r="F175" s="1">
        <v>12</v>
      </c>
      <c r="G175" s="1">
        <v>11</v>
      </c>
      <c r="H175" s="1">
        <v>9</v>
      </c>
    </row>
    <row r="176" spans="1:8" x14ac:dyDescent="0.2">
      <c r="A176" s="1">
        <v>15</v>
      </c>
      <c r="B176" s="1">
        <v>32768</v>
      </c>
      <c r="C176" s="1">
        <v>2434</v>
      </c>
      <c r="D176" s="1">
        <v>2221</v>
      </c>
      <c r="E176" s="1">
        <v>1896</v>
      </c>
      <c r="F176" s="1">
        <v>18</v>
      </c>
      <c r="G176" s="1">
        <v>21</v>
      </c>
      <c r="H176" s="1">
        <v>15</v>
      </c>
    </row>
    <row r="177" spans="1:8" x14ac:dyDescent="0.2">
      <c r="A177" s="1">
        <v>16</v>
      </c>
      <c r="B177" s="1">
        <v>65536</v>
      </c>
      <c r="C177" s="1">
        <v>2167</v>
      </c>
      <c r="D177" s="1">
        <v>2817</v>
      </c>
      <c r="E177" s="1">
        <v>1832</v>
      </c>
      <c r="F177" s="1">
        <v>33</v>
      </c>
      <c r="G177" s="1">
        <v>30</v>
      </c>
      <c r="H177" s="1">
        <v>22</v>
      </c>
    </row>
    <row r="178" spans="1:8" x14ac:dyDescent="0.2">
      <c r="A178" s="1">
        <v>17</v>
      </c>
      <c r="B178" s="1">
        <v>131072</v>
      </c>
      <c r="C178" s="1">
        <v>2285</v>
      </c>
      <c r="D178" s="1">
        <v>2116</v>
      </c>
      <c r="E178" s="1">
        <v>1602</v>
      </c>
      <c r="F178" s="1">
        <v>388</v>
      </c>
      <c r="G178" s="1">
        <v>61</v>
      </c>
      <c r="H178" s="1">
        <v>36</v>
      </c>
    </row>
    <row r="179" spans="1:8" x14ac:dyDescent="0.2">
      <c r="A179" s="1">
        <v>18</v>
      </c>
      <c r="B179" s="1">
        <v>262144</v>
      </c>
      <c r="C179" s="1">
        <v>2691</v>
      </c>
      <c r="D179" s="1">
        <v>1965</v>
      </c>
      <c r="E179" s="1">
        <v>1578</v>
      </c>
      <c r="F179" s="1">
        <v>168</v>
      </c>
      <c r="G179" s="1">
        <v>379</v>
      </c>
      <c r="H179" s="1">
        <v>88</v>
      </c>
    </row>
    <row r="180" spans="1:8" x14ac:dyDescent="0.2">
      <c r="A180" s="1">
        <v>19</v>
      </c>
      <c r="B180" s="1">
        <v>524288</v>
      </c>
      <c r="C180" s="1">
        <v>2113</v>
      </c>
      <c r="D180" s="1">
        <v>1934</v>
      </c>
      <c r="E180" s="1">
        <v>1629</v>
      </c>
      <c r="F180" s="1">
        <v>553</v>
      </c>
      <c r="G180" s="1">
        <v>290</v>
      </c>
      <c r="H180" s="1">
        <v>170</v>
      </c>
    </row>
    <row r="181" spans="1:8" x14ac:dyDescent="0.2">
      <c r="A181" s="1">
        <v>20</v>
      </c>
      <c r="B181" s="1">
        <v>1048576</v>
      </c>
      <c r="C181" s="1">
        <v>2032</v>
      </c>
      <c r="D181" s="1">
        <v>2812</v>
      </c>
      <c r="E181" s="1">
        <v>1660</v>
      </c>
      <c r="F181" s="1">
        <v>1010</v>
      </c>
      <c r="G181" s="1">
        <v>627</v>
      </c>
      <c r="H181" s="1">
        <v>544</v>
      </c>
    </row>
    <row r="182" spans="1:8" x14ac:dyDescent="0.2">
      <c r="A182" s="1">
        <v>1</v>
      </c>
      <c r="B182" s="1">
        <v>2</v>
      </c>
      <c r="C182" s="1">
        <v>2042</v>
      </c>
      <c r="D182" s="1">
        <v>1908</v>
      </c>
      <c r="E182" s="1">
        <v>2202</v>
      </c>
      <c r="F182" s="1">
        <v>0</v>
      </c>
      <c r="G182" s="1">
        <v>0</v>
      </c>
      <c r="H182" s="1">
        <v>0</v>
      </c>
    </row>
    <row r="183" spans="1:8" x14ac:dyDescent="0.2">
      <c r="A183" s="1">
        <v>2</v>
      </c>
      <c r="B183" s="1">
        <v>4</v>
      </c>
      <c r="C183" s="1">
        <v>2223</v>
      </c>
      <c r="D183" s="1">
        <v>2875</v>
      </c>
      <c r="E183" s="1">
        <v>1966</v>
      </c>
      <c r="F183" s="1">
        <v>0</v>
      </c>
      <c r="G183" s="1">
        <v>0</v>
      </c>
      <c r="H183" s="1">
        <v>0</v>
      </c>
    </row>
    <row r="184" spans="1:8" x14ac:dyDescent="0.2">
      <c r="A184" s="1">
        <v>3</v>
      </c>
      <c r="B184" s="1">
        <v>8</v>
      </c>
      <c r="C184" s="1">
        <v>2225</v>
      </c>
      <c r="D184" s="1">
        <v>1941</v>
      </c>
      <c r="E184" s="1">
        <v>1865</v>
      </c>
      <c r="F184" s="1">
        <v>0</v>
      </c>
      <c r="G184" s="1">
        <v>0</v>
      </c>
      <c r="H184" s="1">
        <v>0</v>
      </c>
    </row>
    <row r="185" spans="1:8" x14ac:dyDescent="0.2">
      <c r="A185" s="1">
        <v>4</v>
      </c>
      <c r="B185" s="1">
        <v>16</v>
      </c>
      <c r="C185" s="1">
        <v>2867</v>
      </c>
      <c r="D185" s="1">
        <v>2214</v>
      </c>
      <c r="E185" s="1">
        <v>1626</v>
      </c>
      <c r="F185" s="1">
        <v>0</v>
      </c>
      <c r="G185" s="1">
        <v>0</v>
      </c>
      <c r="H185" s="1">
        <v>0</v>
      </c>
    </row>
    <row r="186" spans="1:8" x14ac:dyDescent="0.2">
      <c r="A186" s="1">
        <v>5</v>
      </c>
      <c r="B186" s="1">
        <v>32</v>
      </c>
      <c r="C186" s="1">
        <v>2506</v>
      </c>
      <c r="D186" s="1">
        <v>1851</v>
      </c>
      <c r="E186" s="1">
        <v>1772</v>
      </c>
      <c r="F186" s="1">
        <v>0</v>
      </c>
      <c r="G186" s="1">
        <v>0</v>
      </c>
      <c r="H186" s="1">
        <v>0</v>
      </c>
    </row>
    <row r="187" spans="1:8" x14ac:dyDescent="0.2">
      <c r="A187" s="1">
        <v>6</v>
      </c>
      <c r="B187" s="1">
        <v>64</v>
      </c>
      <c r="C187" s="1">
        <v>2126</v>
      </c>
      <c r="D187" s="1">
        <v>2821</v>
      </c>
      <c r="E187" s="1">
        <v>1907</v>
      </c>
      <c r="F187" s="1">
        <v>0</v>
      </c>
      <c r="G187" s="1">
        <v>0</v>
      </c>
      <c r="H187" s="1">
        <v>0</v>
      </c>
    </row>
    <row r="188" spans="1:8" x14ac:dyDescent="0.2">
      <c r="A188" s="1">
        <v>7</v>
      </c>
      <c r="B188" s="1">
        <v>128</v>
      </c>
      <c r="C188" s="1">
        <v>2311</v>
      </c>
      <c r="D188" s="1">
        <v>2115</v>
      </c>
      <c r="E188" s="1">
        <v>1677</v>
      </c>
      <c r="F188" s="1">
        <v>0</v>
      </c>
      <c r="G188" s="1">
        <v>0</v>
      </c>
      <c r="H188" s="1">
        <v>0</v>
      </c>
    </row>
    <row r="189" spans="1:8" x14ac:dyDescent="0.2">
      <c r="A189" s="1">
        <v>8</v>
      </c>
      <c r="B189" s="1">
        <v>256</v>
      </c>
      <c r="C189" s="1">
        <v>3278</v>
      </c>
      <c r="D189" s="1">
        <v>1624</v>
      </c>
      <c r="E189" s="1">
        <v>1757</v>
      </c>
      <c r="F189" s="1">
        <v>0</v>
      </c>
      <c r="G189" s="1">
        <v>0</v>
      </c>
      <c r="H189" s="1">
        <v>0</v>
      </c>
    </row>
    <row r="190" spans="1:8" x14ac:dyDescent="0.2">
      <c r="A190" s="1">
        <v>9</v>
      </c>
      <c r="B190" s="1">
        <v>512</v>
      </c>
      <c r="C190" s="1">
        <v>2252</v>
      </c>
      <c r="D190" s="1">
        <v>1998</v>
      </c>
      <c r="E190" s="1">
        <v>1947</v>
      </c>
      <c r="F190" s="1">
        <v>1</v>
      </c>
      <c r="G190" s="1">
        <v>0</v>
      </c>
      <c r="H190" s="1">
        <v>0</v>
      </c>
    </row>
    <row r="191" spans="1:8" x14ac:dyDescent="0.2">
      <c r="A191" s="1">
        <v>10</v>
      </c>
      <c r="B191" s="1">
        <v>1024</v>
      </c>
      <c r="C191" s="1">
        <v>2967</v>
      </c>
      <c r="D191" s="1">
        <v>2143</v>
      </c>
      <c r="E191" s="1">
        <v>1492</v>
      </c>
      <c r="F191" s="1">
        <v>1</v>
      </c>
      <c r="G191" s="1">
        <v>1</v>
      </c>
      <c r="H191" s="1">
        <v>1</v>
      </c>
    </row>
    <row r="192" spans="1:8" x14ac:dyDescent="0.2">
      <c r="A192" s="1">
        <v>11</v>
      </c>
      <c r="B192" s="1">
        <v>2048</v>
      </c>
      <c r="C192" s="1">
        <v>2599</v>
      </c>
      <c r="D192" s="1">
        <v>1958</v>
      </c>
      <c r="E192" s="1">
        <v>2164</v>
      </c>
      <c r="F192" s="1">
        <v>1</v>
      </c>
      <c r="G192" s="1">
        <v>1</v>
      </c>
      <c r="H192" s="1">
        <v>1</v>
      </c>
    </row>
    <row r="193" spans="1:8" x14ac:dyDescent="0.2">
      <c r="A193" s="1">
        <v>12</v>
      </c>
      <c r="B193" s="1">
        <v>4096</v>
      </c>
      <c r="C193" s="1">
        <v>2237</v>
      </c>
      <c r="D193" s="1">
        <v>3173</v>
      </c>
      <c r="E193" s="1">
        <v>2137</v>
      </c>
      <c r="F193" s="1">
        <v>3</v>
      </c>
      <c r="G193" s="1">
        <v>3</v>
      </c>
      <c r="H193" s="1">
        <v>1</v>
      </c>
    </row>
    <row r="194" spans="1:8" x14ac:dyDescent="0.2">
      <c r="A194" s="1">
        <v>13</v>
      </c>
      <c r="B194" s="1">
        <v>8192</v>
      </c>
      <c r="C194" s="1">
        <v>2594</v>
      </c>
      <c r="D194" s="1">
        <v>2126</v>
      </c>
      <c r="E194" s="1">
        <v>1817</v>
      </c>
      <c r="F194" s="1">
        <v>5</v>
      </c>
      <c r="G194" s="1">
        <v>3</v>
      </c>
      <c r="H194" s="1">
        <v>3</v>
      </c>
    </row>
    <row r="195" spans="1:8" x14ac:dyDescent="0.2">
      <c r="A195" s="1">
        <v>14</v>
      </c>
      <c r="B195" s="1">
        <v>16384</v>
      </c>
      <c r="C195" s="1">
        <v>3398</v>
      </c>
      <c r="D195" s="1">
        <v>1799</v>
      </c>
      <c r="E195" s="1">
        <v>1861</v>
      </c>
      <c r="F195" s="1">
        <v>10</v>
      </c>
      <c r="G195" s="1">
        <v>8</v>
      </c>
      <c r="H195" s="1">
        <v>6</v>
      </c>
    </row>
    <row r="196" spans="1:8" x14ac:dyDescent="0.2">
      <c r="A196" s="1">
        <v>15</v>
      </c>
      <c r="B196" s="1">
        <v>32768</v>
      </c>
      <c r="C196" s="1">
        <v>2185</v>
      </c>
      <c r="D196" s="1">
        <v>2080</v>
      </c>
      <c r="E196" s="1">
        <v>1938</v>
      </c>
      <c r="F196" s="1">
        <v>21</v>
      </c>
      <c r="G196" s="1">
        <v>28</v>
      </c>
      <c r="H196" s="1">
        <v>12</v>
      </c>
    </row>
    <row r="197" spans="1:8" x14ac:dyDescent="0.2">
      <c r="A197" s="1">
        <v>16</v>
      </c>
      <c r="B197" s="1">
        <v>65536</v>
      </c>
      <c r="C197" s="1">
        <v>2394</v>
      </c>
      <c r="D197" s="1">
        <v>3058</v>
      </c>
      <c r="E197" s="1">
        <v>1735</v>
      </c>
      <c r="F197" s="1">
        <v>350</v>
      </c>
      <c r="G197" s="1">
        <v>37</v>
      </c>
      <c r="H197" s="1">
        <v>27</v>
      </c>
    </row>
    <row r="198" spans="1:8" x14ac:dyDescent="0.2">
      <c r="A198" s="1">
        <v>17</v>
      </c>
      <c r="B198" s="1">
        <v>131072</v>
      </c>
      <c r="C198" s="1">
        <v>2440</v>
      </c>
      <c r="D198" s="1">
        <v>1896</v>
      </c>
      <c r="E198" s="1">
        <v>2132</v>
      </c>
      <c r="F198" s="1">
        <v>80</v>
      </c>
      <c r="G198" s="1">
        <v>72</v>
      </c>
      <c r="H198" s="1">
        <v>53</v>
      </c>
    </row>
    <row r="199" spans="1:8" x14ac:dyDescent="0.2">
      <c r="A199" s="1">
        <v>18</v>
      </c>
      <c r="B199" s="1">
        <v>262144</v>
      </c>
      <c r="C199" s="1">
        <v>3003</v>
      </c>
      <c r="D199" s="1">
        <v>3747</v>
      </c>
      <c r="E199" s="1">
        <v>2452</v>
      </c>
      <c r="F199" s="1">
        <v>194</v>
      </c>
      <c r="G199" s="1">
        <v>192</v>
      </c>
      <c r="H199" s="1">
        <v>124</v>
      </c>
    </row>
    <row r="200" spans="1:8" x14ac:dyDescent="0.2">
      <c r="A200" s="1">
        <v>19</v>
      </c>
      <c r="B200" s="1">
        <v>524288</v>
      </c>
      <c r="C200" s="1">
        <v>2547</v>
      </c>
      <c r="D200" s="1">
        <v>2358</v>
      </c>
      <c r="E200" s="1">
        <v>1973</v>
      </c>
      <c r="F200" s="1">
        <v>358</v>
      </c>
      <c r="G200" s="1">
        <v>312</v>
      </c>
      <c r="H200" s="1">
        <v>505</v>
      </c>
    </row>
    <row r="201" spans="1:8" x14ac:dyDescent="0.2">
      <c r="A201" s="1">
        <v>20</v>
      </c>
      <c r="B201" s="1">
        <v>1048576</v>
      </c>
      <c r="C201" s="1">
        <v>2346</v>
      </c>
      <c r="D201" s="1">
        <v>3081</v>
      </c>
      <c r="E201" s="1">
        <v>2281</v>
      </c>
      <c r="F201" s="1">
        <v>926</v>
      </c>
      <c r="G201" s="1">
        <v>586</v>
      </c>
      <c r="H201" s="1">
        <v>336</v>
      </c>
    </row>
    <row r="202" spans="1:8" x14ac:dyDescent="0.2">
      <c r="A202" s="1">
        <v>1</v>
      </c>
      <c r="B202" s="1">
        <v>2</v>
      </c>
      <c r="C202" s="1">
        <v>2412</v>
      </c>
      <c r="D202" s="1">
        <v>2131</v>
      </c>
      <c r="E202" s="1">
        <v>1957</v>
      </c>
      <c r="F202" s="1">
        <v>0</v>
      </c>
      <c r="G202" s="1">
        <v>0</v>
      </c>
      <c r="H202" s="1">
        <v>0</v>
      </c>
    </row>
    <row r="203" spans="1:8" x14ac:dyDescent="0.2">
      <c r="A203" s="1">
        <v>2</v>
      </c>
      <c r="B203" s="1">
        <v>4</v>
      </c>
      <c r="C203" s="1">
        <v>2268</v>
      </c>
      <c r="D203" s="1">
        <v>2889</v>
      </c>
      <c r="E203" s="1">
        <v>2019</v>
      </c>
      <c r="F203" s="1">
        <v>0</v>
      </c>
      <c r="G203" s="1">
        <v>0</v>
      </c>
      <c r="H203" s="1">
        <v>0</v>
      </c>
    </row>
    <row r="204" spans="1:8" x14ac:dyDescent="0.2">
      <c r="A204" s="1">
        <v>3</v>
      </c>
      <c r="B204" s="1">
        <v>8</v>
      </c>
      <c r="C204" s="1">
        <v>2579</v>
      </c>
      <c r="D204" s="1">
        <v>2228</v>
      </c>
      <c r="E204" s="1">
        <v>1640</v>
      </c>
      <c r="F204" s="1">
        <v>0</v>
      </c>
      <c r="G204" s="1">
        <v>1</v>
      </c>
      <c r="H204" s="1">
        <v>0</v>
      </c>
    </row>
    <row r="205" spans="1:8" x14ac:dyDescent="0.2">
      <c r="A205" s="1">
        <v>4</v>
      </c>
      <c r="B205" s="1">
        <v>16</v>
      </c>
      <c r="C205" s="1">
        <v>3366</v>
      </c>
      <c r="D205" s="1">
        <v>1708</v>
      </c>
      <c r="E205" s="1">
        <v>1901</v>
      </c>
      <c r="F205" s="1">
        <v>0</v>
      </c>
      <c r="G205" s="1">
        <v>0</v>
      </c>
      <c r="H205" s="1">
        <v>0</v>
      </c>
    </row>
    <row r="206" spans="1:8" x14ac:dyDescent="0.2">
      <c r="A206" s="1">
        <v>5</v>
      </c>
      <c r="B206" s="1">
        <v>32</v>
      </c>
      <c r="C206" s="1">
        <v>2230</v>
      </c>
      <c r="D206" s="1">
        <v>1944</v>
      </c>
      <c r="E206" s="1">
        <v>1949</v>
      </c>
      <c r="F206" s="1">
        <v>0</v>
      </c>
      <c r="G206" s="1">
        <v>0</v>
      </c>
      <c r="H206" s="1">
        <v>0</v>
      </c>
    </row>
    <row r="207" spans="1:8" x14ac:dyDescent="0.2">
      <c r="A207" s="1">
        <v>6</v>
      </c>
      <c r="B207" s="1">
        <v>64</v>
      </c>
      <c r="C207" s="1">
        <v>3185</v>
      </c>
      <c r="D207" s="1">
        <v>2390</v>
      </c>
      <c r="E207" s="1">
        <v>1709</v>
      </c>
      <c r="F207" s="1">
        <v>0</v>
      </c>
      <c r="G207" s="1">
        <v>1</v>
      </c>
      <c r="H207" s="1">
        <v>0</v>
      </c>
    </row>
    <row r="208" spans="1:8" x14ac:dyDescent="0.2">
      <c r="A208" s="1">
        <v>7</v>
      </c>
      <c r="B208" s="1">
        <v>128</v>
      </c>
      <c r="C208" s="1">
        <v>2736</v>
      </c>
      <c r="D208" s="1">
        <v>2070</v>
      </c>
      <c r="E208" s="1">
        <v>2144</v>
      </c>
      <c r="F208" s="1">
        <v>0</v>
      </c>
      <c r="G208" s="1">
        <v>0</v>
      </c>
      <c r="H208" s="1">
        <v>0</v>
      </c>
    </row>
    <row r="209" spans="1:8" x14ac:dyDescent="0.2">
      <c r="A209" s="1">
        <v>8</v>
      </c>
      <c r="B209" s="1">
        <v>256</v>
      </c>
      <c r="C209" s="1">
        <v>2356</v>
      </c>
      <c r="D209" s="1">
        <v>2996</v>
      </c>
      <c r="E209" s="1">
        <v>1983</v>
      </c>
      <c r="F209" s="1">
        <v>1</v>
      </c>
      <c r="G209" s="1">
        <v>0</v>
      </c>
      <c r="H209" s="1">
        <v>0</v>
      </c>
    </row>
    <row r="210" spans="1:8" x14ac:dyDescent="0.2">
      <c r="A210" s="1">
        <v>9</v>
      </c>
      <c r="B210" s="1">
        <v>512</v>
      </c>
      <c r="C210" s="1">
        <v>2740</v>
      </c>
      <c r="D210" s="1">
        <v>2380</v>
      </c>
      <c r="E210" s="1">
        <v>1857</v>
      </c>
      <c r="F210" s="1">
        <v>0</v>
      </c>
      <c r="G210" s="1">
        <v>1</v>
      </c>
      <c r="H210" s="1">
        <v>0</v>
      </c>
    </row>
    <row r="211" spans="1:8" x14ac:dyDescent="0.2">
      <c r="A211" s="1">
        <v>10</v>
      </c>
      <c r="B211" s="1">
        <v>1024</v>
      </c>
      <c r="C211" s="1">
        <v>3539</v>
      </c>
      <c r="D211" s="1">
        <v>1627</v>
      </c>
      <c r="E211" s="1">
        <v>1933</v>
      </c>
      <c r="F211" s="1">
        <v>1</v>
      </c>
      <c r="G211" s="1">
        <v>0</v>
      </c>
      <c r="H211" s="1">
        <v>0</v>
      </c>
    </row>
    <row r="212" spans="1:8" x14ac:dyDescent="0.2">
      <c r="A212" s="1">
        <v>11</v>
      </c>
      <c r="B212" s="1">
        <v>2048</v>
      </c>
      <c r="C212" s="1">
        <v>2195</v>
      </c>
      <c r="D212" s="1">
        <v>2018</v>
      </c>
      <c r="E212" s="1">
        <v>1917</v>
      </c>
      <c r="F212" s="1">
        <v>1</v>
      </c>
      <c r="G212" s="1">
        <v>1</v>
      </c>
      <c r="H212" s="1">
        <v>1</v>
      </c>
    </row>
    <row r="213" spans="1:8" x14ac:dyDescent="0.2">
      <c r="A213" s="1">
        <v>12</v>
      </c>
      <c r="B213" s="1">
        <v>4096</v>
      </c>
      <c r="C213" s="1">
        <v>3077</v>
      </c>
      <c r="D213" s="1">
        <v>2111</v>
      </c>
      <c r="E213" s="1">
        <v>1554</v>
      </c>
      <c r="F213" s="1">
        <v>4</v>
      </c>
      <c r="G213" s="1">
        <v>2</v>
      </c>
      <c r="H213" s="1">
        <v>2</v>
      </c>
    </row>
    <row r="214" spans="1:8" x14ac:dyDescent="0.2">
      <c r="A214" s="1">
        <v>13</v>
      </c>
      <c r="B214" s="1">
        <v>8192</v>
      </c>
      <c r="C214" s="1">
        <v>2673</v>
      </c>
      <c r="D214" s="1">
        <v>1711</v>
      </c>
      <c r="E214" s="1">
        <v>1921</v>
      </c>
      <c r="F214" s="1">
        <v>5</v>
      </c>
      <c r="G214" s="1">
        <v>4</v>
      </c>
      <c r="H214" s="1">
        <v>3</v>
      </c>
    </row>
    <row r="215" spans="1:8" x14ac:dyDescent="0.2">
      <c r="A215" s="1">
        <v>14</v>
      </c>
      <c r="B215" s="1">
        <v>16384</v>
      </c>
      <c r="C215" s="1">
        <v>2155</v>
      </c>
      <c r="D215" s="1">
        <v>2945</v>
      </c>
      <c r="E215" s="1">
        <v>1883</v>
      </c>
      <c r="F215" s="1">
        <v>9</v>
      </c>
      <c r="G215" s="1">
        <v>7</v>
      </c>
      <c r="H215" s="1">
        <v>6</v>
      </c>
    </row>
    <row r="216" spans="1:8" x14ac:dyDescent="0.2">
      <c r="A216" s="1">
        <v>15</v>
      </c>
      <c r="B216" s="1">
        <v>32768</v>
      </c>
      <c r="C216" s="1">
        <v>2428</v>
      </c>
      <c r="D216" s="1">
        <v>2135</v>
      </c>
      <c r="E216" s="1">
        <v>1606</v>
      </c>
      <c r="F216" s="1">
        <v>27</v>
      </c>
      <c r="G216" s="1">
        <v>15</v>
      </c>
      <c r="H216" s="1">
        <v>18</v>
      </c>
    </row>
    <row r="217" spans="1:8" x14ac:dyDescent="0.2">
      <c r="A217" s="1">
        <v>16</v>
      </c>
      <c r="B217" s="1">
        <v>65536</v>
      </c>
      <c r="C217" s="1">
        <v>3324</v>
      </c>
      <c r="D217" s="1">
        <v>1705</v>
      </c>
      <c r="E217" s="1">
        <v>1992</v>
      </c>
      <c r="F217" s="1">
        <v>43</v>
      </c>
      <c r="G217" s="1">
        <v>30</v>
      </c>
      <c r="H217" s="1">
        <v>23</v>
      </c>
    </row>
    <row r="218" spans="1:8" x14ac:dyDescent="0.2">
      <c r="A218" s="1">
        <v>17</v>
      </c>
      <c r="B218" s="1">
        <v>131072</v>
      </c>
      <c r="C218" s="1">
        <v>2368</v>
      </c>
      <c r="D218" s="1">
        <v>2277</v>
      </c>
      <c r="E218" s="1">
        <v>1980</v>
      </c>
      <c r="F218" s="1">
        <v>83</v>
      </c>
      <c r="G218" s="1">
        <v>74</v>
      </c>
      <c r="H218" s="1">
        <v>58</v>
      </c>
    </row>
    <row r="219" spans="1:8" x14ac:dyDescent="0.2">
      <c r="A219" s="1">
        <v>18</v>
      </c>
      <c r="B219" s="1">
        <v>262144</v>
      </c>
      <c r="C219" s="1">
        <v>2319</v>
      </c>
      <c r="D219" s="1">
        <v>3072</v>
      </c>
      <c r="E219" s="1">
        <v>2122</v>
      </c>
      <c r="F219" s="1">
        <v>148</v>
      </c>
      <c r="G219" s="1">
        <v>143</v>
      </c>
      <c r="H219" s="1">
        <v>93</v>
      </c>
    </row>
    <row r="220" spans="1:8" x14ac:dyDescent="0.2">
      <c r="A220" s="1">
        <v>19</v>
      </c>
      <c r="B220" s="1">
        <v>524288</v>
      </c>
      <c r="C220" s="1">
        <v>2226</v>
      </c>
      <c r="D220" s="1">
        <v>2119</v>
      </c>
      <c r="E220" s="1">
        <v>1736</v>
      </c>
      <c r="F220" s="1">
        <v>617</v>
      </c>
      <c r="G220" s="1">
        <v>324</v>
      </c>
      <c r="H220" s="1">
        <v>179</v>
      </c>
    </row>
    <row r="221" spans="1:8" x14ac:dyDescent="0.2">
      <c r="A221" s="1">
        <v>20</v>
      </c>
      <c r="B221" s="1">
        <v>1048576</v>
      </c>
      <c r="C221" s="1">
        <v>2490</v>
      </c>
      <c r="D221" s="1">
        <v>1848</v>
      </c>
      <c r="E221" s="1">
        <v>1916</v>
      </c>
      <c r="F221" s="1">
        <v>605</v>
      </c>
      <c r="G221" s="1">
        <v>953</v>
      </c>
      <c r="H221" s="1">
        <v>334</v>
      </c>
    </row>
    <row r="222" spans="1:8" x14ac:dyDescent="0.2">
      <c r="A222" s="1">
        <v>1</v>
      </c>
      <c r="B222" s="1">
        <v>2</v>
      </c>
      <c r="C222" s="1">
        <v>2116</v>
      </c>
      <c r="D222" s="1">
        <v>2047</v>
      </c>
      <c r="E222" s="1">
        <v>1663</v>
      </c>
      <c r="F222" s="1">
        <v>0</v>
      </c>
      <c r="G222" s="1">
        <v>0</v>
      </c>
      <c r="H222" s="1">
        <v>0</v>
      </c>
    </row>
    <row r="223" spans="1:8" x14ac:dyDescent="0.2">
      <c r="A223" s="1">
        <v>2</v>
      </c>
      <c r="B223" s="1">
        <v>4</v>
      </c>
      <c r="C223" s="1">
        <v>3263</v>
      </c>
      <c r="D223" s="1">
        <v>1741</v>
      </c>
      <c r="E223" s="1">
        <v>1886</v>
      </c>
      <c r="F223" s="1">
        <v>0</v>
      </c>
      <c r="G223" s="1">
        <v>0</v>
      </c>
      <c r="H223" s="1">
        <v>0</v>
      </c>
    </row>
    <row r="224" spans="1:8" x14ac:dyDescent="0.2">
      <c r="A224" s="1">
        <v>3</v>
      </c>
      <c r="B224" s="1">
        <v>8</v>
      </c>
      <c r="C224" s="1">
        <v>2184</v>
      </c>
      <c r="D224" s="1">
        <v>2302</v>
      </c>
      <c r="E224" s="1">
        <v>1859</v>
      </c>
      <c r="F224" s="1">
        <v>0</v>
      </c>
      <c r="G224" s="1">
        <v>0</v>
      </c>
      <c r="H224" s="1">
        <v>0</v>
      </c>
    </row>
    <row r="225" spans="1:8" x14ac:dyDescent="0.2">
      <c r="A225" s="1">
        <v>4</v>
      </c>
      <c r="B225" s="1">
        <v>16</v>
      </c>
      <c r="C225" s="1">
        <v>2120</v>
      </c>
      <c r="D225" s="1">
        <v>3149</v>
      </c>
      <c r="E225" s="1">
        <v>1643</v>
      </c>
      <c r="F225" s="1">
        <v>0</v>
      </c>
      <c r="G225" s="1">
        <v>0</v>
      </c>
      <c r="H225" s="1">
        <v>0</v>
      </c>
    </row>
    <row r="226" spans="1:8" x14ac:dyDescent="0.2">
      <c r="A226" s="1">
        <v>5</v>
      </c>
      <c r="B226" s="1">
        <v>32</v>
      </c>
      <c r="C226" s="1">
        <v>2719</v>
      </c>
      <c r="D226" s="1">
        <v>1869</v>
      </c>
      <c r="E226" s="1">
        <v>1840</v>
      </c>
      <c r="F226" s="1">
        <v>0</v>
      </c>
      <c r="G226" s="1">
        <v>0</v>
      </c>
      <c r="H226" s="1">
        <v>0</v>
      </c>
    </row>
    <row r="227" spans="1:8" x14ac:dyDescent="0.2">
      <c r="A227" s="1">
        <v>6</v>
      </c>
      <c r="B227" s="1">
        <v>64</v>
      </c>
      <c r="C227" s="1">
        <v>2389</v>
      </c>
      <c r="D227" s="1">
        <v>3088</v>
      </c>
      <c r="E227" s="1">
        <v>1802</v>
      </c>
      <c r="F227" s="1">
        <v>1</v>
      </c>
      <c r="G227" s="1">
        <v>0</v>
      </c>
      <c r="H227" s="1">
        <v>0</v>
      </c>
    </row>
    <row r="228" spans="1:8" x14ac:dyDescent="0.2">
      <c r="A228" s="1">
        <v>7</v>
      </c>
      <c r="B228" s="1">
        <v>128</v>
      </c>
      <c r="C228" s="1">
        <v>2306</v>
      </c>
      <c r="D228" s="1">
        <v>2197</v>
      </c>
      <c r="E228" s="1">
        <v>1865</v>
      </c>
      <c r="F228" s="1">
        <v>0</v>
      </c>
      <c r="G228" s="1">
        <v>0</v>
      </c>
      <c r="H228" s="1">
        <v>0</v>
      </c>
    </row>
    <row r="229" spans="1:8" x14ac:dyDescent="0.2">
      <c r="A229" s="1">
        <v>8</v>
      </c>
      <c r="B229" s="1">
        <v>256</v>
      </c>
      <c r="C229" s="1">
        <v>2602</v>
      </c>
      <c r="D229" s="1">
        <v>2899</v>
      </c>
      <c r="E229" s="1">
        <v>1899</v>
      </c>
      <c r="F229" s="1">
        <v>0</v>
      </c>
      <c r="G229" s="1">
        <v>0</v>
      </c>
      <c r="H229" s="1">
        <v>0</v>
      </c>
    </row>
    <row r="230" spans="1:8" x14ac:dyDescent="0.2">
      <c r="A230" s="1">
        <v>9</v>
      </c>
      <c r="B230" s="1">
        <v>512</v>
      </c>
      <c r="C230" s="1">
        <v>2298</v>
      </c>
      <c r="D230" s="1">
        <v>2177</v>
      </c>
      <c r="E230" s="1">
        <v>1831</v>
      </c>
      <c r="F230" s="1">
        <v>1</v>
      </c>
      <c r="G230" s="1">
        <v>0</v>
      </c>
      <c r="H230" s="1">
        <v>0</v>
      </c>
    </row>
    <row r="231" spans="1:8" x14ac:dyDescent="0.2">
      <c r="A231" s="1">
        <v>10</v>
      </c>
      <c r="B231" s="1">
        <v>1024</v>
      </c>
      <c r="C231" s="1">
        <v>2216</v>
      </c>
      <c r="D231" s="1">
        <v>3090</v>
      </c>
      <c r="E231" s="1">
        <v>1803</v>
      </c>
      <c r="F231" s="1">
        <v>1</v>
      </c>
      <c r="G231" s="1">
        <v>1</v>
      </c>
      <c r="H231" s="1">
        <v>0</v>
      </c>
    </row>
    <row r="232" spans="1:8" x14ac:dyDescent="0.2">
      <c r="A232" s="1">
        <v>11</v>
      </c>
      <c r="B232" s="1">
        <v>2048</v>
      </c>
      <c r="C232" s="1">
        <v>2556</v>
      </c>
      <c r="D232" s="1">
        <v>1895</v>
      </c>
      <c r="E232" s="1">
        <v>1870</v>
      </c>
      <c r="F232" s="1">
        <v>1</v>
      </c>
      <c r="G232" s="1">
        <v>1</v>
      </c>
      <c r="H232" s="1">
        <v>1</v>
      </c>
    </row>
    <row r="233" spans="1:8" x14ac:dyDescent="0.2">
      <c r="A233" s="1">
        <v>12</v>
      </c>
      <c r="B233" s="1">
        <v>4096</v>
      </c>
      <c r="C233" s="1">
        <v>2124</v>
      </c>
      <c r="D233" s="1">
        <v>3121</v>
      </c>
      <c r="E233" s="1">
        <v>2128</v>
      </c>
      <c r="F233" s="1">
        <v>3</v>
      </c>
      <c r="G233" s="1">
        <v>2</v>
      </c>
      <c r="H233" s="1">
        <v>2</v>
      </c>
    </row>
    <row r="234" spans="1:8" x14ac:dyDescent="0.2">
      <c r="A234" s="1">
        <v>13</v>
      </c>
      <c r="B234" s="1">
        <v>8192</v>
      </c>
      <c r="C234" s="1">
        <v>2371</v>
      </c>
      <c r="D234" s="1">
        <v>2472</v>
      </c>
      <c r="E234" s="1">
        <v>2396</v>
      </c>
      <c r="F234" s="1">
        <v>4</v>
      </c>
      <c r="G234" s="1">
        <v>4</v>
      </c>
      <c r="H234" s="1">
        <v>3</v>
      </c>
    </row>
    <row r="235" spans="1:8" x14ac:dyDescent="0.2">
      <c r="A235" s="1">
        <v>14</v>
      </c>
      <c r="B235" s="1">
        <v>16384</v>
      </c>
      <c r="C235" s="1">
        <v>2696</v>
      </c>
      <c r="D235" s="1">
        <v>3099</v>
      </c>
      <c r="E235" s="1">
        <v>1937</v>
      </c>
      <c r="F235" s="1">
        <v>9</v>
      </c>
      <c r="G235" s="1">
        <v>8</v>
      </c>
      <c r="H235" s="1">
        <v>7</v>
      </c>
    </row>
    <row r="236" spans="1:8" x14ac:dyDescent="0.2">
      <c r="A236" s="1">
        <v>15</v>
      </c>
      <c r="B236" s="1">
        <v>32768</v>
      </c>
      <c r="C236" s="1">
        <v>2126</v>
      </c>
      <c r="D236" s="1">
        <v>2203</v>
      </c>
      <c r="E236" s="1">
        <v>2283</v>
      </c>
      <c r="F236" s="1">
        <v>34</v>
      </c>
      <c r="G236" s="1">
        <v>21</v>
      </c>
      <c r="H236" s="1">
        <v>34</v>
      </c>
    </row>
    <row r="237" spans="1:8" x14ac:dyDescent="0.2">
      <c r="A237" s="1">
        <v>16</v>
      </c>
      <c r="B237" s="1">
        <v>65536</v>
      </c>
      <c r="C237" s="1">
        <v>2586</v>
      </c>
      <c r="D237" s="1">
        <v>2900</v>
      </c>
      <c r="E237" s="1">
        <v>1923</v>
      </c>
      <c r="F237" s="1">
        <v>42</v>
      </c>
      <c r="G237" s="1">
        <v>34</v>
      </c>
      <c r="H237" s="1">
        <v>23</v>
      </c>
    </row>
    <row r="238" spans="1:8" x14ac:dyDescent="0.2">
      <c r="A238" s="1">
        <v>17</v>
      </c>
      <c r="B238" s="1">
        <v>131072</v>
      </c>
      <c r="C238" s="1">
        <v>2168</v>
      </c>
      <c r="D238" s="1">
        <v>2086</v>
      </c>
      <c r="E238" s="1">
        <v>1699</v>
      </c>
      <c r="F238" s="1">
        <v>377</v>
      </c>
      <c r="G238" s="1">
        <v>65</v>
      </c>
      <c r="H238" s="1">
        <v>40</v>
      </c>
    </row>
    <row r="239" spans="1:8" x14ac:dyDescent="0.2">
      <c r="A239" s="1">
        <v>18</v>
      </c>
      <c r="B239" s="1">
        <v>262144</v>
      </c>
      <c r="C239" s="1">
        <v>2875</v>
      </c>
      <c r="D239" s="1">
        <v>1926</v>
      </c>
      <c r="E239" s="1">
        <v>1559</v>
      </c>
      <c r="F239" s="1">
        <v>144</v>
      </c>
      <c r="G239" s="1">
        <v>414</v>
      </c>
      <c r="H239" s="1">
        <v>98</v>
      </c>
    </row>
    <row r="240" spans="1:8" x14ac:dyDescent="0.2">
      <c r="A240" s="1">
        <v>19</v>
      </c>
      <c r="B240" s="1">
        <v>524288</v>
      </c>
      <c r="C240" s="1">
        <v>2294</v>
      </c>
      <c r="D240" s="1">
        <v>2157</v>
      </c>
      <c r="E240" s="1">
        <v>1608</v>
      </c>
      <c r="F240" s="1">
        <v>612</v>
      </c>
      <c r="G240" s="1">
        <v>262</v>
      </c>
      <c r="H240" s="1">
        <v>159</v>
      </c>
    </row>
    <row r="241" spans="1:8" x14ac:dyDescent="0.2">
      <c r="A241" s="1">
        <v>20</v>
      </c>
      <c r="B241" s="1">
        <v>1048576</v>
      </c>
      <c r="C241" s="1">
        <v>2075</v>
      </c>
      <c r="D241" s="1">
        <v>3353</v>
      </c>
      <c r="E241" s="1">
        <v>1733</v>
      </c>
      <c r="F241" s="1">
        <v>969</v>
      </c>
      <c r="G241" s="1">
        <v>550</v>
      </c>
      <c r="H241" s="1">
        <v>565</v>
      </c>
    </row>
    <row r="242" spans="1:8" x14ac:dyDescent="0.2">
      <c r="A242" s="1">
        <v>1</v>
      </c>
      <c r="B242" s="1">
        <v>2</v>
      </c>
      <c r="C242" s="1">
        <v>2229</v>
      </c>
      <c r="D242" s="1">
        <v>1926</v>
      </c>
      <c r="E242" s="1">
        <v>2023</v>
      </c>
      <c r="F242" s="1">
        <v>0</v>
      </c>
      <c r="G242" s="1">
        <v>0</v>
      </c>
      <c r="H242" s="1">
        <v>0</v>
      </c>
    </row>
    <row r="243" spans="1:8" x14ac:dyDescent="0.2">
      <c r="A243" s="1">
        <v>2</v>
      </c>
      <c r="B243" s="1">
        <v>4</v>
      </c>
      <c r="C243" s="1">
        <v>2344</v>
      </c>
      <c r="D243" s="1">
        <v>2967</v>
      </c>
      <c r="E243" s="1">
        <v>1920</v>
      </c>
      <c r="F243" s="1">
        <v>0</v>
      </c>
      <c r="G243" s="1">
        <v>0</v>
      </c>
      <c r="H243" s="1">
        <v>0</v>
      </c>
    </row>
    <row r="244" spans="1:8" x14ac:dyDescent="0.2">
      <c r="A244" s="1">
        <v>3</v>
      </c>
      <c r="B244" s="1">
        <v>8</v>
      </c>
      <c r="C244" s="1">
        <v>2205</v>
      </c>
      <c r="D244" s="1">
        <v>2122</v>
      </c>
      <c r="E244" s="1">
        <v>2182</v>
      </c>
      <c r="F244" s="1">
        <v>0</v>
      </c>
      <c r="G244" s="1">
        <v>0</v>
      </c>
      <c r="H244" s="1">
        <v>0</v>
      </c>
    </row>
    <row r="245" spans="1:8" x14ac:dyDescent="0.2">
      <c r="A245" s="1">
        <v>4</v>
      </c>
      <c r="B245" s="1">
        <v>16</v>
      </c>
      <c r="C245" s="1">
        <v>3210</v>
      </c>
      <c r="D245" s="1">
        <v>1839</v>
      </c>
      <c r="E245" s="1">
        <v>1991</v>
      </c>
      <c r="F245" s="1">
        <v>0</v>
      </c>
      <c r="G245" s="1">
        <v>0</v>
      </c>
      <c r="H245" s="1">
        <v>0</v>
      </c>
    </row>
    <row r="246" spans="1:8" x14ac:dyDescent="0.2">
      <c r="A246" s="1">
        <v>5</v>
      </c>
      <c r="B246" s="1">
        <v>32</v>
      </c>
      <c r="C246" s="1">
        <v>2122</v>
      </c>
      <c r="D246" s="1">
        <v>2079</v>
      </c>
      <c r="E246" s="1">
        <v>1943</v>
      </c>
      <c r="F246" s="1">
        <v>0</v>
      </c>
      <c r="G246" s="1">
        <v>0</v>
      </c>
      <c r="H246" s="1">
        <v>0</v>
      </c>
    </row>
    <row r="247" spans="1:8" x14ac:dyDescent="0.2">
      <c r="A247" s="1">
        <v>6</v>
      </c>
      <c r="B247" s="1">
        <v>64</v>
      </c>
      <c r="C247" s="1">
        <v>2166</v>
      </c>
      <c r="D247" s="1">
        <v>3009</v>
      </c>
      <c r="E247" s="1">
        <v>2193</v>
      </c>
      <c r="F247" s="1">
        <v>0</v>
      </c>
      <c r="G247" s="1">
        <v>0</v>
      </c>
      <c r="H247" s="1">
        <v>0</v>
      </c>
    </row>
    <row r="248" spans="1:8" x14ac:dyDescent="0.2">
      <c r="A248" s="1">
        <v>7</v>
      </c>
      <c r="B248" s="1">
        <v>128</v>
      </c>
      <c r="C248" s="1">
        <v>2488</v>
      </c>
      <c r="D248" s="1">
        <v>1989</v>
      </c>
      <c r="E248" s="1">
        <v>1934</v>
      </c>
      <c r="F248" s="1">
        <v>0</v>
      </c>
      <c r="G248" s="1">
        <v>0</v>
      </c>
      <c r="H248" s="1">
        <v>0</v>
      </c>
    </row>
    <row r="249" spans="1:8" x14ac:dyDescent="0.2">
      <c r="A249" s="1">
        <v>8</v>
      </c>
      <c r="B249" s="1">
        <v>256</v>
      </c>
      <c r="C249" s="1">
        <v>2231</v>
      </c>
      <c r="D249" s="1">
        <v>3099</v>
      </c>
      <c r="E249" s="1">
        <v>1850</v>
      </c>
      <c r="F249" s="1">
        <v>0</v>
      </c>
      <c r="G249" s="1">
        <v>0</v>
      </c>
      <c r="H249" s="1">
        <v>0</v>
      </c>
    </row>
    <row r="250" spans="1:8" x14ac:dyDescent="0.2">
      <c r="A250" s="1">
        <v>9</v>
      </c>
      <c r="B250" s="1">
        <v>512</v>
      </c>
      <c r="C250" s="1">
        <v>2253</v>
      </c>
      <c r="D250" s="1">
        <v>2021</v>
      </c>
      <c r="E250" s="1">
        <v>2071</v>
      </c>
      <c r="F250" s="1">
        <v>0</v>
      </c>
      <c r="G250" s="1">
        <v>0</v>
      </c>
      <c r="H250" s="1">
        <v>0</v>
      </c>
    </row>
    <row r="251" spans="1:8" x14ac:dyDescent="0.2">
      <c r="A251" s="1">
        <v>10</v>
      </c>
      <c r="B251" s="1">
        <v>1024</v>
      </c>
      <c r="C251" s="1">
        <v>2905</v>
      </c>
      <c r="D251" s="1">
        <v>1661</v>
      </c>
      <c r="E251" s="1">
        <v>1836</v>
      </c>
      <c r="F251" s="1">
        <v>1</v>
      </c>
      <c r="G251" s="1">
        <v>0</v>
      </c>
      <c r="H251" s="1">
        <v>1</v>
      </c>
    </row>
    <row r="252" spans="1:8" x14ac:dyDescent="0.2">
      <c r="A252" s="1">
        <v>11</v>
      </c>
      <c r="B252" s="1">
        <v>2048</v>
      </c>
      <c r="C252" s="1">
        <v>2179</v>
      </c>
      <c r="D252" s="1">
        <v>2169</v>
      </c>
      <c r="E252" s="1">
        <v>1926</v>
      </c>
      <c r="F252" s="1">
        <v>2</v>
      </c>
      <c r="G252" s="1">
        <v>2</v>
      </c>
      <c r="H252" s="1">
        <v>1</v>
      </c>
    </row>
    <row r="253" spans="1:8" x14ac:dyDescent="0.2">
      <c r="A253" s="1">
        <v>12</v>
      </c>
      <c r="B253" s="1">
        <v>4096</v>
      </c>
      <c r="C253" s="1">
        <v>2279</v>
      </c>
      <c r="D253" s="1">
        <v>3088</v>
      </c>
      <c r="E253" s="1">
        <v>1951</v>
      </c>
      <c r="F253" s="1">
        <v>3</v>
      </c>
      <c r="G253" s="1">
        <v>2</v>
      </c>
      <c r="H253" s="1">
        <v>1</v>
      </c>
    </row>
    <row r="254" spans="1:8" x14ac:dyDescent="0.2">
      <c r="A254" s="1">
        <v>13</v>
      </c>
      <c r="B254" s="1">
        <v>8192</v>
      </c>
      <c r="C254" s="1">
        <v>2458</v>
      </c>
      <c r="D254" s="1">
        <v>2289</v>
      </c>
      <c r="E254" s="1">
        <v>1758</v>
      </c>
      <c r="F254" s="1">
        <v>4</v>
      </c>
      <c r="G254" s="1">
        <v>5</v>
      </c>
      <c r="H254" s="1">
        <v>3</v>
      </c>
    </row>
    <row r="255" spans="1:8" x14ac:dyDescent="0.2">
      <c r="A255" s="1">
        <v>14</v>
      </c>
      <c r="B255" s="1">
        <v>16384</v>
      </c>
      <c r="C255" s="1">
        <v>3476</v>
      </c>
      <c r="D255" s="1">
        <v>1684</v>
      </c>
      <c r="E255" s="1">
        <v>1967</v>
      </c>
      <c r="F255" s="1">
        <v>10</v>
      </c>
      <c r="G255" s="1">
        <v>8</v>
      </c>
      <c r="H255" s="1">
        <v>6</v>
      </c>
    </row>
    <row r="256" spans="1:8" x14ac:dyDescent="0.2">
      <c r="A256" s="1">
        <v>15</v>
      </c>
      <c r="B256" s="1">
        <v>32768</v>
      </c>
      <c r="C256" s="1">
        <v>2843</v>
      </c>
      <c r="D256" s="1">
        <v>2123</v>
      </c>
      <c r="E256" s="1">
        <v>3254</v>
      </c>
      <c r="F256" s="1">
        <v>173</v>
      </c>
      <c r="G256" s="1">
        <v>74</v>
      </c>
      <c r="H256" s="1">
        <v>52</v>
      </c>
    </row>
    <row r="257" spans="1:8" x14ac:dyDescent="0.2">
      <c r="A257" s="1">
        <v>16</v>
      </c>
      <c r="B257" s="1">
        <v>65536</v>
      </c>
      <c r="C257" s="1">
        <v>9399</v>
      </c>
      <c r="D257" s="1">
        <v>5321</v>
      </c>
      <c r="E257" s="1">
        <v>1957</v>
      </c>
      <c r="F257" s="1">
        <v>460</v>
      </c>
      <c r="G257" s="1">
        <v>34</v>
      </c>
      <c r="H257" s="1">
        <v>29</v>
      </c>
    </row>
    <row r="258" spans="1:8" x14ac:dyDescent="0.2">
      <c r="A258" s="1">
        <v>17</v>
      </c>
      <c r="B258" s="1">
        <v>131072</v>
      </c>
      <c r="C258" s="1">
        <v>2231</v>
      </c>
      <c r="D258" s="1">
        <v>2068</v>
      </c>
      <c r="E258" s="1">
        <v>2048</v>
      </c>
      <c r="F258" s="1">
        <v>75</v>
      </c>
      <c r="G258" s="1">
        <v>82</v>
      </c>
      <c r="H258" s="1">
        <v>46</v>
      </c>
    </row>
    <row r="259" spans="1:8" x14ac:dyDescent="0.2">
      <c r="A259" s="1">
        <v>18</v>
      </c>
      <c r="B259" s="1">
        <v>262144</v>
      </c>
      <c r="C259" s="1">
        <v>2673</v>
      </c>
      <c r="D259" s="1">
        <v>2883</v>
      </c>
      <c r="E259" s="1">
        <v>2001</v>
      </c>
      <c r="F259" s="1">
        <v>177</v>
      </c>
      <c r="G259" s="1">
        <v>137</v>
      </c>
      <c r="H259" s="1">
        <v>116</v>
      </c>
    </row>
    <row r="260" spans="1:8" x14ac:dyDescent="0.2">
      <c r="A260" s="1">
        <v>19</v>
      </c>
      <c r="B260" s="1">
        <v>524288</v>
      </c>
      <c r="C260" s="1">
        <v>2228</v>
      </c>
      <c r="D260" s="1">
        <v>2275</v>
      </c>
      <c r="E260" s="1">
        <v>1847</v>
      </c>
      <c r="F260" s="1">
        <v>339</v>
      </c>
      <c r="G260" s="1">
        <v>296</v>
      </c>
      <c r="H260" s="1">
        <v>463</v>
      </c>
    </row>
    <row r="261" spans="1:8" x14ac:dyDescent="0.2">
      <c r="A261" s="1">
        <v>20</v>
      </c>
      <c r="B261" s="1">
        <v>1048576</v>
      </c>
      <c r="C261" s="1">
        <v>2345</v>
      </c>
      <c r="D261" s="1">
        <v>3078</v>
      </c>
      <c r="E261" s="1">
        <v>1854</v>
      </c>
      <c r="F261" s="1">
        <v>919</v>
      </c>
      <c r="G261" s="1">
        <v>581</v>
      </c>
      <c r="H261" s="1">
        <v>340</v>
      </c>
    </row>
    <row r="262" spans="1:8" x14ac:dyDescent="0.2">
      <c r="A262" s="1">
        <v>1</v>
      </c>
      <c r="B262" s="1">
        <v>2</v>
      </c>
      <c r="C262" s="1">
        <v>2396</v>
      </c>
      <c r="D262" s="1">
        <v>2191</v>
      </c>
      <c r="E262" s="1">
        <v>1982</v>
      </c>
      <c r="F262" s="1">
        <v>0</v>
      </c>
      <c r="G262" s="1">
        <v>0</v>
      </c>
      <c r="H262" s="1">
        <v>0</v>
      </c>
    </row>
    <row r="263" spans="1:8" x14ac:dyDescent="0.2">
      <c r="A263" s="1">
        <v>2</v>
      </c>
      <c r="B263" s="1">
        <v>4</v>
      </c>
      <c r="C263" s="1">
        <v>2262</v>
      </c>
      <c r="D263" s="1">
        <v>3237</v>
      </c>
      <c r="E263" s="1">
        <v>2338</v>
      </c>
      <c r="F263" s="1">
        <v>0</v>
      </c>
      <c r="G263" s="1">
        <v>0</v>
      </c>
      <c r="H263" s="1">
        <v>0</v>
      </c>
    </row>
    <row r="264" spans="1:8" x14ac:dyDescent="0.2">
      <c r="A264" s="1">
        <v>3</v>
      </c>
      <c r="B264" s="1">
        <v>8</v>
      </c>
      <c r="C264" s="1">
        <v>2545</v>
      </c>
      <c r="D264" s="1">
        <v>1993</v>
      </c>
      <c r="E264" s="1">
        <v>1908</v>
      </c>
      <c r="F264" s="1">
        <v>0</v>
      </c>
      <c r="G264" s="1">
        <v>0</v>
      </c>
      <c r="H264" s="1">
        <v>0</v>
      </c>
    </row>
    <row r="265" spans="1:8" x14ac:dyDescent="0.2">
      <c r="A265" s="1">
        <v>4</v>
      </c>
      <c r="B265" s="1">
        <v>16</v>
      </c>
      <c r="C265" s="1">
        <v>2298</v>
      </c>
      <c r="D265" s="1">
        <v>3090</v>
      </c>
      <c r="E265" s="1">
        <v>1998</v>
      </c>
      <c r="F265" s="1">
        <v>0</v>
      </c>
      <c r="G265" s="1">
        <v>0</v>
      </c>
      <c r="H265" s="1">
        <v>0</v>
      </c>
    </row>
    <row r="266" spans="1:8" x14ac:dyDescent="0.2">
      <c r="A266" s="1">
        <v>5</v>
      </c>
      <c r="B266" s="1">
        <v>32</v>
      </c>
      <c r="C266" s="1">
        <v>2204</v>
      </c>
      <c r="D266" s="1">
        <v>2357</v>
      </c>
      <c r="E266" s="1">
        <v>2270</v>
      </c>
      <c r="F266" s="1">
        <v>0</v>
      </c>
      <c r="G266" s="1">
        <v>0</v>
      </c>
      <c r="H266" s="1">
        <v>0</v>
      </c>
    </row>
    <row r="267" spans="1:8" x14ac:dyDescent="0.2">
      <c r="A267" s="1">
        <v>6</v>
      </c>
      <c r="B267" s="1">
        <v>64</v>
      </c>
      <c r="C267" s="1">
        <v>3153</v>
      </c>
      <c r="D267" s="1">
        <v>1883</v>
      </c>
      <c r="E267" s="1">
        <v>1932</v>
      </c>
      <c r="F267" s="1">
        <v>0</v>
      </c>
      <c r="G267" s="1">
        <v>1</v>
      </c>
      <c r="H267" s="1">
        <v>0</v>
      </c>
    </row>
    <row r="268" spans="1:8" x14ac:dyDescent="0.2">
      <c r="A268" s="1">
        <v>7</v>
      </c>
      <c r="B268" s="1">
        <v>128</v>
      </c>
      <c r="C268" s="1">
        <v>2439</v>
      </c>
      <c r="D268" s="1">
        <v>2184</v>
      </c>
      <c r="E268" s="1">
        <v>1893</v>
      </c>
      <c r="F268" s="1">
        <v>0</v>
      </c>
      <c r="G268" s="1">
        <v>0</v>
      </c>
      <c r="H268" s="1">
        <v>0</v>
      </c>
    </row>
    <row r="269" spans="1:8" x14ac:dyDescent="0.2">
      <c r="A269" s="1">
        <v>8</v>
      </c>
      <c r="B269" s="1">
        <v>256</v>
      </c>
      <c r="C269" s="1">
        <v>2303</v>
      </c>
      <c r="D269" s="1">
        <v>3047</v>
      </c>
      <c r="E269" s="1">
        <v>2208</v>
      </c>
      <c r="F269" s="1">
        <v>0</v>
      </c>
      <c r="G269" s="1">
        <v>1</v>
      </c>
      <c r="H269" s="1">
        <v>0</v>
      </c>
    </row>
    <row r="270" spans="1:8" x14ac:dyDescent="0.2">
      <c r="A270" s="1">
        <v>9</v>
      </c>
      <c r="B270" s="1">
        <v>512</v>
      </c>
      <c r="C270" s="1">
        <v>2476</v>
      </c>
      <c r="D270" s="1">
        <v>1962</v>
      </c>
      <c r="E270" s="1">
        <v>1928</v>
      </c>
      <c r="F270" s="1">
        <v>0</v>
      </c>
      <c r="G270" s="1">
        <v>1</v>
      </c>
      <c r="H270" s="1">
        <v>0</v>
      </c>
    </row>
    <row r="271" spans="1:8" x14ac:dyDescent="0.2">
      <c r="A271" s="1">
        <v>10</v>
      </c>
      <c r="B271" s="1">
        <v>1024</v>
      </c>
      <c r="C271" s="1">
        <v>2179</v>
      </c>
      <c r="D271" s="1">
        <v>2889</v>
      </c>
      <c r="E271" s="1">
        <v>1908</v>
      </c>
      <c r="F271" s="1">
        <v>1</v>
      </c>
      <c r="G271" s="1">
        <v>0</v>
      </c>
      <c r="H271" s="1">
        <v>0</v>
      </c>
    </row>
    <row r="272" spans="1:8" x14ac:dyDescent="0.2">
      <c r="A272" s="1">
        <v>11</v>
      </c>
      <c r="B272" s="1">
        <v>2048</v>
      </c>
      <c r="C272" s="1">
        <v>2138</v>
      </c>
      <c r="D272" s="1">
        <v>2025</v>
      </c>
      <c r="E272" s="1">
        <v>2001</v>
      </c>
      <c r="F272" s="1">
        <v>1</v>
      </c>
      <c r="G272" s="1">
        <v>1</v>
      </c>
      <c r="H272" s="1">
        <v>1</v>
      </c>
    </row>
    <row r="273" spans="1:8" x14ac:dyDescent="0.2">
      <c r="A273" s="1">
        <v>12</v>
      </c>
      <c r="B273" s="1">
        <v>4096</v>
      </c>
      <c r="C273" s="1">
        <v>3190</v>
      </c>
      <c r="D273" s="1">
        <v>2133</v>
      </c>
      <c r="E273" s="1">
        <v>1635</v>
      </c>
      <c r="F273" s="1">
        <v>2</v>
      </c>
      <c r="G273" s="1">
        <v>2</v>
      </c>
      <c r="H273" s="1">
        <v>2</v>
      </c>
    </row>
    <row r="274" spans="1:8" x14ac:dyDescent="0.2">
      <c r="A274" s="1">
        <v>13</v>
      </c>
      <c r="B274" s="1">
        <v>8192</v>
      </c>
      <c r="C274" s="1">
        <v>2615</v>
      </c>
      <c r="D274" s="1">
        <v>1844</v>
      </c>
      <c r="E274" s="1">
        <v>1890</v>
      </c>
      <c r="F274" s="1">
        <v>6</v>
      </c>
      <c r="G274" s="1">
        <v>4</v>
      </c>
      <c r="H274" s="1">
        <v>3</v>
      </c>
    </row>
    <row r="275" spans="1:8" x14ac:dyDescent="0.2">
      <c r="A275" s="1">
        <v>14</v>
      </c>
      <c r="B275" s="1">
        <v>16384</v>
      </c>
      <c r="C275" s="1">
        <v>2340</v>
      </c>
      <c r="D275" s="1">
        <v>2898</v>
      </c>
      <c r="E275" s="1">
        <v>1891</v>
      </c>
      <c r="F275" s="1">
        <v>9</v>
      </c>
      <c r="G275" s="1">
        <v>10</v>
      </c>
      <c r="H275" s="1">
        <v>6</v>
      </c>
    </row>
    <row r="276" spans="1:8" x14ac:dyDescent="0.2">
      <c r="A276" s="1">
        <v>15</v>
      </c>
      <c r="B276" s="1">
        <v>32768</v>
      </c>
      <c r="C276" s="1">
        <v>2399</v>
      </c>
      <c r="D276" s="1">
        <v>2136</v>
      </c>
      <c r="E276" s="1">
        <v>1692</v>
      </c>
      <c r="F276" s="1">
        <v>23</v>
      </c>
      <c r="G276" s="1">
        <v>30</v>
      </c>
      <c r="H276" s="1">
        <v>16</v>
      </c>
    </row>
    <row r="277" spans="1:8" x14ac:dyDescent="0.2">
      <c r="A277" s="1">
        <v>16</v>
      </c>
      <c r="B277" s="1">
        <v>65536</v>
      </c>
      <c r="C277" s="1">
        <v>3420</v>
      </c>
      <c r="D277" s="1">
        <v>1702</v>
      </c>
      <c r="E277" s="1">
        <v>1870</v>
      </c>
      <c r="F277" s="1">
        <v>53</v>
      </c>
      <c r="G277" s="1">
        <v>35</v>
      </c>
      <c r="H277" s="1">
        <v>26</v>
      </c>
    </row>
    <row r="278" spans="1:8" x14ac:dyDescent="0.2">
      <c r="A278" s="1">
        <v>17</v>
      </c>
      <c r="B278" s="1">
        <v>131072</v>
      </c>
      <c r="C278" s="1">
        <v>2233</v>
      </c>
      <c r="D278" s="1">
        <v>2106</v>
      </c>
      <c r="E278" s="1">
        <v>1895</v>
      </c>
      <c r="F278" s="1">
        <v>82</v>
      </c>
      <c r="G278" s="1">
        <v>89</v>
      </c>
      <c r="H278" s="1">
        <v>55</v>
      </c>
    </row>
    <row r="279" spans="1:8" x14ac:dyDescent="0.2">
      <c r="A279" s="1">
        <v>18</v>
      </c>
      <c r="B279" s="1">
        <v>262144</v>
      </c>
      <c r="C279" s="1">
        <v>2155</v>
      </c>
      <c r="D279" s="1">
        <v>2996</v>
      </c>
      <c r="E279" s="1">
        <v>2185</v>
      </c>
      <c r="F279" s="1">
        <v>179</v>
      </c>
      <c r="G279" s="1">
        <v>174</v>
      </c>
      <c r="H279" s="1">
        <v>99</v>
      </c>
    </row>
    <row r="280" spans="1:8" x14ac:dyDescent="0.2">
      <c r="A280" s="1">
        <v>19</v>
      </c>
      <c r="B280" s="1">
        <v>524288</v>
      </c>
      <c r="C280" s="1">
        <v>2152</v>
      </c>
      <c r="D280" s="1">
        <v>2195</v>
      </c>
      <c r="E280" s="1">
        <v>1652</v>
      </c>
      <c r="F280" s="1">
        <v>581</v>
      </c>
      <c r="G280" s="1">
        <v>272</v>
      </c>
      <c r="H280" s="1">
        <v>157</v>
      </c>
    </row>
    <row r="281" spans="1:8" x14ac:dyDescent="0.2">
      <c r="A281" s="1">
        <v>20</v>
      </c>
      <c r="B281" s="1">
        <v>1048576</v>
      </c>
      <c r="C281" s="1">
        <v>2433</v>
      </c>
      <c r="D281" s="1">
        <v>2022</v>
      </c>
      <c r="E281" s="1">
        <v>1814</v>
      </c>
      <c r="F281" s="1">
        <v>614</v>
      </c>
      <c r="G281" s="1">
        <v>1003</v>
      </c>
      <c r="H281" s="1">
        <v>389</v>
      </c>
    </row>
    <row r="282" spans="1:8" x14ac:dyDescent="0.2">
      <c r="A282" s="1">
        <v>1</v>
      </c>
      <c r="B282" s="1">
        <v>2</v>
      </c>
      <c r="C282" s="1">
        <v>2218</v>
      </c>
      <c r="D282" s="1">
        <v>2158</v>
      </c>
      <c r="E282" s="1">
        <v>2220</v>
      </c>
      <c r="F282" s="1">
        <v>0</v>
      </c>
      <c r="G282" s="1">
        <v>0</v>
      </c>
      <c r="H282" s="1">
        <v>0</v>
      </c>
    </row>
    <row r="283" spans="1:8" x14ac:dyDescent="0.2">
      <c r="A283" s="1">
        <v>2</v>
      </c>
      <c r="B283" s="1">
        <v>4</v>
      </c>
      <c r="C283" s="1">
        <v>3441</v>
      </c>
      <c r="D283" s="1">
        <v>1777</v>
      </c>
      <c r="E283" s="1">
        <v>2002</v>
      </c>
      <c r="F283" s="1">
        <v>0</v>
      </c>
      <c r="G283" s="1">
        <v>0</v>
      </c>
      <c r="H283" s="1">
        <v>0</v>
      </c>
    </row>
    <row r="284" spans="1:8" x14ac:dyDescent="0.2">
      <c r="A284" s="1">
        <v>3</v>
      </c>
      <c r="B284" s="1">
        <v>8</v>
      </c>
      <c r="C284" s="1">
        <v>2292</v>
      </c>
      <c r="D284" s="1">
        <v>2184</v>
      </c>
      <c r="E284" s="1">
        <v>1787</v>
      </c>
      <c r="F284" s="1">
        <v>0</v>
      </c>
      <c r="G284" s="1">
        <v>0</v>
      </c>
      <c r="H284" s="1">
        <v>0</v>
      </c>
    </row>
    <row r="285" spans="1:8" x14ac:dyDescent="0.2">
      <c r="A285" s="1">
        <v>4</v>
      </c>
      <c r="B285" s="1">
        <v>16</v>
      </c>
      <c r="C285" s="1">
        <v>2202</v>
      </c>
      <c r="D285" s="1">
        <v>3099</v>
      </c>
      <c r="E285" s="1">
        <v>1855</v>
      </c>
      <c r="F285" s="1">
        <v>0</v>
      </c>
      <c r="G285" s="1">
        <v>0</v>
      </c>
      <c r="H285" s="1">
        <v>0</v>
      </c>
    </row>
    <row r="286" spans="1:8" x14ac:dyDescent="0.2">
      <c r="A286" s="1">
        <v>5</v>
      </c>
      <c r="B286" s="1">
        <v>32</v>
      </c>
      <c r="C286" s="1">
        <v>2708</v>
      </c>
      <c r="D286" s="1">
        <v>1841</v>
      </c>
      <c r="E286" s="1">
        <v>1958</v>
      </c>
      <c r="F286" s="1">
        <v>0</v>
      </c>
      <c r="G286" s="1">
        <v>0</v>
      </c>
      <c r="H286" s="1">
        <v>0</v>
      </c>
    </row>
    <row r="287" spans="1:8" x14ac:dyDescent="0.2">
      <c r="A287" s="1">
        <v>6</v>
      </c>
      <c r="B287" s="1">
        <v>64</v>
      </c>
      <c r="C287" s="1">
        <v>2360</v>
      </c>
      <c r="D287" s="1">
        <v>3174</v>
      </c>
      <c r="E287" s="1">
        <v>1795</v>
      </c>
      <c r="F287" s="1">
        <v>1</v>
      </c>
      <c r="G287" s="1">
        <v>0</v>
      </c>
      <c r="H287" s="1">
        <v>0</v>
      </c>
    </row>
    <row r="288" spans="1:8" x14ac:dyDescent="0.2">
      <c r="A288" s="1">
        <v>7</v>
      </c>
      <c r="B288" s="1">
        <v>128</v>
      </c>
      <c r="C288" s="1">
        <v>2243</v>
      </c>
      <c r="D288" s="1">
        <v>2208</v>
      </c>
      <c r="E288" s="1">
        <v>1943</v>
      </c>
      <c r="F288" s="1">
        <v>0</v>
      </c>
      <c r="G288" s="1">
        <v>0</v>
      </c>
      <c r="H288" s="1">
        <v>0</v>
      </c>
    </row>
    <row r="289" spans="1:8" x14ac:dyDescent="0.2">
      <c r="A289" s="1">
        <v>8</v>
      </c>
      <c r="B289" s="1">
        <v>256</v>
      </c>
      <c r="C289" s="1">
        <v>2473</v>
      </c>
      <c r="D289" s="1">
        <v>2936</v>
      </c>
      <c r="E289" s="1">
        <v>1907</v>
      </c>
      <c r="F289" s="1">
        <v>1</v>
      </c>
      <c r="G289" s="1">
        <v>0</v>
      </c>
      <c r="H289" s="1">
        <v>0</v>
      </c>
    </row>
    <row r="290" spans="1:8" x14ac:dyDescent="0.2">
      <c r="A290" s="1">
        <v>9</v>
      </c>
      <c r="B290" s="1">
        <v>512</v>
      </c>
      <c r="C290" s="1">
        <v>2303</v>
      </c>
      <c r="D290" s="1">
        <v>2242</v>
      </c>
      <c r="E290" s="1">
        <v>1923</v>
      </c>
      <c r="F290" s="1">
        <v>1</v>
      </c>
      <c r="G290" s="1">
        <v>0</v>
      </c>
      <c r="H290" s="1">
        <v>0</v>
      </c>
    </row>
    <row r="291" spans="1:8" x14ac:dyDescent="0.2">
      <c r="A291" s="1">
        <v>10</v>
      </c>
      <c r="B291" s="1">
        <v>1024</v>
      </c>
      <c r="C291" s="1">
        <v>2222</v>
      </c>
      <c r="D291" s="1">
        <v>3268</v>
      </c>
      <c r="E291" s="1">
        <v>1747</v>
      </c>
      <c r="F291" s="1">
        <v>1</v>
      </c>
      <c r="G291" s="1">
        <v>1</v>
      </c>
      <c r="H291" s="1">
        <v>1</v>
      </c>
    </row>
    <row r="292" spans="1:8" x14ac:dyDescent="0.2">
      <c r="A292" s="1">
        <v>11</v>
      </c>
      <c r="B292" s="1">
        <v>2048</v>
      </c>
      <c r="C292" s="1">
        <v>2685</v>
      </c>
      <c r="D292" s="1">
        <v>1888</v>
      </c>
      <c r="E292" s="1">
        <v>1857</v>
      </c>
      <c r="F292" s="1">
        <v>1</v>
      </c>
      <c r="G292" s="1">
        <v>1</v>
      </c>
      <c r="H292" s="1">
        <v>1</v>
      </c>
    </row>
    <row r="293" spans="1:8" x14ac:dyDescent="0.2">
      <c r="A293" s="1">
        <v>12</v>
      </c>
      <c r="B293" s="1">
        <v>4096</v>
      </c>
      <c r="C293" s="1">
        <v>2364</v>
      </c>
      <c r="D293" s="1">
        <v>3019</v>
      </c>
      <c r="E293" s="1">
        <v>1965</v>
      </c>
      <c r="F293" s="1">
        <v>2</v>
      </c>
      <c r="G293" s="1">
        <v>2</v>
      </c>
      <c r="H293" s="1">
        <v>1</v>
      </c>
    </row>
    <row r="294" spans="1:8" x14ac:dyDescent="0.2">
      <c r="A294" s="1">
        <v>13</v>
      </c>
      <c r="B294" s="1">
        <v>8192</v>
      </c>
      <c r="C294" s="1">
        <v>2180</v>
      </c>
      <c r="D294" s="1">
        <v>2199</v>
      </c>
      <c r="E294" s="1">
        <v>1962</v>
      </c>
      <c r="F294" s="1">
        <v>5</v>
      </c>
      <c r="G294" s="1">
        <v>4</v>
      </c>
      <c r="H294" s="1">
        <v>2</v>
      </c>
    </row>
    <row r="295" spans="1:8" x14ac:dyDescent="0.2">
      <c r="A295" s="1">
        <v>14</v>
      </c>
      <c r="B295" s="1">
        <v>16384</v>
      </c>
      <c r="C295" s="1">
        <v>2285</v>
      </c>
      <c r="D295" s="1">
        <v>2912</v>
      </c>
      <c r="E295" s="1">
        <v>2078</v>
      </c>
      <c r="F295" s="1">
        <v>10</v>
      </c>
      <c r="G295" s="1">
        <v>7</v>
      </c>
      <c r="H295" s="1">
        <v>7</v>
      </c>
    </row>
    <row r="296" spans="1:8" x14ac:dyDescent="0.2">
      <c r="A296" s="1">
        <v>15</v>
      </c>
      <c r="B296" s="1">
        <v>32768</v>
      </c>
      <c r="C296" s="1">
        <v>2181</v>
      </c>
      <c r="D296" s="1">
        <v>2456</v>
      </c>
      <c r="E296" s="1">
        <v>2000</v>
      </c>
      <c r="F296" s="1">
        <v>21</v>
      </c>
      <c r="G296" s="1">
        <v>19</v>
      </c>
      <c r="H296" s="1">
        <v>15</v>
      </c>
    </row>
    <row r="297" spans="1:8" x14ac:dyDescent="0.2">
      <c r="A297" s="1">
        <v>16</v>
      </c>
      <c r="B297" s="1">
        <v>65536</v>
      </c>
      <c r="C297" s="1">
        <v>2195</v>
      </c>
      <c r="D297" s="1">
        <v>2849</v>
      </c>
      <c r="E297" s="1">
        <v>1883</v>
      </c>
      <c r="F297" s="1">
        <v>38</v>
      </c>
      <c r="G297" s="1">
        <v>38</v>
      </c>
      <c r="H297" s="1">
        <v>22</v>
      </c>
    </row>
    <row r="298" spans="1:8" x14ac:dyDescent="0.2">
      <c r="A298" s="1">
        <v>17</v>
      </c>
      <c r="B298" s="1">
        <v>131072</v>
      </c>
      <c r="C298" s="1">
        <v>2252</v>
      </c>
      <c r="D298" s="1">
        <v>2203</v>
      </c>
      <c r="E298" s="1">
        <v>2103</v>
      </c>
      <c r="F298" s="1">
        <v>468</v>
      </c>
      <c r="G298" s="1">
        <v>78</v>
      </c>
      <c r="H298" s="1">
        <v>47</v>
      </c>
    </row>
    <row r="299" spans="1:8" x14ac:dyDescent="0.2">
      <c r="A299" s="1">
        <v>18</v>
      </c>
      <c r="B299" s="1">
        <v>262144</v>
      </c>
      <c r="C299" s="1">
        <v>3473</v>
      </c>
      <c r="D299" s="1">
        <v>2159</v>
      </c>
      <c r="E299" s="1">
        <v>1618</v>
      </c>
      <c r="F299" s="1">
        <v>166</v>
      </c>
      <c r="G299" s="1">
        <v>408</v>
      </c>
      <c r="H299" s="1">
        <v>90</v>
      </c>
    </row>
    <row r="300" spans="1:8" x14ac:dyDescent="0.2">
      <c r="A300" s="1">
        <v>19</v>
      </c>
      <c r="B300" s="1">
        <v>524288</v>
      </c>
      <c r="C300" s="1">
        <v>2385</v>
      </c>
      <c r="D300" s="1">
        <v>2118</v>
      </c>
      <c r="E300" s="1">
        <v>1618</v>
      </c>
      <c r="F300" s="1">
        <v>569</v>
      </c>
      <c r="G300" s="1">
        <v>255</v>
      </c>
      <c r="H300" s="1">
        <v>164</v>
      </c>
    </row>
    <row r="301" spans="1:8" x14ac:dyDescent="0.2">
      <c r="A301" s="1">
        <v>20</v>
      </c>
      <c r="B301" s="1">
        <v>1048576</v>
      </c>
      <c r="C301" s="1">
        <v>2066</v>
      </c>
      <c r="D301" s="1">
        <v>2895</v>
      </c>
      <c r="E301" s="1">
        <v>1671</v>
      </c>
      <c r="F301" s="1">
        <v>873</v>
      </c>
      <c r="G301" s="1">
        <v>533</v>
      </c>
      <c r="H301" s="1">
        <v>610</v>
      </c>
    </row>
    <row r="302" spans="1:8" x14ac:dyDescent="0.2">
      <c r="A302" s="1">
        <v>1</v>
      </c>
      <c r="B302" s="1">
        <v>2</v>
      </c>
      <c r="C302" s="1">
        <v>2114</v>
      </c>
      <c r="D302" s="1">
        <v>1914</v>
      </c>
      <c r="E302" s="1">
        <v>1920</v>
      </c>
      <c r="F302" s="1">
        <v>0</v>
      </c>
      <c r="G302" s="1">
        <v>0</v>
      </c>
      <c r="H302" s="1">
        <v>0</v>
      </c>
    </row>
    <row r="303" spans="1:8" x14ac:dyDescent="0.2">
      <c r="A303" s="1">
        <v>2</v>
      </c>
      <c r="B303" s="1">
        <v>4</v>
      </c>
      <c r="C303" s="1">
        <v>2136</v>
      </c>
      <c r="D303" s="1">
        <v>2804</v>
      </c>
      <c r="E303" s="1">
        <v>1932</v>
      </c>
      <c r="F303" s="1">
        <v>0</v>
      </c>
      <c r="G303" s="1">
        <v>0</v>
      </c>
      <c r="H303" s="1">
        <v>0</v>
      </c>
    </row>
    <row r="304" spans="1:8" x14ac:dyDescent="0.2">
      <c r="A304" s="1">
        <v>3</v>
      </c>
      <c r="B304" s="1">
        <v>8</v>
      </c>
      <c r="C304" s="1">
        <v>2171</v>
      </c>
      <c r="D304" s="1">
        <v>2127</v>
      </c>
      <c r="E304" s="1">
        <v>2011</v>
      </c>
      <c r="F304" s="1">
        <v>0</v>
      </c>
      <c r="G304" s="1">
        <v>0</v>
      </c>
      <c r="H304" s="1">
        <v>0</v>
      </c>
    </row>
    <row r="305" spans="1:8" x14ac:dyDescent="0.2">
      <c r="A305" s="1">
        <v>4</v>
      </c>
      <c r="B305" s="1">
        <v>16</v>
      </c>
      <c r="C305" s="1">
        <v>2939</v>
      </c>
      <c r="D305" s="1">
        <v>2434</v>
      </c>
      <c r="E305" s="1">
        <v>1571</v>
      </c>
      <c r="F305" s="1">
        <v>0</v>
      </c>
      <c r="G305" s="1">
        <v>0</v>
      </c>
      <c r="H305" s="1">
        <v>0</v>
      </c>
    </row>
    <row r="306" spans="1:8" x14ac:dyDescent="0.2">
      <c r="A306" s="1">
        <v>5</v>
      </c>
      <c r="B306" s="1">
        <v>32</v>
      </c>
      <c r="C306" s="1">
        <v>2623</v>
      </c>
      <c r="D306" s="1">
        <v>1790</v>
      </c>
      <c r="E306" s="1">
        <v>1849</v>
      </c>
      <c r="F306" s="1">
        <v>0</v>
      </c>
      <c r="G306" s="1">
        <v>0</v>
      </c>
      <c r="H306" s="1">
        <v>0</v>
      </c>
    </row>
    <row r="307" spans="1:8" x14ac:dyDescent="0.2">
      <c r="A307" s="1">
        <v>6</v>
      </c>
      <c r="B307" s="1">
        <v>64</v>
      </c>
      <c r="C307" s="1">
        <v>2201</v>
      </c>
      <c r="D307" s="1">
        <v>3003</v>
      </c>
      <c r="E307" s="1">
        <v>1890</v>
      </c>
      <c r="F307" s="1">
        <v>0</v>
      </c>
      <c r="G307" s="1">
        <v>0</v>
      </c>
      <c r="H307" s="1">
        <v>0</v>
      </c>
    </row>
    <row r="308" spans="1:8" x14ac:dyDescent="0.2">
      <c r="A308" s="1">
        <v>7</v>
      </c>
      <c r="B308" s="1">
        <v>128</v>
      </c>
      <c r="C308" s="1">
        <v>2354</v>
      </c>
      <c r="D308" s="1">
        <v>2675</v>
      </c>
      <c r="E308" s="1">
        <v>1709</v>
      </c>
      <c r="F308" s="1">
        <v>0</v>
      </c>
      <c r="G308" s="1">
        <v>0</v>
      </c>
      <c r="H308" s="1">
        <v>1</v>
      </c>
    </row>
    <row r="309" spans="1:8" x14ac:dyDescent="0.2">
      <c r="A309" s="1">
        <v>8</v>
      </c>
      <c r="B309" s="1">
        <v>256</v>
      </c>
      <c r="C309" s="1">
        <v>3562</v>
      </c>
      <c r="D309" s="1">
        <v>1739</v>
      </c>
      <c r="E309" s="1">
        <v>1988</v>
      </c>
      <c r="F309" s="1">
        <v>0</v>
      </c>
      <c r="G309" s="1">
        <v>0</v>
      </c>
      <c r="H309" s="1">
        <v>0</v>
      </c>
    </row>
    <row r="310" spans="1:8" x14ac:dyDescent="0.2">
      <c r="A310" s="1">
        <v>9</v>
      </c>
      <c r="B310" s="1">
        <v>512</v>
      </c>
      <c r="C310" s="1">
        <v>2110</v>
      </c>
      <c r="D310" s="1">
        <v>1989</v>
      </c>
      <c r="E310" s="1">
        <v>1876</v>
      </c>
      <c r="F310" s="1">
        <v>1</v>
      </c>
      <c r="G310" s="1">
        <v>0</v>
      </c>
      <c r="H310" s="1">
        <v>0</v>
      </c>
    </row>
    <row r="311" spans="1:8" x14ac:dyDescent="0.2">
      <c r="A311" s="1">
        <v>10</v>
      </c>
      <c r="B311" s="1">
        <v>1024</v>
      </c>
      <c r="C311" s="1">
        <v>2858</v>
      </c>
      <c r="D311" s="1">
        <v>1906</v>
      </c>
      <c r="E311" s="1">
        <v>1612</v>
      </c>
      <c r="F311" s="1">
        <v>1</v>
      </c>
      <c r="G311" s="1">
        <v>1</v>
      </c>
      <c r="H311" s="1">
        <v>0</v>
      </c>
    </row>
    <row r="312" spans="1:8" x14ac:dyDescent="0.2">
      <c r="A312" s="1">
        <v>11</v>
      </c>
      <c r="B312" s="1">
        <v>2048</v>
      </c>
      <c r="C312" s="1">
        <v>2470</v>
      </c>
      <c r="D312" s="1">
        <v>2189</v>
      </c>
      <c r="E312" s="1">
        <v>2554</v>
      </c>
      <c r="F312" s="1">
        <v>2</v>
      </c>
      <c r="G312" s="1">
        <v>0</v>
      </c>
      <c r="H312" s="1">
        <v>1</v>
      </c>
    </row>
    <row r="313" spans="1:8" x14ac:dyDescent="0.2">
      <c r="A313" s="1">
        <v>12</v>
      </c>
      <c r="B313" s="1">
        <v>4096</v>
      </c>
      <c r="C313" s="1">
        <v>2340</v>
      </c>
      <c r="D313" s="1">
        <v>3130</v>
      </c>
      <c r="E313" s="1">
        <v>1934</v>
      </c>
      <c r="F313" s="1">
        <v>5</v>
      </c>
      <c r="G313" s="1">
        <v>2</v>
      </c>
      <c r="H313" s="1">
        <v>4</v>
      </c>
    </row>
    <row r="314" spans="1:8" x14ac:dyDescent="0.2">
      <c r="A314" s="1">
        <v>13</v>
      </c>
      <c r="B314" s="1">
        <v>8192</v>
      </c>
      <c r="C314" s="1">
        <v>3257</v>
      </c>
      <c r="D314" s="1">
        <v>2202</v>
      </c>
      <c r="E314" s="1">
        <v>2734</v>
      </c>
      <c r="F314" s="1">
        <v>35</v>
      </c>
      <c r="G314" s="1">
        <v>5</v>
      </c>
      <c r="H314" s="1">
        <v>5</v>
      </c>
    </row>
    <row r="315" spans="1:8" x14ac:dyDescent="0.2">
      <c r="A315" s="1">
        <v>14</v>
      </c>
      <c r="B315" s="1">
        <v>16384</v>
      </c>
      <c r="C315" s="1">
        <v>4457</v>
      </c>
      <c r="D315" s="1">
        <v>1753</v>
      </c>
      <c r="E315" s="1">
        <v>1852</v>
      </c>
      <c r="F315" s="1">
        <v>10</v>
      </c>
      <c r="G315" s="1">
        <v>12</v>
      </c>
      <c r="H315" s="1">
        <v>6</v>
      </c>
    </row>
    <row r="316" spans="1:8" x14ac:dyDescent="0.2">
      <c r="A316" s="1">
        <v>15</v>
      </c>
      <c r="B316" s="1">
        <v>32768</v>
      </c>
      <c r="C316" s="1">
        <v>2184</v>
      </c>
      <c r="D316" s="1">
        <v>2659</v>
      </c>
      <c r="E316" s="1">
        <v>3174</v>
      </c>
      <c r="F316" s="1">
        <v>29</v>
      </c>
      <c r="G316" s="1">
        <v>17</v>
      </c>
      <c r="H316" s="1">
        <v>12</v>
      </c>
    </row>
    <row r="317" spans="1:8" x14ac:dyDescent="0.2">
      <c r="A317" s="1">
        <v>16</v>
      </c>
      <c r="B317" s="1">
        <v>65536</v>
      </c>
      <c r="C317" s="1">
        <v>2553</v>
      </c>
      <c r="D317" s="1">
        <v>3096</v>
      </c>
      <c r="E317" s="1">
        <v>1649</v>
      </c>
      <c r="F317" s="1">
        <v>328</v>
      </c>
      <c r="G317" s="1">
        <v>40</v>
      </c>
      <c r="H317" s="1">
        <v>19</v>
      </c>
    </row>
    <row r="318" spans="1:8" x14ac:dyDescent="0.2">
      <c r="A318" s="1">
        <v>17</v>
      </c>
      <c r="B318" s="1">
        <v>131072</v>
      </c>
      <c r="C318" s="1">
        <v>2271</v>
      </c>
      <c r="D318" s="1">
        <v>1864</v>
      </c>
      <c r="E318" s="1">
        <v>1895</v>
      </c>
      <c r="F318" s="1">
        <v>112</v>
      </c>
      <c r="G318" s="1">
        <v>342</v>
      </c>
      <c r="H318" s="1">
        <v>93</v>
      </c>
    </row>
    <row r="319" spans="1:8" x14ac:dyDescent="0.2">
      <c r="A319" s="1">
        <v>18</v>
      </c>
      <c r="B319" s="1">
        <v>262144</v>
      </c>
      <c r="C319" s="1">
        <v>4298</v>
      </c>
      <c r="D319" s="1">
        <v>3637</v>
      </c>
      <c r="E319" s="1">
        <v>2786</v>
      </c>
      <c r="F319" s="1">
        <v>347</v>
      </c>
      <c r="G319" s="1">
        <v>143</v>
      </c>
      <c r="H319" s="1">
        <v>276</v>
      </c>
    </row>
    <row r="320" spans="1:8" x14ac:dyDescent="0.2">
      <c r="A320" s="1">
        <v>19</v>
      </c>
      <c r="B320" s="1">
        <v>524288</v>
      </c>
      <c r="C320" s="1">
        <v>3247</v>
      </c>
      <c r="D320" s="1">
        <v>3993</v>
      </c>
      <c r="E320" s="1">
        <v>4076</v>
      </c>
      <c r="F320" s="1">
        <v>288</v>
      </c>
      <c r="G320" s="1">
        <v>330</v>
      </c>
      <c r="H320" s="1">
        <v>944</v>
      </c>
    </row>
    <row r="321" spans="1:8" x14ac:dyDescent="0.2">
      <c r="A321" s="1">
        <v>20</v>
      </c>
      <c r="B321" s="1">
        <v>1048576</v>
      </c>
      <c r="C321" s="1">
        <v>3682</v>
      </c>
      <c r="D321" s="1">
        <v>3278</v>
      </c>
      <c r="E321" s="1">
        <v>2161</v>
      </c>
      <c r="F321" s="1">
        <v>957</v>
      </c>
      <c r="G321" s="1">
        <v>538</v>
      </c>
      <c r="H321" s="1">
        <v>337</v>
      </c>
    </row>
    <row r="322" spans="1:8" x14ac:dyDescent="0.2">
      <c r="A322" s="1">
        <v>1</v>
      </c>
      <c r="B322" s="1">
        <v>2</v>
      </c>
      <c r="C322" s="1">
        <v>2348</v>
      </c>
      <c r="D322" s="1">
        <v>1964</v>
      </c>
      <c r="E322" s="1">
        <v>1882</v>
      </c>
      <c r="F322" s="1">
        <v>0</v>
      </c>
      <c r="G322" s="1">
        <v>0</v>
      </c>
      <c r="H322" s="1">
        <v>0</v>
      </c>
    </row>
    <row r="323" spans="1:8" x14ac:dyDescent="0.2">
      <c r="A323" s="1">
        <v>2</v>
      </c>
      <c r="B323" s="1">
        <v>4</v>
      </c>
      <c r="C323" s="1">
        <v>2123</v>
      </c>
      <c r="D323" s="1">
        <v>2978</v>
      </c>
      <c r="E323" s="1">
        <v>2930</v>
      </c>
      <c r="F323" s="1">
        <v>0</v>
      </c>
      <c r="G323" s="1">
        <v>0</v>
      </c>
      <c r="H323" s="1">
        <v>0</v>
      </c>
    </row>
    <row r="324" spans="1:8" x14ac:dyDescent="0.2">
      <c r="A324" s="1">
        <v>3</v>
      </c>
      <c r="B324" s="1">
        <v>8</v>
      </c>
      <c r="C324" s="1">
        <v>3261</v>
      </c>
      <c r="D324" s="1">
        <v>2300</v>
      </c>
      <c r="E324" s="1">
        <v>2238</v>
      </c>
      <c r="F324" s="1">
        <v>0</v>
      </c>
      <c r="G324" s="1">
        <v>0</v>
      </c>
      <c r="H324" s="1">
        <v>0</v>
      </c>
    </row>
    <row r="325" spans="1:8" x14ac:dyDescent="0.2">
      <c r="A325" s="1">
        <v>4</v>
      </c>
      <c r="B325" s="1">
        <v>16</v>
      </c>
      <c r="C325" s="1">
        <v>3588</v>
      </c>
      <c r="D325" s="1">
        <v>2085</v>
      </c>
      <c r="E325" s="1">
        <v>1920</v>
      </c>
      <c r="F325" s="1">
        <v>0</v>
      </c>
      <c r="G325" s="1">
        <v>0</v>
      </c>
      <c r="H325" s="1">
        <v>0</v>
      </c>
    </row>
    <row r="326" spans="1:8" x14ac:dyDescent="0.2">
      <c r="A326" s="1">
        <v>5</v>
      </c>
      <c r="B326" s="1">
        <v>32</v>
      </c>
      <c r="C326" s="1">
        <v>2414</v>
      </c>
      <c r="D326" s="1">
        <v>2022</v>
      </c>
      <c r="E326" s="1">
        <v>2221</v>
      </c>
      <c r="F326" s="1">
        <v>0</v>
      </c>
      <c r="G326" s="1">
        <v>0</v>
      </c>
      <c r="H326" s="1">
        <v>0</v>
      </c>
    </row>
    <row r="327" spans="1:8" x14ac:dyDescent="0.2">
      <c r="A327" s="1">
        <v>6</v>
      </c>
      <c r="B327" s="1">
        <v>64</v>
      </c>
      <c r="C327" s="1">
        <v>3371</v>
      </c>
      <c r="D327" s="1">
        <v>2399</v>
      </c>
      <c r="E327" s="1">
        <v>1724</v>
      </c>
      <c r="F327" s="1">
        <v>0</v>
      </c>
      <c r="G327" s="1">
        <v>0</v>
      </c>
      <c r="H327" s="1">
        <v>1</v>
      </c>
    </row>
    <row r="328" spans="1:8" x14ac:dyDescent="0.2">
      <c r="A328" s="1">
        <v>7</v>
      </c>
      <c r="B328" s="1">
        <v>128</v>
      </c>
      <c r="C328" s="1">
        <v>2786</v>
      </c>
      <c r="D328" s="1">
        <v>1952</v>
      </c>
      <c r="E328" s="1">
        <v>2406</v>
      </c>
      <c r="F328" s="1">
        <v>1</v>
      </c>
      <c r="G328" s="1">
        <v>0</v>
      </c>
      <c r="H328" s="1">
        <v>0</v>
      </c>
    </row>
    <row r="329" spans="1:8" x14ac:dyDescent="0.2">
      <c r="A329" s="1">
        <v>8</v>
      </c>
      <c r="B329" s="1">
        <v>256</v>
      </c>
      <c r="C329" s="1">
        <v>2240</v>
      </c>
      <c r="D329" s="1">
        <v>3074</v>
      </c>
      <c r="E329" s="1">
        <v>1937</v>
      </c>
      <c r="F329" s="1">
        <v>0</v>
      </c>
      <c r="G329" s="1">
        <v>1</v>
      </c>
      <c r="H329" s="1">
        <v>0</v>
      </c>
    </row>
    <row r="330" spans="1:8" x14ac:dyDescent="0.2">
      <c r="A330" s="1">
        <v>9</v>
      </c>
      <c r="B330" s="1">
        <v>512</v>
      </c>
      <c r="C330" s="1">
        <v>3153</v>
      </c>
      <c r="D330" s="1">
        <v>2878</v>
      </c>
      <c r="E330" s="1">
        <v>2243</v>
      </c>
      <c r="F330" s="1">
        <v>0</v>
      </c>
      <c r="G330" s="1">
        <v>1</v>
      </c>
      <c r="H330" s="1">
        <v>0</v>
      </c>
    </row>
    <row r="331" spans="1:8" x14ac:dyDescent="0.2">
      <c r="A331" s="1">
        <v>10</v>
      </c>
      <c r="B331" s="1">
        <v>1024</v>
      </c>
      <c r="C331" s="1">
        <v>4280</v>
      </c>
      <c r="D331" s="1">
        <v>1777</v>
      </c>
      <c r="E331" s="1">
        <v>2389</v>
      </c>
      <c r="F331" s="1">
        <v>1</v>
      </c>
      <c r="G331" s="1">
        <v>0</v>
      </c>
      <c r="H331" s="1">
        <v>1</v>
      </c>
    </row>
    <row r="332" spans="1:8" x14ac:dyDescent="0.2">
      <c r="A332" s="1">
        <v>11</v>
      </c>
      <c r="B332" s="1">
        <v>2048</v>
      </c>
      <c r="C332" s="1">
        <v>2468</v>
      </c>
      <c r="D332" s="1">
        <v>2269</v>
      </c>
      <c r="E332" s="1">
        <v>1987</v>
      </c>
      <c r="F332" s="1">
        <v>2</v>
      </c>
      <c r="G332" s="1">
        <v>2</v>
      </c>
      <c r="H332" s="1">
        <v>1</v>
      </c>
    </row>
    <row r="333" spans="1:8" x14ac:dyDescent="0.2">
      <c r="A333" s="1">
        <v>12</v>
      </c>
      <c r="B333" s="1">
        <v>4096</v>
      </c>
      <c r="C333" s="1">
        <v>3497</v>
      </c>
      <c r="D333" s="1">
        <v>2205</v>
      </c>
      <c r="E333" s="1">
        <v>2050</v>
      </c>
      <c r="F333" s="1">
        <v>3</v>
      </c>
      <c r="G333" s="1">
        <v>2</v>
      </c>
      <c r="H333" s="1">
        <v>1</v>
      </c>
    </row>
    <row r="334" spans="1:8" x14ac:dyDescent="0.2">
      <c r="A334" s="1">
        <v>13</v>
      </c>
      <c r="B334" s="1">
        <v>8192</v>
      </c>
      <c r="C334" s="1">
        <v>2991</v>
      </c>
      <c r="D334" s="1">
        <v>1826</v>
      </c>
      <c r="E334" s="1">
        <v>1858</v>
      </c>
      <c r="F334" s="1">
        <v>5</v>
      </c>
      <c r="G334" s="1">
        <v>4</v>
      </c>
      <c r="H334" s="1">
        <v>6</v>
      </c>
    </row>
    <row r="335" spans="1:8" x14ac:dyDescent="0.2">
      <c r="A335" s="1">
        <v>14</v>
      </c>
      <c r="B335" s="1">
        <v>16384</v>
      </c>
      <c r="C335" s="1">
        <v>2870</v>
      </c>
      <c r="D335" s="1">
        <v>3461</v>
      </c>
      <c r="E335" s="1">
        <v>2178</v>
      </c>
      <c r="F335" s="1">
        <v>9</v>
      </c>
      <c r="G335" s="1">
        <v>7</v>
      </c>
      <c r="H335" s="1">
        <v>7</v>
      </c>
    </row>
    <row r="336" spans="1:8" x14ac:dyDescent="0.2">
      <c r="A336" s="1">
        <v>15</v>
      </c>
      <c r="B336" s="1">
        <v>32768</v>
      </c>
      <c r="C336" s="1">
        <v>3216</v>
      </c>
      <c r="D336" s="1">
        <v>2807</v>
      </c>
      <c r="E336" s="1">
        <v>2399</v>
      </c>
      <c r="F336" s="1">
        <v>24</v>
      </c>
      <c r="G336" s="1">
        <v>15</v>
      </c>
      <c r="H336" s="1">
        <v>12</v>
      </c>
    </row>
    <row r="337" spans="1:8" x14ac:dyDescent="0.2">
      <c r="A337" s="1">
        <v>16</v>
      </c>
      <c r="B337" s="1">
        <v>65536</v>
      </c>
      <c r="C337" s="1">
        <v>3779</v>
      </c>
      <c r="D337" s="1">
        <v>2125</v>
      </c>
      <c r="E337" s="1">
        <v>2134</v>
      </c>
      <c r="F337" s="1">
        <v>39</v>
      </c>
      <c r="G337" s="1">
        <v>37</v>
      </c>
      <c r="H337" s="1">
        <v>31</v>
      </c>
    </row>
    <row r="338" spans="1:8" x14ac:dyDescent="0.2">
      <c r="A338" s="1">
        <v>17</v>
      </c>
      <c r="B338" s="1">
        <v>131072</v>
      </c>
      <c r="C338" s="1">
        <v>2738</v>
      </c>
      <c r="D338" s="1">
        <v>2181</v>
      </c>
      <c r="E338" s="1">
        <v>2058</v>
      </c>
      <c r="F338" s="1">
        <v>90</v>
      </c>
      <c r="G338" s="1">
        <v>75</v>
      </c>
      <c r="H338" s="1">
        <v>55</v>
      </c>
    </row>
    <row r="339" spans="1:8" x14ac:dyDescent="0.2">
      <c r="A339" s="1">
        <v>18</v>
      </c>
      <c r="B339" s="1">
        <v>262144</v>
      </c>
      <c r="C339" s="1">
        <v>2431</v>
      </c>
      <c r="D339" s="1">
        <v>4277</v>
      </c>
      <c r="E339" s="1">
        <v>2754</v>
      </c>
      <c r="F339" s="1">
        <v>305</v>
      </c>
      <c r="G339" s="1">
        <v>144</v>
      </c>
      <c r="H339" s="1">
        <v>86</v>
      </c>
    </row>
    <row r="340" spans="1:8" x14ac:dyDescent="0.2">
      <c r="A340" s="1">
        <v>19</v>
      </c>
      <c r="B340" s="1">
        <v>524288</v>
      </c>
      <c r="C340" s="1">
        <v>2514</v>
      </c>
      <c r="D340" s="1">
        <v>2691</v>
      </c>
      <c r="E340" s="1">
        <v>2112</v>
      </c>
      <c r="F340" s="1">
        <v>774</v>
      </c>
      <c r="G340" s="1">
        <v>296</v>
      </c>
      <c r="H340" s="1">
        <v>181</v>
      </c>
    </row>
    <row r="341" spans="1:8" x14ac:dyDescent="0.2">
      <c r="A341" s="1">
        <v>20</v>
      </c>
      <c r="B341" s="1">
        <v>1048576</v>
      </c>
      <c r="C341" s="1">
        <v>3166</v>
      </c>
      <c r="D341" s="1">
        <v>2585</v>
      </c>
      <c r="E341" s="1">
        <v>2440</v>
      </c>
      <c r="F341" s="1">
        <v>837</v>
      </c>
      <c r="G341" s="1">
        <v>1087</v>
      </c>
      <c r="H341" s="1">
        <v>483</v>
      </c>
    </row>
    <row r="342" spans="1:8" x14ac:dyDescent="0.2">
      <c r="A342" s="1">
        <v>1</v>
      </c>
      <c r="B342" s="1">
        <v>2</v>
      </c>
      <c r="C342" s="1">
        <v>2549</v>
      </c>
      <c r="D342" s="1">
        <v>2416</v>
      </c>
      <c r="E342" s="1">
        <v>2112</v>
      </c>
      <c r="F342" s="1">
        <v>0</v>
      </c>
      <c r="G342" s="1">
        <v>0</v>
      </c>
      <c r="H342" s="1">
        <v>0</v>
      </c>
    </row>
    <row r="343" spans="1:8" x14ac:dyDescent="0.2">
      <c r="A343" s="1">
        <v>2</v>
      </c>
      <c r="B343" s="1">
        <v>4</v>
      </c>
      <c r="C343" s="1">
        <v>3464</v>
      </c>
      <c r="D343" s="1">
        <v>1795</v>
      </c>
      <c r="E343" s="1">
        <v>1882</v>
      </c>
      <c r="F343" s="1">
        <v>0</v>
      </c>
      <c r="G343" s="1">
        <v>0</v>
      </c>
      <c r="H343" s="1">
        <v>0</v>
      </c>
    </row>
    <row r="344" spans="1:8" x14ac:dyDescent="0.2">
      <c r="A344" s="1">
        <v>3</v>
      </c>
      <c r="B344" s="1">
        <v>8</v>
      </c>
      <c r="C344" s="1">
        <v>2241</v>
      </c>
      <c r="D344" s="1">
        <v>2352</v>
      </c>
      <c r="E344" s="1">
        <v>2042</v>
      </c>
      <c r="F344" s="1">
        <v>0</v>
      </c>
      <c r="G344" s="1">
        <v>0</v>
      </c>
      <c r="H344" s="1">
        <v>0</v>
      </c>
    </row>
    <row r="345" spans="1:8" x14ac:dyDescent="0.2">
      <c r="A345" s="1">
        <v>4</v>
      </c>
      <c r="B345" s="1">
        <v>16</v>
      </c>
      <c r="C345" s="1">
        <v>2324</v>
      </c>
      <c r="D345" s="1">
        <v>3046</v>
      </c>
      <c r="E345" s="1">
        <v>2020</v>
      </c>
      <c r="F345" s="1">
        <v>0</v>
      </c>
      <c r="G345" s="1">
        <v>0</v>
      </c>
      <c r="H345" s="1">
        <v>0</v>
      </c>
    </row>
    <row r="346" spans="1:8" x14ac:dyDescent="0.2">
      <c r="A346" s="1">
        <v>5</v>
      </c>
      <c r="B346" s="1">
        <v>32</v>
      </c>
      <c r="C346" s="1">
        <v>2890</v>
      </c>
      <c r="D346" s="1">
        <v>2286</v>
      </c>
      <c r="E346" s="1">
        <v>2089</v>
      </c>
      <c r="F346" s="1">
        <v>0</v>
      </c>
      <c r="G346" s="1">
        <v>0</v>
      </c>
      <c r="H346" s="1">
        <v>0</v>
      </c>
    </row>
    <row r="347" spans="1:8" x14ac:dyDescent="0.2">
      <c r="A347" s="1">
        <v>6</v>
      </c>
      <c r="B347" s="1">
        <v>64</v>
      </c>
      <c r="C347" s="1">
        <v>2217</v>
      </c>
      <c r="D347" s="1">
        <v>3192</v>
      </c>
      <c r="E347" s="1">
        <v>1812</v>
      </c>
      <c r="F347" s="1">
        <v>0</v>
      </c>
      <c r="G347" s="1">
        <v>0</v>
      </c>
      <c r="H347" s="1">
        <v>0</v>
      </c>
    </row>
    <row r="348" spans="1:8" x14ac:dyDescent="0.2">
      <c r="A348" s="1">
        <v>7</v>
      </c>
      <c r="B348" s="1">
        <v>128</v>
      </c>
      <c r="C348" s="1">
        <v>2255</v>
      </c>
      <c r="D348" s="1">
        <v>2365</v>
      </c>
      <c r="E348" s="1">
        <v>1813</v>
      </c>
      <c r="F348" s="1">
        <v>0</v>
      </c>
      <c r="G348" s="1">
        <v>0</v>
      </c>
      <c r="H348" s="1">
        <v>0</v>
      </c>
    </row>
    <row r="349" spans="1:8" x14ac:dyDescent="0.2">
      <c r="A349" s="1">
        <v>8</v>
      </c>
      <c r="B349" s="1">
        <v>256</v>
      </c>
      <c r="C349" s="1">
        <v>2692</v>
      </c>
      <c r="D349" s="1">
        <v>3070</v>
      </c>
      <c r="E349" s="1">
        <v>2093</v>
      </c>
      <c r="F349" s="1">
        <v>0</v>
      </c>
      <c r="G349" s="1">
        <v>1</v>
      </c>
      <c r="H349" s="1">
        <v>0</v>
      </c>
    </row>
    <row r="350" spans="1:8" x14ac:dyDescent="0.2">
      <c r="A350" s="1">
        <v>9</v>
      </c>
      <c r="B350" s="1">
        <v>512</v>
      </c>
      <c r="C350" s="1">
        <v>2268</v>
      </c>
      <c r="D350" s="1">
        <v>2216</v>
      </c>
      <c r="E350" s="1">
        <v>1866</v>
      </c>
      <c r="F350" s="1">
        <v>1</v>
      </c>
      <c r="G350" s="1">
        <v>0</v>
      </c>
      <c r="H350" s="1">
        <v>0</v>
      </c>
    </row>
    <row r="351" spans="1:8" x14ac:dyDescent="0.2">
      <c r="A351" s="1">
        <v>10</v>
      </c>
      <c r="B351" s="1">
        <v>1024</v>
      </c>
      <c r="C351" s="1">
        <v>2142</v>
      </c>
      <c r="D351" s="1">
        <v>3039</v>
      </c>
      <c r="E351" s="1">
        <v>1793</v>
      </c>
      <c r="F351" s="1">
        <v>1</v>
      </c>
      <c r="G351" s="1">
        <v>1</v>
      </c>
      <c r="H351" s="1">
        <v>0</v>
      </c>
    </row>
    <row r="352" spans="1:8" x14ac:dyDescent="0.2">
      <c r="A352" s="1">
        <v>11</v>
      </c>
      <c r="B352" s="1">
        <v>2048</v>
      </c>
      <c r="C352" s="1">
        <v>3054</v>
      </c>
      <c r="D352" s="1">
        <v>1938</v>
      </c>
      <c r="E352" s="1">
        <v>1957</v>
      </c>
      <c r="F352" s="1">
        <v>2</v>
      </c>
      <c r="G352" s="1">
        <v>2</v>
      </c>
      <c r="H352" s="1">
        <v>1</v>
      </c>
    </row>
    <row r="353" spans="1:8" x14ac:dyDescent="0.2">
      <c r="A353" s="1">
        <v>12</v>
      </c>
      <c r="B353" s="1">
        <v>4096</v>
      </c>
      <c r="C353" s="1">
        <v>2301</v>
      </c>
      <c r="D353" s="1">
        <v>3035</v>
      </c>
      <c r="E353" s="1">
        <v>1986</v>
      </c>
      <c r="F353" s="1">
        <v>4</v>
      </c>
      <c r="G353" s="1">
        <v>3</v>
      </c>
      <c r="H353" s="1">
        <v>2</v>
      </c>
    </row>
    <row r="354" spans="1:8" x14ac:dyDescent="0.2">
      <c r="A354" s="1">
        <v>13</v>
      </c>
      <c r="B354" s="1">
        <v>8192</v>
      </c>
      <c r="C354" s="1">
        <v>2194</v>
      </c>
      <c r="D354" s="1">
        <v>2227</v>
      </c>
      <c r="E354" s="1">
        <v>2075</v>
      </c>
      <c r="F354" s="1">
        <v>6</v>
      </c>
      <c r="G354" s="1">
        <v>4</v>
      </c>
      <c r="H354" s="1">
        <v>2</v>
      </c>
    </row>
    <row r="355" spans="1:8" x14ac:dyDescent="0.2">
      <c r="A355" s="1">
        <v>14</v>
      </c>
      <c r="B355" s="1">
        <v>16384</v>
      </c>
      <c r="C355" s="1">
        <v>2311</v>
      </c>
      <c r="D355" s="1">
        <v>2988</v>
      </c>
      <c r="E355" s="1">
        <v>2074</v>
      </c>
      <c r="F355" s="1">
        <v>11</v>
      </c>
      <c r="G355" s="1">
        <v>8</v>
      </c>
      <c r="H355" s="1">
        <v>6</v>
      </c>
    </row>
    <row r="356" spans="1:8" x14ac:dyDescent="0.2">
      <c r="A356" s="1">
        <v>15</v>
      </c>
      <c r="B356" s="1">
        <v>32768</v>
      </c>
      <c r="C356" s="1">
        <v>2237</v>
      </c>
      <c r="D356" s="1">
        <v>2182</v>
      </c>
      <c r="E356" s="1">
        <v>1806</v>
      </c>
      <c r="F356" s="1">
        <v>25</v>
      </c>
      <c r="G356" s="1">
        <v>16</v>
      </c>
      <c r="H356" s="1">
        <v>15</v>
      </c>
    </row>
    <row r="357" spans="1:8" x14ac:dyDescent="0.2">
      <c r="A357" s="1">
        <v>16</v>
      </c>
      <c r="B357" s="1">
        <v>65536</v>
      </c>
      <c r="C357" s="1">
        <v>2087</v>
      </c>
      <c r="D357" s="1">
        <v>2882</v>
      </c>
      <c r="E357" s="1">
        <v>1846</v>
      </c>
      <c r="F357" s="1">
        <v>45</v>
      </c>
      <c r="G357" s="1">
        <v>33</v>
      </c>
      <c r="H357" s="1">
        <v>22</v>
      </c>
    </row>
    <row r="358" spans="1:8" x14ac:dyDescent="0.2">
      <c r="A358" s="1">
        <v>17</v>
      </c>
      <c r="B358" s="1">
        <v>131072</v>
      </c>
      <c r="C358" s="1">
        <v>2306</v>
      </c>
      <c r="D358" s="1">
        <v>2278</v>
      </c>
      <c r="E358" s="1">
        <v>2055</v>
      </c>
      <c r="F358" s="1">
        <v>369</v>
      </c>
      <c r="G358" s="1">
        <v>67</v>
      </c>
      <c r="H358" s="1">
        <v>36</v>
      </c>
    </row>
    <row r="359" spans="1:8" x14ac:dyDescent="0.2">
      <c r="A359" s="1">
        <v>18</v>
      </c>
      <c r="B359" s="1">
        <v>262144</v>
      </c>
      <c r="C359" s="1">
        <v>2901</v>
      </c>
      <c r="D359" s="1">
        <v>2208</v>
      </c>
      <c r="E359" s="1">
        <v>2317</v>
      </c>
      <c r="F359" s="1">
        <v>171</v>
      </c>
      <c r="G359" s="1">
        <v>629</v>
      </c>
      <c r="H359" s="1">
        <v>84</v>
      </c>
    </row>
    <row r="360" spans="1:8" x14ac:dyDescent="0.2">
      <c r="A360" s="1">
        <v>19</v>
      </c>
      <c r="B360" s="1">
        <v>524288</v>
      </c>
      <c r="C360" s="1">
        <v>3001</v>
      </c>
      <c r="D360" s="1">
        <v>2627</v>
      </c>
      <c r="E360" s="1">
        <v>2036</v>
      </c>
      <c r="F360" s="1">
        <v>605</v>
      </c>
      <c r="G360" s="1">
        <v>350</v>
      </c>
      <c r="H360" s="1">
        <v>200</v>
      </c>
    </row>
    <row r="361" spans="1:8" x14ac:dyDescent="0.2">
      <c r="A361" s="1">
        <v>20</v>
      </c>
      <c r="B361" s="1">
        <v>1048576</v>
      </c>
      <c r="C361" s="1">
        <v>2423</v>
      </c>
      <c r="D361" s="1">
        <v>3093</v>
      </c>
      <c r="E361" s="1">
        <v>2234</v>
      </c>
      <c r="F361" s="1">
        <v>992</v>
      </c>
      <c r="G361" s="1">
        <v>576</v>
      </c>
      <c r="H361" s="1">
        <v>683</v>
      </c>
    </row>
    <row r="362" spans="1:8" x14ac:dyDescent="0.2">
      <c r="A362" s="1">
        <v>1</v>
      </c>
      <c r="B362" s="1">
        <v>2</v>
      </c>
      <c r="C362" s="1">
        <v>2172</v>
      </c>
      <c r="D362" s="1">
        <v>1924</v>
      </c>
      <c r="E362" s="1">
        <v>2020</v>
      </c>
      <c r="F362" s="1">
        <v>0</v>
      </c>
      <c r="G362" s="1">
        <v>0</v>
      </c>
      <c r="H362" s="1">
        <v>0</v>
      </c>
    </row>
    <row r="363" spans="1:8" x14ac:dyDescent="0.2">
      <c r="A363" s="1">
        <v>2</v>
      </c>
      <c r="B363" s="1">
        <v>4</v>
      </c>
      <c r="C363" s="1">
        <v>2703</v>
      </c>
      <c r="D363" s="1">
        <v>3026</v>
      </c>
      <c r="E363" s="1">
        <v>1879</v>
      </c>
      <c r="F363" s="1">
        <v>0</v>
      </c>
      <c r="G363" s="1">
        <v>0</v>
      </c>
      <c r="H363" s="1">
        <v>0</v>
      </c>
    </row>
    <row r="364" spans="1:8" x14ac:dyDescent="0.2">
      <c r="A364" s="1">
        <v>3</v>
      </c>
      <c r="B364" s="1">
        <v>8</v>
      </c>
      <c r="C364" s="1">
        <v>2217</v>
      </c>
      <c r="D364" s="1">
        <v>2060</v>
      </c>
      <c r="E364" s="1">
        <v>1821</v>
      </c>
      <c r="F364" s="1">
        <v>0</v>
      </c>
      <c r="G364" s="1">
        <v>0</v>
      </c>
      <c r="H364" s="1">
        <v>0</v>
      </c>
    </row>
    <row r="365" spans="1:8" x14ac:dyDescent="0.2">
      <c r="A365" s="1">
        <v>4</v>
      </c>
      <c r="B365" s="1">
        <v>16</v>
      </c>
      <c r="C365" s="1">
        <v>2920</v>
      </c>
      <c r="D365" s="1">
        <v>1992</v>
      </c>
      <c r="E365" s="1">
        <v>1673</v>
      </c>
      <c r="F365" s="1">
        <v>0</v>
      </c>
      <c r="G365" s="1">
        <v>0</v>
      </c>
      <c r="H365" s="1">
        <v>0</v>
      </c>
    </row>
    <row r="366" spans="1:8" x14ac:dyDescent="0.2">
      <c r="A366" s="1">
        <v>5</v>
      </c>
      <c r="B366" s="1">
        <v>32</v>
      </c>
      <c r="C366" s="1">
        <v>2871</v>
      </c>
      <c r="D366" s="1">
        <v>1849</v>
      </c>
      <c r="E366" s="1">
        <v>2287</v>
      </c>
      <c r="F366" s="1">
        <v>1</v>
      </c>
      <c r="G366" s="1">
        <v>0</v>
      </c>
      <c r="H366" s="1">
        <v>0</v>
      </c>
    </row>
    <row r="367" spans="1:8" x14ac:dyDescent="0.2">
      <c r="A367" s="1">
        <v>6</v>
      </c>
      <c r="B367" s="1">
        <v>64</v>
      </c>
      <c r="C367" s="1">
        <v>2281</v>
      </c>
      <c r="D367" s="1">
        <v>3372</v>
      </c>
      <c r="E367" s="1">
        <v>2248</v>
      </c>
      <c r="F367" s="1">
        <v>0</v>
      </c>
      <c r="G367" s="1">
        <v>0</v>
      </c>
      <c r="H367" s="1">
        <v>0</v>
      </c>
    </row>
    <row r="368" spans="1:8" x14ac:dyDescent="0.2">
      <c r="A368" s="1">
        <v>7</v>
      </c>
      <c r="B368" s="1">
        <v>128</v>
      </c>
      <c r="C368" s="1">
        <v>2476</v>
      </c>
      <c r="D368" s="1">
        <v>2636</v>
      </c>
      <c r="E368" s="1">
        <v>1637</v>
      </c>
      <c r="F368" s="1">
        <v>0</v>
      </c>
      <c r="G368" s="1">
        <v>0</v>
      </c>
      <c r="H368" s="1">
        <v>0</v>
      </c>
    </row>
    <row r="369" spans="1:8" x14ac:dyDescent="0.2">
      <c r="A369" s="1">
        <v>8</v>
      </c>
      <c r="B369" s="1">
        <v>256</v>
      </c>
      <c r="C369" s="1">
        <v>3387</v>
      </c>
      <c r="D369" s="1">
        <v>1730</v>
      </c>
      <c r="E369" s="1">
        <v>1782</v>
      </c>
      <c r="F369" s="1">
        <v>0</v>
      </c>
      <c r="G369" s="1">
        <v>0</v>
      </c>
      <c r="H369" s="1">
        <v>1</v>
      </c>
    </row>
    <row r="370" spans="1:8" x14ac:dyDescent="0.2">
      <c r="A370" s="1">
        <v>9</v>
      </c>
      <c r="B370" s="1">
        <v>512</v>
      </c>
      <c r="C370" s="1">
        <v>2282</v>
      </c>
      <c r="D370" s="1">
        <v>2150</v>
      </c>
      <c r="E370" s="1">
        <v>1865</v>
      </c>
      <c r="F370" s="1">
        <v>0</v>
      </c>
      <c r="G370" s="1">
        <v>0</v>
      </c>
      <c r="H370" s="1">
        <v>1</v>
      </c>
    </row>
    <row r="371" spans="1:8" x14ac:dyDescent="0.2">
      <c r="A371" s="1">
        <v>10</v>
      </c>
      <c r="B371" s="1">
        <v>1024</v>
      </c>
      <c r="C371" s="1">
        <v>2885</v>
      </c>
      <c r="D371" s="1">
        <v>2058</v>
      </c>
      <c r="E371" s="1">
        <v>1589</v>
      </c>
      <c r="F371" s="1">
        <v>1</v>
      </c>
      <c r="G371" s="1">
        <v>1</v>
      </c>
      <c r="H371" s="1">
        <v>1</v>
      </c>
    </row>
    <row r="372" spans="1:8" x14ac:dyDescent="0.2">
      <c r="A372" s="1">
        <v>11</v>
      </c>
      <c r="B372" s="1">
        <v>2048</v>
      </c>
      <c r="C372" s="1">
        <v>2619</v>
      </c>
      <c r="D372" s="1">
        <v>1892</v>
      </c>
      <c r="E372" s="1">
        <v>1834</v>
      </c>
      <c r="F372" s="1">
        <v>2</v>
      </c>
      <c r="G372" s="1">
        <v>1</v>
      </c>
      <c r="H372" s="1">
        <v>0</v>
      </c>
    </row>
    <row r="373" spans="1:8" x14ac:dyDescent="0.2">
      <c r="A373" s="1">
        <v>12</v>
      </c>
      <c r="B373" s="1">
        <v>4096</v>
      </c>
      <c r="C373" s="1">
        <v>2263</v>
      </c>
      <c r="D373" s="1">
        <v>2882</v>
      </c>
      <c r="E373" s="1">
        <v>1876</v>
      </c>
      <c r="F373" s="1">
        <v>3</v>
      </c>
      <c r="G373" s="1">
        <v>3</v>
      </c>
      <c r="H373" s="1">
        <v>2</v>
      </c>
    </row>
    <row r="374" spans="1:8" x14ac:dyDescent="0.2">
      <c r="A374" s="1">
        <v>13</v>
      </c>
      <c r="B374" s="1">
        <v>8192</v>
      </c>
      <c r="C374" s="1">
        <v>2483</v>
      </c>
      <c r="D374" s="1">
        <v>2160</v>
      </c>
      <c r="E374" s="1">
        <v>1655</v>
      </c>
      <c r="F374" s="1">
        <v>5</v>
      </c>
      <c r="G374" s="1">
        <v>4</v>
      </c>
      <c r="H374" s="1">
        <v>3</v>
      </c>
    </row>
    <row r="375" spans="1:8" x14ac:dyDescent="0.2">
      <c r="A375" s="1">
        <v>14</v>
      </c>
      <c r="B375" s="1">
        <v>16384</v>
      </c>
      <c r="C375" s="1">
        <v>3474</v>
      </c>
      <c r="D375" s="1">
        <v>1647</v>
      </c>
      <c r="E375" s="1">
        <v>1933</v>
      </c>
      <c r="F375" s="1">
        <v>11</v>
      </c>
      <c r="G375" s="1">
        <v>12</v>
      </c>
      <c r="H375" s="1">
        <v>6</v>
      </c>
    </row>
    <row r="376" spans="1:8" x14ac:dyDescent="0.2">
      <c r="A376" s="1">
        <v>15</v>
      </c>
      <c r="B376" s="1">
        <v>32768</v>
      </c>
      <c r="C376" s="1">
        <v>2674</v>
      </c>
      <c r="D376" s="1">
        <v>2277</v>
      </c>
      <c r="E376" s="1">
        <v>1809</v>
      </c>
      <c r="F376" s="1">
        <v>28</v>
      </c>
      <c r="G376" s="1">
        <v>26</v>
      </c>
      <c r="H376" s="1">
        <v>14</v>
      </c>
    </row>
    <row r="377" spans="1:8" x14ac:dyDescent="0.2">
      <c r="A377" s="1">
        <v>16</v>
      </c>
      <c r="B377" s="1">
        <v>65536</v>
      </c>
      <c r="C377" s="1">
        <v>2174</v>
      </c>
      <c r="D377" s="1">
        <v>3051</v>
      </c>
      <c r="E377" s="1">
        <v>1705</v>
      </c>
      <c r="F377" s="1">
        <v>692</v>
      </c>
      <c r="G377" s="1">
        <v>32</v>
      </c>
      <c r="H377" s="1">
        <v>21</v>
      </c>
    </row>
    <row r="378" spans="1:8" x14ac:dyDescent="0.2">
      <c r="A378" s="1">
        <v>17</v>
      </c>
      <c r="B378" s="1">
        <v>131072</v>
      </c>
      <c r="C378" s="1">
        <v>2547</v>
      </c>
      <c r="D378" s="1">
        <v>2039</v>
      </c>
      <c r="E378" s="1">
        <v>2476</v>
      </c>
      <c r="F378" s="1">
        <v>77</v>
      </c>
      <c r="G378" s="1">
        <v>66</v>
      </c>
      <c r="H378" s="1">
        <v>51</v>
      </c>
    </row>
    <row r="379" spans="1:8" x14ac:dyDescent="0.2">
      <c r="A379" s="1">
        <v>18</v>
      </c>
      <c r="B379" s="1">
        <v>262144</v>
      </c>
      <c r="C379" s="1">
        <v>2780</v>
      </c>
      <c r="D379" s="1">
        <v>2980</v>
      </c>
      <c r="E379" s="1">
        <v>1889</v>
      </c>
      <c r="F379" s="1">
        <v>164</v>
      </c>
      <c r="G379" s="1">
        <v>141</v>
      </c>
      <c r="H379" s="1">
        <v>112</v>
      </c>
    </row>
    <row r="380" spans="1:8" x14ac:dyDescent="0.2">
      <c r="A380" s="1">
        <v>19</v>
      </c>
      <c r="B380" s="1">
        <v>524288</v>
      </c>
      <c r="C380" s="1">
        <v>2312</v>
      </c>
      <c r="D380" s="1">
        <v>2261</v>
      </c>
      <c r="E380" s="1">
        <v>1977</v>
      </c>
      <c r="F380" s="1">
        <v>382</v>
      </c>
      <c r="G380" s="1">
        <v>249</v>
      </c>
      <c r="H380" s="1">
        <v>451</v>
      </c>
    </row>
    <row r="381" spans="1:8" x14ac:dyDescent="0.2">
      <c r="A381" s="1">
        <v>20</v>
      </c>
      <c r="B381" s="1">
        <v>1048576</v>
      </c>
      <c r="C381" s="1">
        <v>2391</v>
      </c>
      <c r="D381" s="1">
        <v>3293</v>
      </c>
      <c r="E381" s="1">
        <v>1926</v>
      </c>
      <c r="F381" s="1">
        <v>913</v>
      </c>
      <c r="G381" s="1">
        <v>580</v>
      </c>
      <c r="H381" s="1">
        <v>328</v>
      </c>
    </row>
    <row r="382" spans="1:8" x14ac:dyDescent="0.2">
      <c r="A382" s="1">
        <v>1</v>
      </c>
      <c r="B382" s="1">
        <v>2</v>
      </c>
      <c r="C382" s="1">
        <v>2518</v>
      </c>
      <c r="D382" s="1">
        <v>2129</v>
      </c>
      <c r="E382" s="1">
        <v>1996</v>
      </c>
      <c r="F382" s="1">
        <v>0</v>
      </c>
      <c r="G382" s="1">
        <v>0</v>
      </c>
      <c r="H382" s="1">
        <v>0</v>
      </c>
    </row>
    <row r="383" spans="1:8" x14ac:dyDescent="0.2">
      <c r="A383" s="1">
        <v>2</v>
      </c>
      <c r="B383" s="1">
        <v>4</v>
      </c>
      <c r="C383" s="1">
        <v>2065</v>
      </c>
      <c r="D383" s="1">
        <v>3170</v>
      </c>
      <c r="E383" s="1">
        <v>2192</v>
      </c>
      <c r="F383" s="1">
        <v>0</v>
      </c>
      <c r="G383" s="1">
        <v>0</v>
      </c>
      <c r="H383" s="1">
        <v>0</v>
      </c>
    </row>
    <row r="384" spans="1:8" x14ac:dyDescent="0.2">
      <c r="A384" s="1">
        <v>3</v>
      </c>
      <c r="B384" s="1">
        <v>8</v>
      </c>
      <c r="C384" s="1">
        <v>2603</v>
      </c>
      <c r="D384" s="1">
        <v>1942</v>
      </c>
      <c r="E384" s="1">
        <v>2143</v>
      </c>
      <c r="F384" s="1">
        <v>0</v>
      </c>
      <c r="G384" s="1">
        <v>0</v>
      </c>
      <c r="H384" s="1">
        <v>0</v>
      </c>
    </row>
    <row r="385" spans="1:8" x14ac:dyDescent="0.2">
      <c r="A385" s="1">
        <v>4</v>
      </c>
      <c r="B385" s="1">
        <v>16</v>
      </c>
      <c r="C385" s="1">
        <v>2281</v>
      </c>
      <c r="D385" s="1">
        <v>2942</v>
      </c>
      <c r="E385" s="1">
        <v>2444</v>
      </c>
      <c r="F385" s="1">
        <v>0</v>
      </c>
      <c r="G385" s="1">
        <v>0</v>
      </c>
      <c r="H385" s="1">
        <v>0</v>
      </c>
    </row>
    <row r="386" spans="1:8" x14ac:dyDescent="0.2">
      <c r="A386" s="1">
        <v>5</v>
      </c>
      <c r="B386" s="1">
        <v>32</v>
      </c>
      <c r="C386" s="1">
        <v>2479</v>
      </c>
      <c r="D386" s="1">
        <v>2391</v>
      </c>
      <c r="E386" s="1">
        <v>2299</v>
      </c>
      <c r="F386" s="1">
        <v>0</v>
      </c>
      <c r="G386" s="1">
        <v>0</v>
      </c>
      <c r="H386" s="1">
        <v>0</v>
      </c>
    </row>
    <row r="387" spans="1:8" x14ac:dyDescent="0.2">
      <c r="A387" s="1">
        <v>6</v>
      </c>
      <c r="B387" s="1">
        <v>64</v>
      </c>
      <c r="C387" s="1">
        <v>3075</v>
      </c>
      <c r="D387" s="1">
        <v>1852</v>
      </c>
      <c r="E387" s="1">
        <v>1908</v>
      </c>
      <c r="F387" s="1">
        <v>0</v>
      </c>
      <c r="G387" s="1">
        <v>0</v>
      </c>
      <c r="H387" s="1">
        <v>0</v>
      </c>
    </row>
    <row r="388" spans="1:8" x14ac:dyDescent="0.2">
      <c r="A388" s="1">
        <v>7</v>
      </c>
      <c r="B388" s="1">
        <v>128</v>
      </c>
      <c r="C388" s="1">
        <v>2428</v>
      </c>
      <c r="D388" s="1">
        <v>2400</v>
      </c>
      <c r="E388" s="1">
        <v>1820</v>
      </c>
      <c r="F388" s="1">
        <v>0</v>
      </c>
      <c r="G388" s="1">
        <v>0</v>
      </c>
      <c r="H388" s="1">
        <v>0</v>
      </c>
    </row>
    <row r="389" spans="1:8" x14ac:dyDescent="0.2">
      <c r="A389" s="1">
        <v>8</v>
      </c>
      <c r="B389" s="1">
        <v>256</v>
      </c>
      <c r="C389" s="1">
        <v>2140</v>
      </c>
      <c r="D389" s="1">
        <v>3050</v>
      </c>
      <c r="E389" s="1">
        <v>2153</v>
      </c>
      <c r="F389" s="1">
        <v>0</v>
      </c>
      <c r="G389" s="1">
        <v>1</v>
      </c>
      <c r="H389" s="1">
        <v>0</v>
      </c>
    </row>
    <row r="390" spans="1:8" x14ac:dyDescent="0.2">
      <c r="A390" s="1">
        <v>9</v>
      </c>
      <c r="B390" s="1">
        <v>512</v>
      </c>
      <c r="C390" s="1">
        <v>2627</v>
      </c>
      <c r="D390" s="1">
        <v>2059</v>
      </c>
      <c r="E390" s="1">
        <v>1870</v>
      </c>
      <c r="F390" s="1">
        <v>1</v>
      </c>
      <c r="G390" s="1">
        <v>0</v>
      </c>
      <c r="H390" s="1">
        <v>0</v>
      </c>
    </row>
    <row r="391" spans="1:8" x14ac:dyDescent="0.2">
      <c r="A391" s="1">
        <v>10</v>
      </c>
      <c r="B391" s="1">
        <v>1024</v>
      </c>
      <c r="C391" s="1">
        <v>2167</v>
      </c>
      <c r="D391" s="1">
        <v>2875</v>
      </c>
      <c r="E391" s="1">
        <v>1819</v>
      </c>
      <c r="F391" s="1">
        <v>1</v>
      </c>
      <c r="G391" s="1">
        <v>1</v>
      </c>
      <c r="H391" s="1">
        <v>0</v>
      </c>
    </row>
    <row r="392" spans="1:8" x14ac:dyDescent="0.2">
      <c r="A392" s="1">
        <v>11</v>
      </c>
      <c r="B392" s="1">
        <v>2048</v>
      </c>
      <c r="C392" s="1">
        <v>2091</v>
      </c>
      <c r="D392" s="1">
        <v>1996</v>
      </c>
      <c r="E392" s="1">
        <v>1859</v>
      </c>
      <c r="F392" s="1">
        <v>2</v>
      </c>
      <c r="G392" s="1">
        <v>1</v>
      </c>
      <c r="H392" s="1">
        <v>1</v>
      </c>
    </row>
    <row r="393" spans="1:8" x14ac:dyDescent="0.2">
      <c r="A393" s="1">
        <v>12</v>
      </c>
      <c r="B393" s="1">
        <v>4096</v>
      </c>
      <c r="C393" s="1">
        <v>2943</v>
      </c>
      <c r="D393" s="1">
        <v>1977</v>
      </c>
      <c r="E393" s="1">
        <v>1632</v>
      </c>
      <c r="F393" s="1">
        <v>3</v>
      </c>
      <c r="G393" s="1">
        <v>1</v>
      </c>
      <c r="H393" s="1">
        <v>2</v>
      </c>
    </row>
    <row r="394" spans="1:8" x14ac:dyDescent="0.2">
      <c r="A394" s="1">
        <v>13</v>
      </c>
      <c r="B394" s="1">
        <v>8192</v>
      </c>
      <c r="C394" s="1">
        <v>2614</v>
      </c>
      <c r="D394" s="1">
        <v>1786</v>
      </c>
      <c r="E394" s="1">
        <v>1901</v>
      </c>
      <c r="F394" s="1">
        <v>5</v>
      </c>
      <c r="G394" s="1">
        <v>4</v>
      </c>
      <c r="H394" s="1">
        <v>4</v>
      </c>
    </row>
    <row r="395" spans="1:8" x14ac:dyDescent="0.2">
      <c r="A395" s="1">
        <v>14</v>
      </c>
      <c r="B395" s="1">
        <v>16384</v>
      </c>
      <c r="C395" s="1">
        <v>2125</v>
      </c>
      <c r="D395" s="1">
        <v>2926</v>
      </c>
      <c r="E395" s="1">
        <v>2077</v>
      </c>
      <c r="F395" s="1">
        <v>16</v>
      </c>
      <c r="G395" s="1">
        <v>11</v>
      </c>
      <c r="H395" s="1">
        <v>8</v>
      </c>
    </row>
    <row r="396" spans="1:8" x14ac:dyDescent="0.2">
      <c r="A396" s="1">
        <v>15</v>
      </c>
      <c r="B396" s="1">
        <v>32768</v>
      </c>
      <c r="C396" s="1">
        <v>2573</v>
      </c>
      <c r="D396" s="1">
        <v>2264</v>
      </c>
      <c r="E396" s="1">
        <v>1700</v>
      </c>
      <c r="F396" s="1">
        <v>19</v>
      </c>
      <c r="G396" s="1">
        <v>16</v>
      </c>
      <c r="H396" s="1">
        <v>12</v>
      </c>
    </row>
    <row r="397" spans="1:8" x14ac:dyDescent="0.2">
      <c r="A397" s="1">
        <v>16</v>
      </c>
      <c r="B397" s="1">
        <v>65536</v>
      </c>
      <c r="C397" s="1">
        <v>3542</v>
      </c>
      <c r="D397" s="1">
        <v>1801</v>
      </c>
      <c r="E397" s="1">
        <v>2007</v>
      </c>
      <c r="F397" s="1">
        <v>43</v>
      </c>
      <c r="G397" s="1">
        <v>30</v>
      </c>
      <c r="H397" s="1">
        <v>23</v>
      </c>
    </row>
    <row r="398" spans="1:8" x14ac:dyDescent="0.2">
      <c r="A398" s="1">
        <v>17</v>
      </c>
      <c r="B398" s="1">
        <v>131072</v>
      </c>
      <c r="C398" s="1">
        <v>2332</v>
      </c>
      <c r="D398" s="1">
        <v>2136</v>
      </c>
      <c r="E398" s="1">
        <v>1889</v>
      </c>
      <c r="F398" s="1">
        <v>90</v>
      </c>
      <c r="G398" s="1">
        <v>134</v>
      </c>
      <c r="H398" s="1">
        <v>58</v>
      </c>
    </row>
    <row r="399" spans="1:8" x14ac:dyDescent="0.2">
      <c r="A399" s="1">
        <v>18</v>
      </c>
      <c r="B399" s="1">
        <v>262144</v>
      </c>
      <c r="C399" s="1">
        <v>2599</v>
      </c>
      <c r="D399" s="1">
        <v>4087</v>
      </c>
      <c r="E399" s="1">
        <v>2218</v>
      </c>
      <c r="F399" s="1">
        <v>150</v>
      </c>
      <c r="G399" s="1">
        <v>141</v>
      </c>
      <c r="H399" s="1">
        <v>93</v>
      </c>
    </row>
    <row r="400" spans="1:8" x14ac:dyDescent="0.2">
      <c r="A400" s="1">
        <v>19</v>
      </c>
      <c r="B400" s="1">
        <v>524288</v>
      </c>
      <c r="C400" s="1">
        <v>2458</v>
      </c>
      <c r="D400" s="1">
        <v>2675</v>
      </c>
      <c r="E400" s="1">
        <v>2104</v>
      </c>
      <c r="F400" s="1">
        <v>628</v>
      </c>
      <c r="G400" s="1">
        <v>267</v>
      </c>
      <c r="H400" s="1">
        <v>159</v>
      </c>
    </row>
    <row r="401" spans="1:8" x14ac:dyDescent="0.2">
      <c r="A401" s="1">
        <v>20</v>
      </c>
      <c r="B401" s="1">
        <v>1048576</v>
      </c>
      <c r="C401" s="1">
        <v>2842</v>
      </c>
      <c r="D401" s="1">
        <v>2142</v>
      </c>
      <c r="E401" s="1">
        <v>1913</v>
      </c>
      <c r="F401" s="1">
        <v>920</v>
      </c>
      <c r="G401" s="1">
        <v>939</v>
      </c>
      <c r="H401" s="1">
        <v>364</v>
      </c>
    </row>
  </sheetData>
  <autoFilter ref="A1:H402"/>
  <mergeCells count="2">
    <mergeCell ref="I1:I21"/>
    <mergeCell ref="I22:I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K18" sqref="K18"/>
    </sheetView>
  </sheetViews>
  <sheetFormatPr baseColWidth="10" defaultRowHeight="16" x14ac:dyDescent="0.2"/>
  <sheetData>
    <row r="1" spans="1:9" x14ac:dyDescent="0.2">
      <c r="A1" t="s">
        <v>7</v>
      </c>
      <c r="B1" s="1" t="s">
        <v>9</v>
      </c>
      <c r="C1" s="1" t="s">
        <v>8</v>
      </c>
      <c r="D1" s="1" t="s">
        <v>10</v>
      </c>
      <c r="E1" t="s">
        <v>7</v>
      </c>
      <c r="F1" s="1" t="s">
        <v>9</v>
      </c>
      <c r="G1" s="1" t="s">
        <v>8</v>
      </c>
      <c r="H1" s="1" t="s">
        <v>10</v>
      </c>
      <c r="I1" s="1"/>
    </row>
    <row r="2" spans="1:9" x14ac:dyDescent="0.2">
      <c r="A2">
        <v>1</v>
      </c>
      <c r="B2">
        <v>2304.94</v>
      </c>
      <c r="C2">
        <v>2119.7199999999998</v>
      </c>
      <c r="D2">
        <v>2109.7800000000002</v>
      </c>
      <c r="E2">
        <v>1</v>
      </c>
      <c r="F2">
        <v>0</v>
      </c>
      <c r="G2">
        <v>0</v>
      </c>
      <c r="H2">
        <v>0</v>
      </c>
    </row>
    <row r="3" spans="1:9" x14ac:dyDescent="0.2">
      <c r="A3">
        <v>2</v>
      </c>
      <c r="B3">
        <v>2600.06</v>
      </c>
      <c r="C3">
        <v>2495.94</v>
      </c>
      <c r="D3">
        <v>2094.2800000000002</v>
      </c>
      <c r="E3">
        <v>2</v>
      </c>
      <c r="F3">
        <v>0</v>
      </c>
      <c r="G3">
        <v>0</v>
      </c>
      <c r="H3">
        <v>0</v>
      </c>
    </row>
    <row r="4" spans="1:9" x14ac:dyDescent="0.2">
      <c r="A4">
        <v>3</v>
      </c>
      <c r="B4">
        <v>2339.61</v>
      </c>
      <c r="C4">
        <v>2094.7199999999998</v>
      </c>
      <c r="D4">
        <v>1915.61</v>
      </c>
      <c r="E4">
        <v>3</v>
      </c>
      <c r="F4">
        <v>0</v>
      </c>
      <c r="G4">
        <v>0.06</v>
      </c>
      <c r="H4">
        <v>0</v>
      </c>
    </row>
    <row r="5" spans="1:9" x14ac:dyDescent="0.2">
      <c r="A5">
        <v>4</v>
      </c>
      <c r="B5">
        <v>2586.89</v>
      </c>
      <c r="C5">
        <v>2488.83</v>
      </c>
      <c r="D5">
        <v>1860.56</v>
      </c>
      <c r="E5">
        <v>4</v>
      </c>
      <c r="F5">
        <v>0</v>
      </c>
      <c r="G5">
        <v>0</v>
      </c>
      <c r="H5">
        <v>0</v>
      </c>
    </row>
    <row r="6" spans="1:9" x14ac:dyDescent="0.2">
      <c r="A6">
        <v>5</v>
      </c>
      <c r="B6">
        <v>2491.06</v>
      </c>
      <c r="C6">
        <v>2049.61</v>
      </c>
      <c r="D6">
        <v>2024</v>
      </c>
      <c r="E6">
        <v>5</v>
      </c>
      <c r="F6">
        <v>0</v>
      </c>
      <c r="G6">
        <v>0</v>
      </c>
      <c r="H6">
        <v>0</v>
      </c>
    </row>
    <row r="7" spans="1:9" x14ac:dyDescent="0.2">
      <c r="A7">
        <v>6</v>
      </c>
      <c r="B7">
        <v>2545.89</v>
      </c>
      <c r="C7">
        <v>2645.94</v>
      </c>
      <c r="D7">
        <v>1975</v>
      </c>
      <c r="E7">
        <v>6</v>
      </c>
      <c r="F7">
        <v>0.11</v>
      </c>
      <c r="G7">
        <v>0.06</v>
      </c>
      <c r="H7">
        <v>0</v>
      </c>
    </row>
    <row r="8" spans="1:9" x14ac:dyDescent="0.2">
      <c r="A8">
        <v>7</v>
      </c>
      <c r="B8">
        <v>2355.39</v>
      </c>
      <c r="C8">
        <v>2242</v>
      </c>
      <c r="D8">
        <v>1883.11</v>
      </c>
      <c r="E8">
        <v>7</v>
      </c>
      <c r="F8">
        <v>0.17</v>
      </c>
      <c r="G8">
        <v>0</v>
      </c>
      <c r="H8">
        <v>0.06</v>
      </c>
    </row>
    <row r="9" spans="1:9" x14ac:dyDescent="0.2">
      <c r="A9">
        <v>8</v>
      </c>
      <c r="B9">
        <v>2519.5</v>
      </c>
      <c r="C9">
        <v>2789.33</v>
      </c>
      <c r="D9">
        <v>1956.89</v>
      </c>
      <c r="E9">
        <v>8</v>
      </c>
      <c r="F9">
        <v>0.11</v>
      </c>
      <c r="G9">
        <v>0.17</v>
      </c>
      <c r="H9">
        <v>0.06</v>
      </c>
    </row>
    <row r="10" spans="1:9" x14ac:dyDescent="0.2">
      <c r="A10">
        <v>9</v>
      </c>
      <c r="B10">
        <v>2341.17</v>
      </c>
      <c r="C10">
        <v>2207.89</v>
      </c>
      <c r="D10">
        <v>1919.44</v>
      </c>
      <c r="E10">
        <v>9</v>
      </c>
      <c r="F10">
        <v>0.44</v>
      </c>
      <c r="G10">
        <v>0.28000000000000003</v>
      </c>
      <c r="H10">
        <v>0.11</v>
      </c>
    </row>
    <row r="11" spans="1:9" x14ac:dyDescent="0.2">
      <c r="A11">
        <v>10</v>
      </c>
      <c r="B11">
        <v>2524.5</v>
      </c>
      <c r="C11">
        <v>2503.56</v>
      </c>
      <c r="D11">
        <v>1818.56</v>
      </c>
      <c r="E11">
        <v>10</v>
      </c>
      <c r="F11">
        <v>0.94</v>
      </c>
      <c r="G11">
        <v>0.67</v>
      </c>
      <c r="H11">
        <v>0.44</v>
      </c>
    </row>
    <row r="12" spans="1:9" x14ac:dyDescent="0.2">
      <c r="A12">
        <v>11</v>
      </c>
      <c r="B12">
        <v>2389.11</v>
      </c>
      <c r="C12">
        <v>1992.06</v>
      </c>
      <c r="D12">
        <v>2107.67</v>
      </c>
      <c r="E12">
        <v>11</v>
      </c>
      <c r="F12">
        <v>1.39</v>
      </c>
      <c r="G12">
        <v>1.17</v>
      </c>
      <c r="H12">
        <v>0.94</v>
      </c>
    </row>
    <row r="13" spans="1:9" x14ac:dyDescent="0.2">
      <c r="A13">
        <v>12</v>
      </c>
      <c r="B13">
        <v>2495.89</v>
      </c>
      <c r="C13">
        <v>2694.94</v>
      </c>
      <c r="D13">
        <v>1893.83</v>
      </c>
      <c r="E13">
        <v>12</v>
      </c>
      <c r="F13">
        <v>3.06</v>
      </c>
      <c r="G13">
        <v>2.2200000000000002</v>
      </c>
      <c r="H13">
        <v>1.72</v>
      </c>
    </row>
    <row r="14" spans="1:9" x14ac:dyDescent="0.2">
      <c r="A14">
        <v>13</v>
      </c>
      <c r="B14">
        <v>2486.2199999999998</v>
      </c>
      <c r="C14">
        <v>2062</v>
      </c>
      <c r="D14">
        <v>1901.78</v>
      </c>
      <c r="E14">
        <v>13</v>
      </c>
      <c r="F14">
        <v>5.39</v>
      </c>
      <c r="G14">
        <v>4.3899999999999997</v>
      </c>
      <c r="H14">
        <v>3.17</v>
      </c>
    </row>
    <row r="15" spans="1:9" x14ac:dyDescent="0.2">
      <c r="A15">
        <v>14</v>
      </c>
      <c r="B15">
        <v>2654.33</v>
      </c>
      <c r="C15">
        <v>2421.11</v>
      </c>
      <c r="D15">
        <v>1955.56</v>
      </c>
      <c r="E15">
        <v>14</v>
      </c>
      <c r="F15">
        <v>10.33</v>
      </c>
      <c r="G15">
        <v>8.67</v>
      </c>
      <c r="H15">
        <v>6.28</v>
      </c>
    </row>
    <row r="16" spans="1:9" x14ac:dyDescent="0.2">
      <c r="A16">
        <v>15</v>
      </c>
      <c r="B16">
        <v>2345.7199999999998</v>
      </c>
      <c r="C16">
        <v>2269.5</v>
      </c>
      <c r="D16">
        <v>1945.33</v>
      </c>
      <c r="E16">
        <v>15</v>
      </c>
      <c r="F16">
        <v>22.94</v>
      </c>
      <c r="G16">
        <v>18.940000000000001</v>
      </c>
      <c r="H16">
        <v>14.67</v>
      </c>
    </row>
    <row r="17" spans="1:8" x14ac:dyDescent="0.2">
      <c r="A17">
        <v>16</v>
      </c>
      <c r="B17">
        <v>2641.89</v>
      </c>
      <c r="C17">
        <v>2730.5</v>
      </c>
      <c r="D17">
        <v>1844.33</v>
      </c>
      <c r="E17">
        <v>16</v>
      </c>
      <c r="F17">
        <v>128.56</v>
      </c>
      <c r="G17">
        <v>34.33</v>
      </c>
      <c r="H17">
        <v>23.44</v>
      </c>
    </row>
    <row r="18" spans="1:8" x14ac:dyDescent="0.2">
      <c r="A18">
        <v>17</v>
      </c>
      <c r="B18">
        <v>2298.11</v>
      </c>
      <c r="C18">
        <v>2068.2800000000002</v>
      </c>
      <c r="D18">
        <v>1884.44</v>
      </c>
      <c r="E18">
        <v>17</v>
      </c>
      <c r="F18">
        <v>166.06</v>
      </c>
      <c r="G18">
        <v>78.17</v>
      </c>
      <c r="H18">
        <v>48.61</v>
      </c>
    </row>
    <row r="19" spans="1:8" x14ac:dyDescent="0.2">
      <c r="A19">
        <v>18</v>
      </c>
      <c r="B19">
        <v>2615.11</v>
      </c>
      <c r="C19">
        <v>2752.17</v>
      </c>
      <c r="D19">
        <v>2058.06</v>
      </c>
      <c r="E19">
        <v>18</v>
      </c>
      <c r="F19">
        <v>180.28</v>
      </c>
      <c r="G19">
        <v>230</v>
      </c>
      <c r="H19">
        <v>94.33</v>
      </c>
    </row>
    <row r="20" spans="1:8" x14ac:dyDescent="0.2">
      <c r="A20">
        <v>19</v>
      </c>
      <c r="B20">
        <v>2276.39</v>
      </c>
      <c r="C20">
        <v>2320.44</v>
      </c>
      <c r="D20">
        <v>1931.06</v>
      </c>
      <c r="E20">
        <v>19</v>
      </c>
      <c r="F20">
        <v>517.89</v>
      </c>
      <c r="G20">
        <v>284.44</v>
      </c>
      <c r="H20">
        <v>249.06</v>
      </c>
    </row>
    <row r="21" spans="1:8" x14ac:dyDescent="0.2">
      <c r="A21">
        <v>20</v>
      </c>
      <c r="B21">
        <v>2324.94</v>
      </c>
      <c r="C21">
        <v>2639.39</v>
      </c>
      <c r="D21">
        <v>1933.89</v>
      </c>
      <c r="E21">
        <v>20</v>
      </c>
      <c r="F21">
        <v>853.11</v>
      </c>
      <c r="G21">
        <v>712.67</v>
      </c>
      <c r="H21">
        <v>424.78</v>
      </c>
    </row>
    <row r="22" spans="1:8" x14ac:dyDescent="0.2">
      <c r="A22" t="s">
        <v>13</v>
      </c>
      <c r="B22">
        <f>AVERAGE(B2:B21)</f>
        <v>2456.8360000000002</v>
      </c>
      <c r="C22">
        <f>AVERAGE(C2:C21)</f>
        <v>2379.3964999999998</v>
      </c>
      <c r="D22">
        <f>AVERAGE(D2:D21)</f>
        <v>1950.6590000000001</v>
      </c>
    </row>
    <row r="23" spans="1:8" x14ac:dyDescent="0.2">
      <c r="A23" t="s">
        <v>14</v>
      </c>
      <c r="B23">
        <f>B22/2000000</f>
        <v>1.2284180000000002E-3</v>
      </c>
      <c r="C23">
        <f>C22/2000000</f>
        <v>1.18969825E-3</v>
      </c>
      <c r="D23">
        <f>D22/2000000</f>
        <v>9.753295000000001E-4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hashTable</vt:lpstr>
      <vt:lpstr>hashTable_result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2017-09-26T16:20:30Z</dcterms:created>
  <dcterms:modified xsi:type="dcterms:W3CDTF">2017-09-26T23:33:26Z</dcterms:modified>
</cp:coreProperties>
</file>