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han/Terrain/atelier/dvl/repos/git/tabulo/repos/plugins/atom/atom-language-todo-more/"/>
    </mc:Choice>
  </mc:AlternateContent>
  <xr:revisionPtr revIDLastSave="0" documentId="13_ncr:1_{60A3AE1D-BA55-904E-B101-3C360EC8C82A}" xr6:coauthVersionLast="34" xr6:coauthVersionMax="34" xr10:uidLastSave="{00000000-0000-0000-0000-000000000000}"/>
  <bookViews>
    <workbookView xWindow="43240" yWindow="500" windowWidth="40840" windowHeight="22460" xr2:uid="{879E4651-A940-F84C-942F-8B36A24E2779}"/>
  </bookViews>
  <sheets>
    <sheet name="Data" sheetId="1" r:id="rId1"/>
    <sheet name="Data (2)" sheetId="6" r:id="rId2"/>
    <sheet name="Scratch" sheetId="5" r:id="rId3"/>
    <sheet name="Cfg" sheetId="4" r:id="rId4"/>
    <sheet name="Pivot" sheetId="2" r:id="rId5"/>
  </sheets>
  <definedNames>
    <definedName name="re_tag_bad">Cfg!$D$17</definedName>
    <definedName name="re_tag_bad_pfx" localSheetId="1">Cfg!#REF!</definedName>
    <definedName name="re_tag_bad_pfx">Cfg!#REF!</definedName>
    <definedName name="re_tag_bad_sfx" localSheetId="1">Cfg!#REF!</definedName>
    <definedName name="re_tag_bad_sfx">Cfg!#REF!</definedName>
    <definedName name="re_tag_bad_sym">Cfg!$E$17</definedName>
    <definedName name="re_tag_begin">Cfg!$D$11</definedName>
    <definedName name="re_tag_end">Cfg!$D$12</definedName>
    <definedName name="re_tag_good">Cfg!$D$16</definedName>
    <definedName name="re_tag_good_pfx" localSheetId="1">Cfg!#REF!</definedName>
    <definedName name="re_tag_good_pfx">Cfg!#REF!</definedName>
    <definedName name="re_tag_good_sfx" localSheetId="1">Cfg!#REF!</definedName>
    <definedName name="re_tag_good_sfx">Cfg!#REF!</definedName>
    <definedName name="re_tag_good_sym">Cfg!$E$16</definedName>
    <definedName name="re_tag_mention">Cfg!$D$14</definedName>
    <definedName name="re_tag_mention_pfx" localSheetId="1">Cfg!#REF!</definedName>
    <definedName name="re_tag_mention_pfx">Cfg!#REF!</definedName>
    <definedName name="re_tag_mention_sfx" localSheetId="1">Cfg!#REF!</definedName>
    <definedName name="re_tag_mention_sfx">Cfg!#REF!</definedName>
    <definedName name="re_tag_mention_sym">Cfg!$E$14</definedName>
    <definedName name="re_tag_neutral">Cfg!$D$15</definedName>
    <definedName name="re_tag_neutral_pfx" localSheetId="1">Cfg!#REF!</definedName>
    <definedName name="re_tag_neutral_pfx">Cfg!#REF!</definedName>
    <definedName name="re_tag_neutral_sfx" localSheetId="1">Cfg!#REF!</definedName>
    <definedName name="re_tag_neutral_sfx">Cfg!#REF!</definedName>
    <definedName name="re_tag_neutral_sym">Cfg!$E$15</definedName>
    <definedName name="re_tw_hashtag">Cfg!$D$5</definedName>
    <definedName name="re_tw_label">Cfg!$D$4</definedName>
    <definedName name="re_tw_mention">Cfg!$D$6</definedName>
  </definedNames>
  <calcPr calcId="179017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50" i="1"/>
  <c r="H44" i="1"/>
  <c r="H28" i="1"/>
  <c r="H25" i="1"/>
  <c r="H14" i="1"/>
  <c r="H15" i="1"/>
  <c r="H16" i="1"/>
  <c r="H17" i="1"/>
  <c r="H18" i="1"/>
  <c r="H19" i="1"/>
  <c r="H20" i="1"/>
  <c r="H21" i="1"/>
  <c r="H22" i="1"/>
  <c r="H23" i="1"/>
  <c r="H13" i="1"/>
  <c r="H10" i="1"/>
  <c r="H11" i="1"/>
  <c r="H9" i="1"/>
  <c r="C57" i="1"/>
  <c r="C65" i="1"/>
  <c r="B3" i="1"/>
  <c r="B4" i="1"/>
  <c r="B27" i="1"/>
  <c r="B44" i="1"/>
  <c r="B74" i="1"/>
  <c r="B98" i="1"/>
  <c r="B115" i="1"/>
  <c r="B116" i="1"/>
  <c r="D3" i="1"/>
  <c r="C3" i="1" s="1"/>
  <c r="D4" i="1"/>
  <c r="C4" i="1" s="1"/>
  <c r="D5" i="1"/>
  <c r="B5" i="1" s="1"/>
  <c r="D6" i="1"/>
  <c r="B6" i="1" s="1"/>
  <c r="D7" i="1"/>
  <c r="B7" i="1" s="1"/>
  <c r="D8" i="1"/>
  <c r="C8" i="1" s="1"/>
  <c r="D9" i="1"/>
  <c r="B9" i="1" s="1"/>
  <c r="D10" i="1"/>
  <c r="C10" i="1" s="1"/>
  <c r="D11" i="1"/>
  <c r="C11" i="1" s="1"/>
  <c r="D12" i="1"/>
  <c r="C12" i="1" s="1"/>
  <c r="D13" i="1"/>
  <c r="B13" i="1" s="1"/>
  <c r="D14" i="1"/>
  <c r="B14" i="1" s="1"/>
  <c r="D15" i="1"/>
  <c r="C15" i="1" s="1"/>
  <c r="D16" i="1"/>
  <c r="C16" i="1" s="1"/>
  <c r="D17" i="1"/>
  <c r="B17" i="1" s="1"/>
  <c r="D18" i="1"/>
  <c r="C18" i="1" s="1"/>
  <c r="D19" i="1"/>
  <c r="C19" i="1" s="1"/>
  <c r="D20" i="1"/>
  <c r="C20" i="1" s="1"/>
  <c r="D21" i="1"/>
  <c r="B21" i="1" s="1"/>
  <c r="D22" i="1"/>
  <c r="B22" i="1" s="1"/>
  <c r="D23" i="1"/>
  <c r="B23" i="1" s="1"/>
  <c r="D24" i="1"/>
  <c r="B24" i="1" s="1"/>
  <c r="D25" i="1"/>
  <c r="B25" i="1" s="1"/>
  <c r="D26" i="1"/>
  <c r="C26" i="1" s="1"/>
  <c r="D27" i="1"/>
  <c r="C27" i="1" s="1"/>
  <c r="D28" i="1"/>
  <c r="C28" i="1" s="1"/>
  <c r="D29" i="1"/>
  <c r="B29" i="1" s="1"/>
  <c r="D30" i="1"/>
  <c r="B30" i="1" s="1"/>
  <c r="D31" i="1"/>
  <c r="B31" i="1" s="1"/>
  <c r="D32" i="1"/>
  <c r="C32" i="1" s="1"/>
  <c r="D33" i="1"/>
  <c r="B33" i="1" s="1"/>
  <c r="D34" i="1"/>
  <c r="C34" i="1" s="1"/>
  <c r="D35" i="1"/>
  <c r="C35" i="1" s="1"/>
  <c r="D36" i="1"/>
  <c r="C36" i="1" s="1"/>
  <c r="D37" i="1"/>
  <c r="B37" i="1" s="1"/>
  <c r="D38" i="1"/>
  <c r="B38" i="1" s="1"/>
  <c r="D39" i="1"/>
  <c r="C39" i="1" s="1"/>
  <c r="D40" i="1"/>
  <c r="B40" i="1" s="1"/>
  <c r="D41" i="1"/>
  <c r="B41" i="1" s="1"/>
  <c r="D42" i="1"/>
  <c r="C42" i="1" s="1"/>
  <c r="D43" i="1"/>
  <c r="C43" i="1" s="1"/>
  <c r="D44" i="1"/>
  <c r="C44" i="1" s="1"/>
  <c r="D45" i="1"/>
  <c r="B45" i="1" s="1"/>
  <c r="D46" i="1"/>
  <c r="B46" i="1" s="1"/>
  <c r="D47" i="1"/>
  <c r="B47" i="1" s="1"/>
  <c r="D48" i="1"/>
  <c r="B48" i="1" s="1"/>
  <c r="D49" i="1"/>
  <c r="B49" i="1" s="1"/>
  <c r="D51" i="1"/>
  <c r="C51" i="1" s="1"/>
  <c r="D52" i="1"/>
  <c r="C52" i="1" s="1"/>
  <c r="D53" i="1"/>
  <c r="B53" i="1" s="1"/>
  <c r="D54" i="1"/>
  <c r="B54" i="1" s="1"/>
  <c r="D55" i="1"/>
  <c r="C55" i="1" s="1"/>
  <c r="D56" i="1"/>
  <c r="C56" i="1" s="1"/>
  <c r="D57" i="1"/>
  <c r="B57" i="1" s="1"/>
  <c r="D58" i="1"/>
  <c r="C58" i="1" s="1"/>
  <c r="D59" i="1"/>
  <c r="C59" i="1" s="1"/>
  <c r="D60" i="1"/>
  <c r="C60" i="1" s="1"/>
  <c r="D61" i="1"/>
  <c r="B61" i="1" s="1"/>
  <c r="D63" i="1"/>
  <c r="B63" i="1" s="1"/>
  <c r="D64" i="1"/>
  <c r="C64" i="1" s="1"/>
  <c r="D65" i="1"/>
  <c r="B65" i="1" s="1"/>
  <c r="D66" i="1"/>
  <c r="C66" i="1" s="1"/>
  <c r="D67" i="1"/>
  <c r="C67" i="1" s="1"/>
  <c r="D68" i="1"/>
  <c r="C68" i="1" s="1"/>
  <c r="D69" i="1"/>
  <c r="B69" i="1" s="1"/>
  <c r="D70" i="1"/>
  <c r="B70" i="1" s="1"/>
  <c r="D71" i="1"/>
  <c r="B71" i="1" s="1"/>
  <c r="D72" i="1"/>
  <c r="B72" i="1" s="1"/>
  <c r="D73" i="1"/>
  <c r="B73" i="1" s="1"/>
  <c r="D74" i="1"/>
  <c r="C74" i="1" s="1"/>
  <c r="D75" i="1"/>
  <c r="C75" i="1" s="1"/>
  <c r="D76" i="1"/>
  <c r="C76" i="1" s="1"/>
  <c r="D77" i="1"/>
  <c r="B77" i="1" s="1"/>
  <c r="D78" i="1"/>
  <c r="B78" i="1" s="1"/>
  <c r="D79" i="1"/>
  <c r="B79" i="1" s="1"/>
  <c r="D80" i="1"/>
  <c r="C80" i="1" s="1"/>
  <c r="D81" i="1"/>
  <c r="B81" i="1" s="1"/>
  <c r="D82" i="1"/>
  <c r="C82" i="1" s="1"/>
  <c r="D83" i="1"/>
  <c r="C83" i="1" s="1"/>
  <c r="D84" i="1"/>
  <c r="C84" i="1" s="1"/>
  <c r="D85" i="1"/>
  <c r="B85" i="1" s="1"/>
  <c r="D86" i="1"/>
  <c r="B86" i="1" s="1"/>
  <c r="D87" i="1"/>
  <c r="C87" i="1" s="1"/>
  <c r="D88" i="1"/>
  <c r="C88" i="1" s="1"/>
  <c r="D89" i="1"/>
  <c r="B89" i="1" s="1"/>
  <c r="D90" i="1"/>
  <c r="C90" i="1" s="1"/>
  <c r="D91" i="1"/>
  <c r="C91" i="1" s="1"/>
  <c r="D93" i="1"/>
  <c r="B93" i="1" s="1"/>
  <c r="D94" i="1"/>
  <c r="B94" i="1" s="1"/>
  <c r="D95" i="1"/>
  <c r="B95" i="1" s="1"/>
  <c r="D96" i="1"/>
  <c r="B96" i="1" s="1"/>
  <c r="D97" i="1"/>
  <c r="B97" i="1" s="1"/>
  <c r="D98" i="1"/>
  <c r="C98" i="1" s="1"/>
  <c r="D99" i="1"/>
  <c r="C99" i="1" s="1"/>
  <c r="D100" i="1"/>
  <c r="C100" i="1" s="1"/>
  <c r="D101" i="1"/>
  <c r="B101" i="1" s="1"/>
  <c r="D102" i="1"/>
  <c r="B102" i="1" s="1"/>
  <c r="D103" i="1"/>
  <c r="B103" i="1" s="1"/>
  <c r="D104" i="1"/>
  <c r="C104" i="1" s="1"/>
  <c r="D105" i="1"/>
  <c r="B105" i="1" s="1"/>
  <c r="D106" i="1"/>
  <c r="C106" i="1" s="1"/>
  <c r="D107" i="1"/>
  <c r="C107" i="1" s="1"/>
  <c r="D108" i="1"/>
  <c r="C108" i="1" s="1"/>
  <c r="D109" i="1"/>
  <c r="B109" i="1" s="1"/>
  <c r="D110" i="1"/>
  <c r="B110" i="1" s="1"/>
  <c r="D111" i="1"/>
  <c r="C111" i="1" s="1"/>
  <c r="D112" i="1"/>
  <c r="B112" i="1" s="1"/>
  <c r="D113" i="1"/>
  <c r="B113" i="1" s="1"/>
  <c r="D114" i="1"/>
  <c r="C114" i="1" s="1"/>
  <c r="D115" i="1"/>
  <c r="C115" i="1" s="1"/>
  <c r="D116" i="1"/>
  <c r="C116" i="1" s="1"/>
  <c r="D117" i="1"/>
  <c r="B117" i="1" s="1"/>
  <c r="D118" i="1"/>
  <c r="B118" i="1" s="1"/>
  <c r="G111" i="6"/>
  <c r="F111" i="6"/>
  <c r="E111" i="6"/>
  <c r="D111" i="6"/>
  <c r="F108" i="6"/>
  <c r="E108" i="6"/>
  <c r="F98" i="6"/>
  <c r="E98" i="6"/>
  <c r="F92" i="6"/>
  <c r="E92" i="6"/>
  <c r="D92" i="6"/>
  <c r="G80" i="6"/>
  <c r="F80" i="6"/>
  <c r="E80" i="6"/>
  <c r="D80" i="6"/>
  <c r="G62" i="6"/>
  <c r="F62" i="6"/>
  <c r="E62" i="6"/>
  <c r="D62" i="6"/>
  <c r="G50" i="6"/>
  <c r="F50" i="6"/>
  <c r="E50" i="6"/>
  <c r="D50" i="6"/>
  <c r="G2" i="6"/>
  <c r="F2" i="6"/>
  <c r="E2" i="6"/>
  <c r="D2" i="6"/>
  <c r="G111" i="1"/>
  <c r="G92" i="1"/>
  <c r="D92" i="1" s="1"/>
  <c r="G80" i="1"/>
  <c r="G62" i="1"/>
  <c r="D62" i="1" s="1"/>
  <c r="I2" i="1"/>
  <c r="G2" i="1"/>
  <c r="D2" i="1" s="1"/>
  <c r="J62" i="1"/>
  <c r="J50" i="1"/>
  <c r="I62" i="1"/>
  <c r="G50" i="1"/>
  <c r="D50" i="1" s="1"/>
  <c r="J80" i="1"/>
  <c r="I50" i="1"/>
  <c r="J111" i="1"/>
  <c r="I111" i="1"/>
  <c r="J2" i="1"/>
  <c r="I92" i="1"/>
  <c r="I98" i="1"/>
  <c r="I108" i="1"/>
  <c r="I80" i="1"/>
  <c r="H2" i="1"/>
  <c r="B91" i="1" l="1"/>
  <c r="B114" i="1"/>
  <c r="B90" i="1"/>
  <c r="B67" i="1"/>
  <c r="B43" i="1"/>
  <c r="B20" i="1"/>
  <c r="C113" i="1"/>
  <c r="C49" i="1"/>
  <c r="B51" i="1"/>
  <c r="B108" i="1"/>
  <c r="B84" i="1"/>
  <c r="B66" i="1"/>
  <c r="B42" i="1"/>
  <c r="B19" i="1"/>
  <c r="C105" i="1"/>
  <c r="C41" i="1"/>
  <c r="B68" i="1"/>
  <c r="B107" i="1"/>
  <c r="B83" i="1"/>
  <c r="B60" i="1"/>
  <c r="B36" i="1"/>
  <c r="B18" i="1"/>
  <c r="C97" i="1"/>
  <c r="C33" i="1"/>
  <c r="B106" i="1"/>
  <c r="B82" i="1"/>
  <c r="B59" i="1"/>
  <c r="B35" i="1"/>
  <c r="B12" i="1"/>
  <c r="C89" i="1"/>
  <c r="C25" i="1"/>
  <c r="B26" i="1"/>
  <c r="B100" i="1"/>
  <c r="B76" i="1"/>
  <c r="B58" i="1"/>
  <c r="B34" i="1"/>
  <c r="B11" i="1"/>
  <c r="C81" i="1"/>
  <c r="C17" i="1"/>
  <c r="B99" i="1"/>
  <c r="B75" i="1"/>
  <c r="B52" i="1"/>
  <c r="B28" i="1"/>
  <c r="B10" i="1"/>
  <c r="C73" i="1"/>
  <c r="C9" i="1"/>
  <c r="C50" i="1"/>
  <c r="B50" i="1"/>
  <c r="B92" i="1"/>
  <c r="C92" i="1"/>
  <c r="B62" i="1"/>
  <c r="C62" i="1"/>
  <c r="C2" i="1"/>
  <c r="B2" i="1"/>
  <c r="C112" i="1"/>
  <c r="C72" i="1"/>
  <c r="C48" i="1"/>
  <c r="C24" i="1"/>
  <c r="C79" i="1"/>
  <c r="C47" i="1"/>
  <c r="C7" i="1"/>
  <c r="C118" i="1"/>
  <c r="C110" i="1"/>
  <c r="C102" i="1"/>
  <c r="C94" i="1"/>
  <c r="C86" i="1"/>
  <c r="C78" i="1"/>
  <c r="C70" i="1"/>
  <c r="C54" i="1"/>
  <c r="C46" i="1"/>
  <c r="C38" i="1"/>
  <c r="C30" i="1"/>
  <c r="C22" i="1"/>
  <c r="C14" i="1"/>
  <c r="C6" i="1"/>
  <c r="C96" i="1"/>
  <c r="C40" i="1"/>
  <c r="C103" i="1"/>
  <c r="C63" i="1"/>
  <c r="C31" i="1"/>
  <c r="B104" i="1"/>
  <c r="B88" i="1"/>
  <c r="B80" i="1"/>
  <c r="B64" i="1"/>
  <c r="B56" i="1"/>
  <c r="B32" i="1"/>
  <c r="B16" i="1"/>
  <c r="B8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95" i="1"/>
  <c r="C71" i="1"/>
  <c r="C23" i="1"/>
  <c r="B111" i="1"/>
  <c r="B87" i="1"/>
  <c r="B55" i="1"/>
  <c r="B39" i="1"/>
  <c r="B15" i="1"/>
  <c r="D3" i="5"/>
  <c r="D6" i="4"/>
  <c r="D14" i="4" s="1"/>
  <c r="D5" i="4"/>
  <c r="D17" i="4" s="1"/>
  <c r="P5" i="2"/>
  <c r="D16" i="4" l="1"/>
  <c r="D15" i="4"/>
</calcChain>
</file>

<file path=xl/sharedStrings.xml><?xml version="1.0" encoding="utf-8"?>
<sst xmlns="http://schemas.openxmlformats.org/spreadsheetml/2006/main" count="1114" uniqueCount="214">
  <si>
    <t>CONSIDER</t>
  </si>
  <si>
    <t>DEBUG</t>
  </si>
  <si>
    <t>FATAL</t>
  </si>
  <si>
    <t>IDEA</t>
  </si>
  <si>
    <t>INFO</t>
  </si>
  <si>
    <t>LOG</t>
  </si>
  <si>
    <t>NB</t>
  </si>
  <si>
    <t>NOTE</t>
  </si>
  <si>
    <t>PS</t>
  </si>
  <si>
    <t>QUESTION</t>
  </si>
  <si>
    <t>TASK</t>
  </si>
  <si>
    <t>CHANGED</t>
  </si>
  <si>
    <t>FIXED</t>
  </si>
  <si>
    <t>OPTIMIZED</t>
  </si>
  <si>
    <t>UNDONE</t>
  </si>
  <si>
    <t>CHGME</t>
  </si>
  <si>
    <t>FIXME</t>
  </si>
  <si>
    <t>NOTREACHED</t>
  </si>
  <si>
    <t>OPTIMIZE</t>
  </si>
  <si>
    <t>REFACTOR</t>
  </si>
  <si>
    <t>REMOVE</t>
  </si>
  <si>
    <t>REVIEW</t>
  </si>
  <si>
    <t>TODO</t>
  </si>
  <si>
    <t>ATTENTION</t>
  </si>
  <si>
    <t>ATTN</t>
  </si>
  <si>
    <t>COMBAK</t>
  </si>
  <si>
    <t>HACK</t>
  </si>
  <si>
    <t>WARN</t>
  </si>
  <si>
    <t>WARNING</t>
  </si>
  <si>
    <t>TEMP</t>
  </si>
  <si>
    <t>XXX</t>
  </si>
  <si>
    <t>DEPRECATED</t>
  </si>
  <si>
    <t>BROKEN</t>
  </si>
  <si>
    <t>BUG</t>
  </si>
  <si>
    <t>OMG</t>
  </si>
  <si>
    <t>ERR</t>
  </si>
  <si>
    <t>ERROR</t>
  </si>
  <si>
    <t>OMFGRLY</t>
  </si>
  <si>
    <t>WTF</t>
  </si>
  <si>
    <t>ETHER</t>
  </si>
  <si>
    <t>TABULO</t>
  </si>
  <si>
    <t>TAU</t>
  </si>
  <si>
    <t>category</t>
  </si>
  <si>
    <t>todo</t>
  </si>
  <si>
    <t>TODOC</t>
  </si>
  <si>
    <t>TBD</t>
  </si>
  <si>
    <t>TBS</t>
  </si>
  <si>
    <t>origin</t>
  </si>
  <si>
    <t>todo_extra</t>
  </si>
  <si>
    <t>attn</t>
  </si>
  <si>
    <t>IMPROVE</t>
  </si>
  <si>
    <t>spook</t>
  </si>
  <si>
    <t>noted</t>
  </si>
  <si>
    <t>DECIDE</t>
  </si>
  <si>
    <t>TEST</t>
  </si>
  <si>
    <t>item</t>
  </si>
  <si>
    <t>Count of text</t>
  </si>
  <si>
    <t>Column Labels</t>
  </si>
  <si>
    <t>Grand Total</t>
  </si>
  <si>
    <t>(Multiple Items)</t>
  </si>
  <si>
    <t>loglevel</t>
  </si>
  <si>
    <t>alert</t>
  </si>
  <si>
    <t>issue</t>
  </si>
  <si>
    <t>status</t>
  </si>
  <si>
    <t>MAYBREAK</t>
  </si>
  <si>
    <t>person</t>
  </si>
  <si>
    <t>DONE</t>
  </si>
  <si>
    <t>REVERT</t>
  </si>
  <si>
    <t>intent</t>
  </si>
  <si>
    <t>TESTED</t>
  </si>
  <si>
    <t>good</t>
  </si>
  <si>
    <t>bad</t>
  </si>
  <si>
    <t>neutral</t>
  </si>
  <si>
    <t>CRITICAL</t>
  </si>
  <si>
    <t>KENTNL</t>
  </si>
  <si>
    <t>DAGOLDEN</t>
  </si>
  <si>
    <t>remarks</t>
  </si>
  <si>
    <t>(?:\w*[0-9a-zA-Z]+\w*[0-9a-zA-Z])</t>
  </si>
  <si>
    <t>Name</t>
  </si>
  <si>
    <t>Value</t>
  </si>
  <si>
    <t>Comments</t>
  </si>
  <si>
    <t>what can apear as the actual 'reference' (label) once inside 
a twitter construct (such as a hashtag). So this would be the topic itself (without the '#' prefix), or the user handle (without the '@' prefix)</t>
  </si>
  <si>
    <t>A simplified twitter hashtag, e.g:   #hello</t>
  </si>
  <si>
    <t>A simplified twitter mention (of a user), e.g. : @charlie</t>
  </si>
  <si>
    <t>(?:</t>
  </si>
  <si>
    <t>)</t>
  </si>
  <si>
    <t>re_tag_begin</t>
  </si>
  <si>
    <t>re_tag_end</t>
  </si>
  <si>
    <t>re_tag_mention</t>
  </si>
  <si>
    <t>re_tag_neutral</t>
  </si>
  <si>
    <t>re_tag_bad</t>
  </si>
  <si>
    <t>re_tag_good</t>
  </si>
  <si>
    <t>re_tag_bad_sym</t>
  </si>
  <si>
    <t>re_tag_good_sym</t>
  </si>
  <si>
    <t>re_tag_neutral_sym</t>
  </si>
  <si>
    <t>re_tag_mention_sym</t>
  </si>
  <si>
    <t>Regex for chars that must precede the usual twitter mention.</t>
  </si>
  <si>
    <t>Regex for chars that must precede the usual twitter hashtag.</t>
  </si>
  <si>
    <t>re_tw_label</t>
  </si>
  <si>
    <t>re_tw_hashtag</t>
  </si>
  <si>
    <t>re_tw_mention</t>
  </si>
  <si>
    <t>[@]</t>
  </si>
  <si>
    <t>[%]</t>
  </si>
  <si>
    <t>[+]</t>
  </si>
  <si>
    <t>[-]</t>
  </si>
  <si>
    <t>Twitter</t>
  </si>
  <si>
    <t>Noted</t>
  </si>
  <si>
    <t>emotion</t>
  </si>
  <si>
    <t>shout</t>
  </si>
  <si>
    <t>TRACE</t>
  </si>
  <si>
    <t>CHANGE</t>
  </si>
  <si>
    <t>ALERT</t>
  </si>
  <si>
    <t>EMERGENCY</t>
  </si>
  <si>
    <t>NOTICE</t>
  </si>
  <si>
    <t>PANIC</t>
  </si>
  <si>
    <t>DUMP</t>
  </si>
  <si>
    <t>doc</t>
  </si>
  <si>
    <t>label</t>
  </si>
  <si>
    <t>ARGS?|ARGUMENTS?</t>
  </si>
  <si>
    <t>PARAMS?|PARAMETERS?</t>
  </si>
  <si>
    <t>OPTS?|OPTIONS?</t>
  </si>
  <si>
    <t>RETURNS?</t>
  </si>
  <si>
    <t>OTHERWISE</t>
  </si>
  <si>
    <t>doc.sub</t>
  </si>
  <si>
    <t>LIB(?:RARY)</t>
  </si>
  <si>
    <t>doc.oo</t>
  </si>
  <si>
    <t>doc.unit</t>
  </si>
  <si>
    <t>doc.dep</t>
  </si>
  <si>
    <t>INHERITS(?: FROM)?</t>
  </si>
  <si>
    <t>EXTENDS?</t>
  </si>
  <si>
    <t>CONSUMES?</t>
  </si>
  <si>
    <t>REQUIRES?</t>
  </si>
  <si>
    <t>DELEGATES?</t>
  </si>
  <si>
    <t>([*?</t>
  </si>
  <si>
    <t>RETURN]S[?</t>
  </si>
  <si>
    <t>INTERFACES?</t>
  </si>
  <si>
    <t>ROLES?</t>
  </si>
  <si>
    <t>OBJECTS?</t>
  </si>
  <si>
    <t>CLASS(?:ES)?</t>
  </si>
  <si>
    <t>TYPES?</t>
  </si>
  <si>
    <t>UNITS?</t>
  </si>
  <si>
    <t>MODULES?</t>
  </si>
  <si>
    <t>GEMS?</t>
  </si>
  <si>
    <t>DEPENDS?(?: ON)?</t>
  </si>
  <si>
    <t>ATTR(?:IBUTE)?S?</t>
  </si>
  <si>
    <t>PROPS?|PROPERT(?:Y|IES)</t>
  </si>
  <si>
    <t>SLOTS?</t>
  </si>
  <si>
    <t>doc.gen</t>
  </si>
  <si>
    <t>IF</t>
  </si>
  <si>
    <t>UNLESS</t>
  </si>
  <si>
    <t>WHILE</t>
  </si>
  <si>
    <t>doc.exp</t>
  </si>
  <si>
    <t>FOR(?:EACH)</t>
  </si>
  <si>
    <t>REPEAT</t>
  </si>
  <si>
    <t>UNTIL</t>
  </si>
  <si>
    <t>EXIT</t>
  </si>
  <si>
    <t>BREAK</t>
  </si>
  <si>
    <t>NEXT</t>
  </si>
  <si>
    <t>CONTINUE</t>
  </si>
  <si>
    <t>LAST</t>
  </si>
  <si>
    <t>LOOP</t>
  </si>
  <si>
    <t>KEYS?</t>
  </si>
  <si>
    <t>VALUES?</t>
  </si>
  <si>
    <t>ARRAY</t>
  </si>
  <si>
    <t>HASH</t>
  </si>
  <si>
    <t>REF</t>
  </si>
  <si>
    <t>ARRAY_?REF</t>
  </si>
  <si>
    <t>HASH_?REF</t>
  </si>
  <si>
    <t>regex</t>
  </si>
  <si>
    <t>PKGS?|PACKAGES?</t>
  </si>
  <si>
    <t>CONSUME</t>
  </si>
  <si>
    <t>DELEGATE</t>
  </si>
  <si>
    <t>DEPENDS</t>
  </si>
  <si>
    <t>EXTENDS</t>
  </si>
  <si>
    <t>INHERITS</t>
  </si>
  <si>
    <t>REQUIRES</t>
  </si>
  <si>
    <t/>
  </si>
  <si>
    <t>FOR</t>
  </si>
  <si>
    <t>ARRAY_REF</t>
  </si>
  <si>
    <t>HASH_REF</t>
  </si>
  <si>
    <t>TYPE</t>
  </si>
  <si>
    <t>VALUE</t>
  </si>
  <si>
    <t>KEY</t>
  </si>
  <si>
    <t>ATTRIBUTE</t>
  </si>
  <si>
    <t>CLASS</t>
  </si>
  <si>
    <t>INTERFACE</t>
  </si>
  <si>
    <t>OBJECT</t>
  </si>
  <si>
    <t>PROPERTY</t>
  </si>
  <si>
    <t>ROLE</t>
  </si>
  <si>
    <t>SLOT</t>
  </si>
  <si>
    <t>(?:ON |_)?FAIL(?:URE)?</t>
  </si>
  <si>
    <t>(?:ON |_)?SUCCESS</t>
  </si>
  <si>
    <t>ON_FAILURE</t>
  </si>
  <si>
    <t>ON_SUCCESS</t>
  </si>
  <si>
    <t>ARGUMENTS</t>
  </si>
  <si>
    <t>OPTIONS</t>
  </si>
  <si>
    <t>PARAMETERS</t>
  </si>
  <si>
    <t>RETURN</t>
  </si>
  <si>
    <t>SWITCH</t>
  </si>
  <si>
    <t>GEM</t>
  </si>
  <si>
    <t>LIBRARY</t>
  </si>
  <si>
    <t>MODULE</t>
  </si>
  <si>
    <t>PACKAGE</t>
  </si>
  <si>
    <t>UNIT</t>
  </si>
  <si>
    <t>SWITCHES</t>
  </si>
  <si>
    <t>Note the similar 'SWITCHES' in an other doc category</t>
  </si>
  <si>
    <t>Note the similar 'SWITCH' in an other doc category</t>
  </si>
  <si>
    <t>notedoc</t>
  </si>
  <si>
    <t>in_notedoc</t>
  </si>
  <si>
    <t>in_noted</t>
  </si>
  <si>
    <t>target</t>
  </si>
  <si>
    <t>PROPS?|PROPERT(?:Y|IES)?</t>
  </si>
  <si>
    <t>LIB(?:RARY)?</t>
  </si>
  <si>
    <t>hasCustomRegex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</si>
</sst>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ousine"/>
      <family val="2"/>
    </font>
    <font>
      <b/>
      <sz val="12"/>
      <color theme="0"/>
      <name val="Cousine"/>
      <family val="2"/>
    </font>
    <font>
      <b/>
      <sz val="12"/>
      <color theme="1"/>
      <name val="Cousine"/>
      <family val="2"/>
    </font>
    <font>
      <u/>
      <sz val="12"/>
      <color theme="10"/>
      <name val="Cousine"/>
      <family val="2"/>
    </font>
    <font>
      <sz val="12"/>
      <color rgb="FF000000"/>
      <name val="Cousine"/>
      <family val="2"/>
    </font>
    <font>
      <sz val="10"/>
      <color theme="1"/>
      <name val="Cousine"/>
      <family val="2"/>
    </font>
    <font>
      <i/>
      <sz val="12"/>
      <color theme="1"/>
      <name val="Cousine"/>
      <family val="2"/>
    </font>
    <font>
      <b/>
      <sz val="10"/>
      <color theme="0"/>
      <name val="Cousine"/>
      <family val="2"/>
    </font>
    <font>
      <sz val="12"/>
      <color theme="0" tint="-0.14999847407452621"/>
      <name val="Cousin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0" fillId="0" borderId="0" xfId="0" quotePrefix="1" applyAlignment="1">
      <alignment vertical="top"/>
    </xf>
    <xf numFmtId="0" fontId="3" fillId="0" borderId="0" xfId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quotePrefix="1" applyFill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4" borderId="0" xfId="0" applyFill="1" applyAlignment="1">
      <alignment vertical="top"/>
    </xf>
    <xf numFmtId="0" fontId="1" fillId="5" borderId="0" xfId="0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0" fillId="0" borderId="0" xfId="0" quotePrefix="1"/>
    <xf numFmtId="0" fontId="0" fillId="0" borderId="0" xfId="0" applyFont="1"/>
    <xf numFmtId="0" fontId="6" fillId="0" borderId="0" xfId="0" applyFont="1"/>
    <xf numFmtId="0" fontId="0" fillId="0" borderId="0" xfId="0" applyFont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111">
    <dxf>
      <font>
        <b val="0"/>
        <i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0" tint="-0.14999847407452621"/>
        <name val="Cousine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0" tint="-0.14999847407452621"/>
        <name val="Cousine"/>
        <family val="2"/>
        <scheme val="none"/>
      </font>
      <numFmt numFmtId="0" formatCode="General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sine"/>
        <family val="2"/>
        <scheme val="none"/>
      </font>
    </dxf>
    <dxf>
      <font>
        <b val="0"/>
      </font>
    </dxf>
    <dxf>
      <font>
        <b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sine"/>
        <family val="2"/>
        <scheme val="none"/>
      </font>
    </dxf>
    <dxf>
      <font>
        <b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" refreshedDate="43280.520873611109" createdVersion="6" refreshedVersion="6" minRefreshableVersion="3" recordCount="56" xr:uid="{3B858957-ACB1-014B-8BE2-A603E0C3B166}">
  <cacheSource type="worksheet">
    <worksheetSource name="Table2"/>
  </cacheSource>
  <cacheFields count="3">
    <cacheField name="origin" numFmtId="0">
      <sharedItems containsBlank="1" count="5">
        <s v="todo-more"/>
        <s v="todo"/>
        <s v="todo_extra"/>
        <m/>
        <s v="todo_more"/>
      </sharedItems>
    </cacheField>
    <cacheField name="category" numFmtId="0">
      <sharedItems count="10">
        <s v="note"/>
        <s v="hist"/>
        <s v="work"/>
        <s v="item"/>
        <s v="debug"/>
        <s v="spook"/>
        <s v="attn"/>
        <s v="mark"/>
        <s v="fix"/>
        <s v="wrote"/>
      </sharedItems>
    </cacheField>
    <cacheField name="text" numFmtId="0">
      <sharedItems containsBlank="1" count="48">
        <s v="CONSIDER"/>
        <s v="IDEA"/>
        <s v="NB"/>
        <s v="NOTE"/>
        <s v="PS"/>
        <s v="QUESTION"/>
        <s v="TASK"/>
        <m/>
        <s v="CHANGED"/>
        <s v="FIXED"/>
        <s v="OPTIMIZED"/>
        <s v="UNDONE"/>
        <s v="TODO"/>
        <s v="TODOC"/>
        <s v="TBD"/>
        <s v="TBS"/>
        <s v="OPTIMIZE"/>
        <s v="REFACTOR"/>
        <s v="REMOVE"/>
        <s v="REVIEW"/>
        <s v="DECIDE"/>
        <s v="IMPROVE"/>
        <s v="TEST"/>
        <s v="DEBUG"/>
        <s v="LOG"/>
        <s v="INFO"/>
        <s v="DEPRECATED"/>
        <s v="ATTENTION"/>
        <s v="ATTN"/>
        <s v="COMBAK"/>
        <s v="HACK"/>
        <s v="WARN"/>
        <s v="WARNING"/>
        <s v="TEMP"/>
        <s v="XXX"/>
        <s v="CHGME"/>
        <s v="NOTREACHED"/>
        <s v="FIXME"/>
        <s v="BROKEN"/>
        <s v="BUG"/>
        <s v="OMG"/>
        <s v="ERR"/>
        <s v="ERROR"/>
        <s v="FATAL"/>
        <s v="OMFGRLY"/>
        <s v="WTF"/>
        <s v="TABULO"/>
        <s v="TA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</r>
  <r>
    <x v="1"/>
    <x v="0"/>
    <x v="1"/>
  </r>
  <r>
    <x v="1"/>
    <x v="0"/>
    <x v="2"/>
  </r>
  <r>
    <x v="1"/>
    <x v="0"/>
    <x v="3"/>
  </r>
  <r>
    <x v="0"/>
    <x v="0"/>
    <x v="4"/>
  </r>
  <r>
    <x v="1"/>
    <x v="0"/>
    <x v="5"/>
  </r>
  <r>
    <x v="2"/>
    <x v="0"/>
    <x v="6"/>
  </r>
  <r>
    <x v="3"/>
    <x v="1"/>
    <x v="7"/>
  </r>
  <r>
    <x v="1"/>
    <x v="1"/>
    <x v="8"/>
  </r>
  <r>
    <x v="4"/>
    <x v="1"/>
    <x v="9"/>
  </r>
  <r>
    <x v="4"/>
    <x v="1"/>
    <x v="10"/>
  </r>
  <r>
    <x v="2"/>
    <x v="1"/>
    <x v="11"/>
  </r>
  <r>
    <x v="3"/>
    <x v="2"/>
    <x v="7"/>
  </r>
  <r>
    <x v="1"/>
    <x v="3"/>
    <x v="12"/>
  </r>
  <r>
    <x v="4"/>
    <x v="3"/>
    <x v="13"/>
  </r>
  <r>
    <x v="4"/>
    <x v="3"/>
    <x v="14"/>
  </r>
  <r>
    <x v="4"/>
    <x v="3"/>
    <x v="15"/>
  </r>
  <r>
    <x v="3"/>
    <x v="2"/>
    <x v="7"/>
  </r>
  <r>
    <x v="1"/>
    <x v="2"/>
    <x v="16"/>
  </r>
  <r>
    <x v="2"/>
    <x v="2"/>
    <x v="17"/>
  </r>
  <r>
    <x v="2"/>
    <x v="2"/>
    <x v="18"/>
  </r>
  <r>
    <x v="1"/>
    <x v="2"/>
    <x v="19"/>
  </r>
  <r>
    <x v="4"/>
    <x v="2"/>
    <x v="20"/>
  </r>
  <r>
    <x v="4"/>
    <x v="2"/>
    <x v="21"/>
  </r>
  <r>
    <x v="4"/>
    <x v="2"/>
    <x v="22"/>
  </r>
  <r>
    <x v="3"/>
    <x v="4"/>
    <x v="7"/>
  </r>
  <r>
    <x v="1"/>
    <x v="4"/>
    <x v="23"/>
  </r>
  <r>
    <x v="4"/>
    <x v="4"/>
    <x v="24"/>
  </r>
  <r>
    <x v="2"/>
    <x v="4"/>
    <x v="25"/>
  </r>
  <r>
    <x v="3"/>
    <x v="5"/>
    <x v="7"/>
  </r>
  <r>
    <x v="2"/>
    <x v="5"/>
    <x v="26"/>
  </r>
  <r>
    <x v="3"/>
    <x v="6"/>
    <x v="7"/>
  </r>
  <r>
    <x v="4"/>
    <x v="6"/>
    <x v="27"/>
  </r>
  <r>
    <x v="4"/>
    <x v="6"/>
    <x v="28"/>
  </r>
  <r>
    <x v="1"/>
    <x v="6"/>
    <x v="29"/>
  </r>
  <r>
    <x v="1"/>
    <x v="6"/>
    <x v="30"/>
  </r>
  <r>
    <x v="2"/>
    <x v="6"/>
    <x v="31"/>
  </r>
  <r>
    <x v="1"/>
    <x v="6"/>
    <x v="32"/>
  </r>
  <r>
    <x v="1"/>
    <x v="6"/>
    <x v="33"/>
  </r>
  <r>
    <x v="1"/>
    <x v="6"/>
    <x v="34"/>
  </r>
  <r>
    <x v="3"/>
    <x v="7"/>
    <x v="7"/>
  </r>
  <r>
    <x v="2"/>
    <x v="7"/>
    <x v="35"/>
  </r>
  <r>
    <x v="2"/>
    <x v="7"/>
    <x v="36"/>
  </r>
  <r>
    <x v="3"/>
    <x v="8"/>
    <x v="7"/>
  </r>
  <r>
    <x v="1"/>
    <x v="8"/>
    <x v="37"/>
  </r>
  <r>
    <x v="2"/>
    <x v="8"/>
    <x v="38"/>
  </r>
  <r>
    <x v="1"/>
    <x v="8"/>
    <x v="39"/>
  </r>
  <r>
    <x v="2"/>
    <x v="8"/>
    <x v="40"/>
  </r>
  <r>
    <x v="2"/>
    <x v="8"/>
    <x v="41"/>
  </r>
  <r>
    <x v="2"/>
    <x v="8"/>
    <x v="42"/>
  </r>
  <r>
    <x v="4"/>
    <x v="8"/>
    <x v="43"/>
  </r>
  <r>
    <x v="2"/>
    <x v="8"/>
    <x v="44"/>
  </r>
  <r>
    <x v="2"/>
    <x v="8"/>
    <x v="45"/>
  </r>
  <r>
    <x v="3"/>
    <x v="9"/>
    <x v="7"/>
  </r>
  <r>
    <x v="4"/>
    <x v="9"/>
    <x v="46"/>
  </r>
  <r>
    <x v="4"/>
    <x v="9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3FA9E-896B-2741-958B-D78C9D8ABAAB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J6" firstHeaderRow="1" firstDataRow="2" firstDataCol="1" rowPageCount="2" colPageCount="1"/>
  <pivotFields count="3">
    <pivotField axis="axisPage" multipleItemSelectionAllowed="1" showAll="0">
      <items count="6">
        <item x="1"/>
        <item x="2"/>
        <item x="4"/>
        <item x="0"/>
        <item h="1" x="3"/>
        <item t="default"/>
      </items>
    </pivotField>
    <pivotField axis="axisPage" multipleItemSelectionAllowed="1" showAll="0">
      <items count="11">
        <item x="6"/>
        <item h="1" x="4"/>
        <item h="1" x="8"/>
        <item h="1" x="1"/>
        <item h="1" x="3"/>
        <item h="1" x="7"/>
        <item h="1" x="0"/>
        <item h="1" x="5"/>
        <item h="1" x="2"/>
        <item h="1" x="9"/>
        <item t="default"/>
      </items>
    </pivotField>
    <pivotField axis="axisCol" dataField="1" showAll="0">
      <items count="49">
        <item x="27"/>
        <item x="28"/>
        <item x="38"/>
        <item x="39"/>
        <item x="8"/>
        <item x="35"/>
        <item x="29"/>
        <item x="0"/>
        <item x="23"/>
        <item x="20"/>
        <item x="26"/>
        <item x="41"/>
        <item x="42"/>
        <item x="43"/>
        <item x="9"/>
        <item x="37"/>
        <item x="30"/>
        <item x="1"/>
        <item x="21"/>
        <item x="25"/>
        <item x="24"/>
        <item x="2"/>
        <item x="3"/>
        <item x="36"/>
        <item x="44"/>
        <item x="40"/>
        <item x="16"/>
        <item x="10"/>
        <item x="4"/>
        <item x="5"/>
        <item x="17"/>
        <item x="18"/>
        <item x="19"/>
        <item x="46"/>
        <item x="6"/>
        <item x="47"/>
        <item x="14"/>
        <item x="15"/>
        <item x="33"/>
        <item x="22"/>
        <item x="12"/>
        <item x="13"/>
        <item x="11"/>
        <item x="31"/>
        <item x="32"/>
        <item x="45"/>
        <item x="34"/>
        <item x="7"/>
        <item t="default"/>
      </items>
    </pivotField>
  </pivotFields>
  <rowItems count="1">
    <i/>
  </rowItems>
  <colFields count="1">
    <field x="2"/>
  </colFields>
  <colItems count="9">
    <i>
      <x/>
    </i>
    <i>
      <x v="1"/>
    </i>
    <i>
      <x v="6"/>
    </i>
    <i>
      <x v="16"/>
    </i>
    <i>
      <x v="38"/>
    </i>
    <i>
      <x v="43"/>
    </i>
    <i>
      <x v="44"/>
    </i>
    <i>
      <x v="46"/>
    </i>
    <i t="grand">
      <x/>
    </i>
  </colItems>
  <pageFields count="2">
    <pageField fld="1" hier="-1"/>
    <pageField fld="0" hier="-1"/>
  </pageFields>
  <dataFields count="1">
    <dataField name="Count of tex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2BBA49-03BA-774E-B4F7-D528FB55F6B0}" name="Table2" displayName="Table2" ref="B1:K118" totalsRowShown="0">
  <autoFilter ref="B1:K118" xr:uid="{B18A7198-2465-9C4D-99F0-7F5A9660E5CF}"/>
  <sortState ref="E2:J118">
    <sortCondition ref="F2:F118"/>
    <sortCondition ref="G2:G118"/>
    <sortCondition ref="I2:I118"/>
    <sortCondition ref="H2:H118"/>
  </sortState>
  <tableColumns count="10">
    <tableColumn id="10" xr3:uid="{72116CB0-79E9-F04C-A3BA-19EE19D2A026}" name="in_noted" dataDxfId="62">
      <calculatedColumnFormula>IF( Table2[[#This Row],[target]] = "noted", 1, 0)</calculatedColumnFormula>
    </tableColumn>
    <tableColumn id="9" xr3:uid="{EFC8146B-07B1-B74D-B283-0026BD0C89C2}" name="in_notedoc" dataDxfId="61">
      <calculatedColumnFormula xml:space="preserve"> IF( Table2[[#This Row],[target]] = "notedoc", 1, 0)</calculatedColumnFormula>
    </tableColumn>
    <tableColumn id="11" xr3:uid="{7C12EF02-E225-1849-88A1-BA1A91521A9B}" name="target">
      <calculatedColumnFormula>IF( Table2[[#This Row],[label]] = "", "", IF( Table2[[#This Row],[origin]] = "notedoc",  Table2[[#This Row],[origin]],  "noted"))</calculatedColumnFormula>
    </tableColumn>
    <tableColumn id="1" xr3:uid="{ED647CC1-8623-4F43-9292-E8F4579E0D8C}" name="origin"/>
    <tableColumn id="2" xr3:uid="{88AD9F98-4A1A-1A45-89A2-B80192F08A09}" name="category"/>
    <tableColumn id="6" xr3:uid="{184D3F9D-3202-1541-8375-BC3937A52E6D}" name="label" dataDxfId="109"/>
    <tableColumn id="3" xr3:uid="{6FDA8A48-D530-1E4D-B0D9-FA5BD91F272D}" name="regex" dataDxfId="107"/>
    <tableColumn id="4" xr3:uid="{30A98A68-B227-EE45-A218-5FC1E4AC49C2}" name="emotion" dataDxfId="108"/>
    <tableColumn id="5" xr3:uid="{A3D32F68-893A-1E4E-9A1D-953D380E9355}" name="remarks" dataDxfId="110"/>
    <tableColumn id="12" xr3:uid="{B7B48411-9D64-8F45-90BE-F7F85B4F9A20}" name="hasCustomRegex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1226F-2E3F-E341-AC53-1AA78FC36A71}" name="Table22" displayName="Table22" ref="B1:G118" totalsRowShown="0">
  <autoFilter ref="B1:G118" xr:uid="{B18A7198-2465-9C4D-99F0-7F5A9660E5CF}"/>
  <sortState ref="B2:G118">
    <sortCondition ref="C2:C118"/>
    <sortCondition ref="D2:D118"/>
    <sortCondition ref="F2:F118"/>
    <sortCondition ref="E2:E118"/>
  </sortState>
  <tableColumns count="6">
    <tableColumn id="1" xr3:uid="{BA2507C8-5439-974F-918E-C061A7F0DD6F}" name="origin"/>
    <tableColumn id="2" xr3:uid="{7F6DA39A-E0EB-844B-B746-62992DF2CFEB}" name="category"/>
    <tableColumn id="6" xr3:uid="{6720C175-D24D-AF49-9A3F-A3AAD124C813}" name="label" dataDxfId="106"/>
    <tableColumn id="3" xr3:uid="{D7C23C68-E7BA-BC4E-9B07-E36C33A1F23D}" name="regex" dataDxfId="105"/>
    <tableColumn id="4" xr3:uid="{E69DB737-A999-794F-90F5-8892D9C1EBB4}" name="emotion" dataDxfId="104"/>
    <tableColumn id="5" xr3:uid="{2ADE958F-1FE8-2449-B6F2-EA55AC174445}" name="remarks" dataDxfId="10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A22E-82B6-214A-8334-0BD3E3D29708}">
  <dimension ref="B1:K118"/>
  <sheetViews>
    <sheetView tabSelected="1" workbookViewId="0">
      <selection activeCell="J6" sqref="J6"/>
    </sheetView>
  </sheetViews>
  <sheetFormatPr baseColWidth="10" defaultRowHeight="17" x14ac:dyDescent="0.25"/>
  <cols>
    <col min="2" max="2" width="3.85546875" style="22" customWidth="1"/>
    <col min="3" max="3" width="4" style="22" customWidth="1"/>
    <col min="4" max="4" width="8.85546875" customWidth="1"/>
    <col min="5" max="5" width="12.140625" style="2" customWidth="1"/>
    <col min="6" max="6" width="25.7109375" style="19" customWidth="1"/>
    <col min="7" max="7" width="12.5703125" style="2" customWidth="1"/>
    <col min="8" max="8" width="25.7109375" style="20" customWidth="1"/>
    <col min="9" max="9" width="15.85546875" customWidth="1"/>
    <col min="10" max="10" width="57.85546875" customWidth="1"/>
    <col min="11" max="11" width="23.28515625" customWidth="1"/>
  </cols>
  <sheetData>
    <row r="1" spans="2:11" x14ac:dyDescent="0.25">
      <c r="B1" s="22" t="s">
        <v>209</v>
      </c>
      <c r="C1" s="22" t="s">
        <v>208</v>
      </c>
      <c r="D1" t="s">
        <v>210</v>
      </c>
      <c r="E1" t="s">
        <v>47</v>
      </c>
      <c r="F1" t="s">
        <v>42</v>
      </c>
      <c r="G1" s="2" t="s">
        <v>117</v>
      </c>
      <c r="H1" s="19" t="s">
        <v>168</v>
      </c>
      <c r="I1" t="s">
        <v>107</v>
      </c>
      <c r="J1" s="20" t="s">
        <v>76</v>
      </c>
      <c r="K1" s="20" t="s">
        <v>213</v>
      </c>
    </row>
    <row r="2" spans="2:11" x14ac:dyDescent="0.25">
      <c r="B2" s="22">
        <f>IF( Table2[[#This Row],[target]] = "noted", 1, 0)</f>
        <v>0</v>
      </c>
      <c r="C2" s="22">
        <f xml:space="preserve"> IF( Table2[[#This Row],[target]] = "notedoc", 1, 0)</f>
        <v>0</v>
      </c>
      <c r="D2" t="str">
        <f>IF( Table2[[#This Row],[label]] = "", "", IF( Table2[[#This Row],[origin]] = "notedoc",  Table2[[#This Row],[origin]],  "noted"))</f>
        <v/>
      </c>
      <c r="E2" t="s">
        <v>207</v>
      </c>
      <c r="F2" t="s">
        <v>116</v>
      </c>
      <c r="G2" s="2" t="str">
        <f>""</f>
        <v/>
      </c>
      <c r="H2" s="19" t="str">
        <f>""</f>
        <v/>
      </c>
      <c r="I2" t="str">
        <f>""</f>
        <v/>
      </c>
      <c r="J2" s="20" t="str">
        <f>""</f>
        <v/>
      </c>
      <c r="K2" s="20"/>
    </row>
    <row r="3" spans="2:11" x14ac:dyDescent="0.25">
      <c r="B3" s="22">
        <f>IF( Table2[[#This Row],[target]] = "noted", 1, 0)</f>
        <v>0</v>
      </c>
      <c r="C3" s="22">
        <f xml:space="preserve"> IF( Table2[[#This Row],[target]] = "notedoc", 1, 0)</f>
        <v>1</v>
      </c>
      <c r="D3" t="str">
        <f>IF( Table2[[#This Row],[label]] = "", "", IF( Table2[[#This Row],[origin]] = "notedoc",  Table2[[#This Row],[origin]],  "noted"))</f>
        <v>notedoc</v>
      </c>
      <c r="E3" t="s">
        <v>207</v>
      </c>
      <c r="F3" t="s">
        <v>127</v>
      </c>
      <c r="G3" s="2" t="s">
        <v>170</v>
      </c>
      <c r="H3" s="19" t="s">
        <v>130</v>
      </c>
      <c r="I3" t="s">
        <v>72</v>
      </c>
      <c r="J3" s="20"/>
      <c r="K3" s="20"/>
    </row>
    <row r="4" spans="2:11" x14ac:dyDescent="0.25">
      <c r="B4" s="22">
        <f>IF( Table2[[#This Row],[target]] = "noted", 1, 0)</f>
        <v>0</v>
      </c>
      <c r="C4" s="22">
        <f xml:space="preserve"> IF( Table2[[#This Row],[target]] = "notedoc", 1, 0)</f>
        <v>1</v>
      </c>
      <c r="D4" t="str">
        <f>IF( Table2[[#This Row],[label]] = "", "", IF( Table2[[#This Row],[origin]] = "notedoc",  Table2[[#This Row],[origin]],  "noted"))</f>
        <v>notedoc</v>
      </c>
      <c r="E4" t="s">
        <v>207</v>
      </c>
      <c r="F4" t="s">
        <v>127</v>
      </c>
      <c r="G4" s="2" t="s">
        <v>171</v>
      </c>
      <c r="H4" s="19" t="s">
        <v>132</v>
      </c>
      <c r="I4" t="s">
        <v>72</v>
      </c>
      <c r="J4" s="20"/>
      <c r="K4" s="20"/>
    </row>
    <row r="5" spans="2:11" x14ac:dyDescent="0.25">
      <c r="B5" s="22">
        <f>IF( Table2[[#This Row],[target]] = "noted", 1, 0)</f>
        <v>0</v>
      </c>
      <c r="C5" s="22">
        <f xml:space="preserve"> IF( Table2[[#This Row],[target]] = "notedoc", 1, 0)</f>
        <v>1</v>
      </c>
      <c r="D5" t="str">
        <f>IF( Table2[[#This Row],[label]] = "", "", IF( Table2[[#This Row],[origin]] = "notedoc",  Table2[[#This Row],[origin]],  "noted"))</f>
        <v>notedoc</v>
      </c>
      <c r="E5" t="s">
        <v>207</v>
      </c>
      <c r="F5" t="s">
        <v>127</v>
      </c>
      <c r="G5" s="2" t="s">
        <v>172</v>
      </c>
      <c r="H5" s="19" t="s">
        <v>143</v>
      </c>
      <c r="I5" t="s">
        <v>72</v>
      </c>
      <c r="J5" s="20"/>
      <c r="K5" s="20"/>
    </row>
    <row r="6" spans="2:11" x14ac:dyDescent="0.25">
      <c r="B6" s="22">
        <f>IF( Table2[[#This Row],[target]] = "noted", 1, 0)</f>
        <v>0</v>
      </c>
      <c r="C6" s="22">
        <f xml:space="preserve"> IF( Table2[[#This Row],[target]] = "notedoc", 1, 0)</f>
        <v>1</v>
      </c>
      <c r="D6" t="str">
        <f>IF( Table2[[#This Row],[label]] = "", "", IF( Table2[[#This Row],[origin]] = "notedoc",  Table2[[#This Row],[origin]],  "noted"))</f>
        <v>notedoc</v>
      </c>
      <c r="E6" t="s">
        <v>207</v>
      </c>
      <c r="F6" t="s">
        <v>127</v>
      </c>
      <c r="G6" s="2" t="s">
        <v>173</v>
      </c>
      <c r="H6" s="19" t="s">
        <v>129</v>
      </c>
      <c r="I6" t="s">
        <v>72</v>
      </c>
      <c r="J6" s="20"/>
      <c r="K6" s="20"/>
    </row>
    <row r="7" spans="2:11" x14ac:dyDescent="0.25">
      <c r="B7" s="22">
        <f>IF( Table2[[#This Row],[target]] = "noted", 1, 0)</f>
        <v>0</v>
      </c>
      <c r="C7" s="22">
        <f xml:space="preserve"> IF( Table2[[#This Row],[target]] = "notedoc", 1, 0)</f>
        <v>1</v>
      </c>
      <c r="D7" t="str">
        <f>IF( Table2[[#This Row],[label]] = "", "", IF( Table2[[#This Row],[origin]] = "notedoc",  Table2[[#This Row],[origin]],  "noted"))</f>
        <v>notedoc</v>
      </c>
      <c r="E7" t="s">
        <v>207</v>
      </c>
      <c r="F7" t="s">
        <v>127</v>
      </c>
      <c r="G7" s="2" t="s">
        <v>174</v>
      </c>
      <c r="H7" s="19" t="s">
        <v>128</v>
      </c>
      <c r="I7" t="s">
        <v>72</v>
      </c>
      <c r="J7" s="20"/>
      <c r="K7" s="20"/>
    </row>
    <row r="8" spans="2:11" x14ac:dyDescent="0.25">
      <c r="B8" s="22">
        <f>IF( Table2[[#This Row],[target]] = "noted", 1, 0)</f>
        <v>0</v>
      </c>
      <c r="C8" s="22">
        <f xml:space="preserve"> IF( Table2[[#This Row],[target]] = "notedoc", 1, 0)</f>
        <v>1</v>
      </c>
      <c r="D8" t="str">
        <f>IF( Table2[[#This Row],[label]] = "", "", IF( Table2[[#This Row],[origin]] = "notedoc",  Table2[[#This Row],[origin]],  "noted"))</f>
        <v>notedoc</v>
      </c>
      <c r="E8" t="s">
        <v>207</v>
      </c>
      <c r="F8" t="s">
        <v>127</v>
      </c>
      <c r="G8" s="2" t="s">
        <v>175</v>
      </c>
      <c r="H8" s="19" t="s">
        <v>131</v>
      </c>
      <c r="I8" t="s">
        <v>72</v>
      </c>
      <c r="J8" s="20"/>
      <c r="K8" s="20"/>
    </row>
    <row r="9" spans="2:11" x14ac:dyDescent="0.25">
      <c r="B9" s="22">
        <f>IF( Table2[[#This Row],[target]] = "noted", 1, 0)</f>
        <v>0</v>
      </c>
      <c r="C9" s="22">
        <f xml:space="preserve"> IF( Table2[[#This Row],[target]] = "notedoc", 1, 0)</f>
        <v>1</v>
      </c>
      <c r="D9" t="str">
        <f>IF( Table2[[#This Row],[label]] = "", "", IF( Table2[[#This Row],[origin]] = "notedoc",  Table2[[#This Row],[origin]],  "noted"))</f>
        <v>notedoc</v>
      </c>
      <c r="E9" t="s">
        <v>207</v>
      </c>
      <c r="F9" t="s">
        <v>151</v>
      </c>
      <c r="G9" s="2" t="s">
        <v>156</v>
      </c>
      <c r="H9" s="19" t="str">
        <f>Table2[[#This Row],[label]]</f>
        <v>BREAK</v>
      </c>
      <c r="I9" t="s">
        <v>72</v>
      </c>
      <c r="J9" s="20"/>
      <c r="K9" s="20"/>
    </row>
    <row r="10" spans="2:11" x14ac:dyDescent="0.25">
      <c r="B10" s="22">
        <f>IF( Table2[[#This Row],[target]] = "noted", 1, 0)</f>
        <v>0</v>
      </c>
      <c r="C10" s="22">
        <f xml:space="preserve"> IF( Table2[[#This Row],[target]] = "notedoc", 1, 0)</f>
        <v>1</v>
      </c>
      <c r="D10" t="str">
        <f>IF( Table2[[#This Row],[label]] = "", "", IF( Table2[[#This Row],[origin]] = "notedoc",  Table2[[#This Row],[origin]],  "noted"))</f>
        <v>notedoc</v>
      </c>
      <c r="E10" t="s">
        <v>207</v>
      </c>
      <c r="F10" t="s">
        <v>151</v>
      </c>
      <c r="G10" s="2" t="s">
        <v>158</v>
      </c>
      <c r="H10" s="19" t="str">
        <f>Table2[[#This Row],[label]]</f>
        <v>CONTINUE</v>
      </c>
      <c r="I10" t="s">
        <v>72</v>
      </c>
      <c r="J10" s="20"/>
      <c r="K10" s="20"/>
    </row>
    <row r="11" spans="2:11" ht="16" customHeight="1" x14ac:dyDescent="0.25">
      <c r="B11" s="22">
        <f>IF( Table2[[#This Row],[target]] = "noted", 1, 0)</f>
        <v>0</v>
      </c>
      <c r="C11" s="22">
        <f xml:space="preserve"> IF( Table2[[#This Row],[target]] = "notedoc", 1, 0)</f>
        <v>1</v>
      </c>
      <c r="D11" t="str">
        <f>IF( Table2[[#This Row],[label]] = "", "", IF( Table2[[#This Row],[origin]] = "notedoc",  Table2[[#This Row],[origin]],  "noted"))</f>
        <v>notedoc</v>
      </c>
      <c r="E11" t="s">
        <v>207</v>
      </c>
      <c r="F11" t="s">
        <v>151</v>
      </c>
      <c r="G11" s="2" t="s">
        <v>155</v>
      </c>
      <c r="H11" s="19" t="str">
        <f>Table2[[#This Row],[label]]</f>
        <v>EXIT</v>
      </c>
      <c r="I11" t="s">
        <v>72</v>
      </c>
      <c r="J11" s="20"/>
      <c r="K11" s="20"/>
    </row>
    <row r="12" spans="2:11" ht="16" customHeight="1" x14ac:dyDescent="0.25">
      <c r="B12" s="22">
        <f>IF( Table2[[#This Row],[target]] = "noted", 1, 0)</f>
        <v>0</v>
      </c>
      <c r="C12" s="22">
        <f xml:space="preserve"> IF( Table2[[#This Row],[target]] = "notedoc", 1, 0)</f>
        <v>1</v>
      </c>
      <c r="D12" t="str">
        <f>IF( Table2[[#This Row],[label]] = "", "", IF( Table2[[#This Row],[origin]] = "notedoc",  Table2[[#This Row],[origin]],  "noted"))</f>
        <v>notedoc</v>
      </c>
      <c r="E12" t="s">
        <v>207</v>
      </c>
      <c r="F12" t="s">
        <v>151</v>
      </c>
      <c r="G12" s="2" t="s">
        <v>177</v>
      </c>
      <c r="H12" s="19" t="s">
        <v>152</v>
      </c>
      <c r="I12" t="s">
        <v>72</v>
      </c>
      <c r="J12" s="20"/>
      <c r="K12" s="20"/>
    </row>
    <row r="13" spans="2:11" ht="16" customHeight="1" x14ac:dyDescent="0.25">
      <c r="B13" s="22">
        <f>IF( Table2[[#This Row],[target]] = "noted", 1, 0)</f>
        <v>0</v>
      </c>
      <c r="C13" s="22">
        <f xml:space="preserve"> IF( Table2[[#This Row],[target]] = "notedoc", 1, 0)</f>
        <v>1</v>
      </c>
      <c r="D13" t="str">
        <f>IF( Table2[[#This Row],[label]] = "", "", IF( Table2[[#This Row],[origin]] = "notedoc",  Table2[[#This Row],[origin]],  "noted"))</f>
        <v>notedoc</v>
      </c>
      <c r="E13" t="s">
        <v>207</v>
      </c>
      <c r="F13" t="s">
        <v>151</v>
      </c>
      <c r="G13" s="2" t="s">
        <v>148</v>
      </c>
      <c r="H13" s="19" t="str">
        <f>Table2[[#This Row],[label]]</f>
        <v>IF</v>
      </c>
      <c r="I13" t="s">
        <v>72</v>
      </c>
      <c r="J13" s="20"/>
      <c r="K13" s="20"/>
    </row>
    <row r="14" spans="2:11" ht="16" customHeight="1" x14ac:dyDescent="0.25">
      <c r="B14" s="22">
        <f>IF( Table2[[#This Row],[target]] = "noted", 1, 0)</f>
        <v>0</v>
      </c>
      <c r="C14" s="22">
        <f xml:space="preserve"> IF( Table2[[#This Row],[target]] = "notedoc", 1, 0)</f>
        <v>1</v>
      </c>
      <c r="D14" t="str">
        <f>IF( Table2[[#This Row],[label]] = "", "", IF( Table2[[#This Row],[origin]] = "notedoc",  Table2[[#This Row],[origin]],  "noted"))</f>
        <v>notedoc</v>
      </c>
      <c r="E14" t="s">
        <v>207</v>
      </c>
      <c r="F14" t="s">
        <v>151</v>
      </c>
      <c r="G14" s="2" t="s">
        <v>159</v>
      </c>
      <c r="H14" s="19" t="str">
        <f>Table2[[#This Row],[label]]</f>
        <v>LAST</v>
      </c>
      <c r="I14" t="s">
        <v>72</v>
      </c>
      <c r="J14" s="20"/>
      <c r="K14" s="20"/>
    </row>
    <row r="15" spans="2:11" ht="16" customHeight="1" x14ac:dyDescent="0.25">
      <c r="B15" s="22">
        <f>IF( Table2[[#This Row],[target]] = "noted", 1, 0)</f>
        <v>0</v>
      </c>
      <c r="C15" s="22">
        <f xml:space="preserve"> IF( Table2[[#This Row],[target]] = "notedoc", 1, 0)</f>
        <v>1</v>
      </c>
      <c r="D15" t="str">
        <f>IF( Table2[[#This Row],[label]] = "", "", IF( Table2[[#This Row],[origin]] = "notedoc",  Table2[[#This Row],[origin]],  "noted"))</f>
        <v>notedoc</v>
      </c>
      <c r="E15" t="s">
        <v>207</v>
      </c>
      <c r="F15" t="s">
        <v>151</v>
      </c>
      <c r="G15" s="2" t="s">
        <v>160</v>
      </c>
      <c r="H15" s="19" t="str">
        <f>Table2[[#This Row],[label]]</f>
        <v>LOOP</v>
      </c>
      <c r="I15" t="s">
        <v>72</v>
      </c>
      <c r="J15" s="20"/>
      <c r="K15" s="20"/>
    </row>
    <row r="16" spans="2:11" ht="16" customHeight="1" x14ac:dyDescent="0.25">
      <c r="B16" s="22">
        <f>IF( Table2[[#This Row],[target]] = "noted", 1, 0)</f>
        <v>0</v>
      </c>
      <c r="C16" s="22">
        <f xml:space="preserve"> IF( Table2[[#This Row],[target]] = "notedoc", 1, 0)</f>
        <v>1</v>
      </c>
      <c r="D16" t="str">
        <f>IF( Table2[[#This Row],[label]] = "", "", IF( Table2[[#This Row],[origin]] = "notedoc",  Table2[[#This Row],[origin]],  "noted"))</f>
        <v>notedoc</v>
      </c>
      <c r="E16" t="s">
        <v>207</v>
      </c>
      <c r="F16" t="s">
        <v>151</v>
      </c>
      <c r="G16" s="2" t="s">
        <v>157</v>
      </c>
      <c r="H16" s="19" t="str">
        <f>Table2[[#This Row],[label]]</f>
        <v>NEXT</v>
      </c>
      <c r="I16" t="s">
        <v>72</v>
      </c>
      <c r="J16" s="20"/>
      <c r="K16" s="20"/>
    </row>
    <row r="17" spans="2:11" ht="16" customHeight="1" x14ac:dyDescent="0.25">
      <c r="B17" s="22">
        <f>IF( Table2[[#This Row],[target]] = "noted", 1, 0)</f>
        <v>0</v>
      </c>
      <c r="C17" s="22">
        <f xml:space="preserve"> IF( Table2[[#This Row],[target]] = "notedoc", 1, 0)</f>
        <v>1</v>
      </c>
      <c r="D17" t="str">
        <f>IF( Table2[[#This Row],[label]] = "", "", IF( Table2[[#This Row],[origin]] = "notedoc",  Table2[[#This Row],[origin]],  "noted"))</f>
        <v>notedoc</v>
      </c>
      <c r="E17" t="s">
        <v>207</v>
      </c>
      <c r="F17" t="s">
        <v>151</v>
      </c>
      <c r="G17" s="2" t="s">
        <v>165</v>
      </c>
      <c r="H17" s="19" t="str">
        <f>Table2[[#This Row],[label]]</f>
        <v>REF</v>
      </c>
      <c r="I17" t="s">
        <v>72</v>
      </c>
      <c r="J17" s="20"/>
      <c r="K17" s="20"/>
    </row>
    <row r="18" spans="2:11" ht="16" customHeight="1" x14ac:dyDescent="0.25">
      <c r="B18" s="22">
        <f>IF( Table2[[#This Row],[target]] = "noted", 1, 0)</f>
        <v>0</v>
      </c>
      <c r="C18" s="22">
        <f xml:space="preserve"> IF( Table2[[#This Row],[target]] = "notedoc", 1, 0)</f>
        <v>1</v>
      </c>
      <c r="D18" t="str">
        <f>IF( Table2[[#This Row],[label]] = "", "", IF( Table2[[#This Row],[origin]] = "notedoc",  Table2[[#This Row],[origin]],  "noted"))</f>
        <v>notedoc</v>
      </c>
      <c r="E18" t="s">
        <v>207</v>
      </c>
      <c r="F18" t="s">
        <v>151</v>
      </c>
      <c r="G18" s="2" t="s">
        <v>153</v>
      </c>
      <c r="H18" s="19" t="str">
        <f>Table2[[#This Row],[label]]</f>
        <v>REPEAT</v>
      </c>
      <c r="I18" t="s">
        <v>72</v>
      </c>
      <c r="J18" s="20"/>
      <c r="K18" s="20"/>
    </row>
    <row r="19" spans="2:11" ht="16" customHeight="1" x14ac:dyDescent="0.25">
      <c r="B19" s="22">
        <f>IF( Table2[[#This Row],[target]] = "noted", 1, 0)</f>
        <v>0</v>
      </c>
      <c r="C19" s="22">
        <f xml:space="preserve"> IF( Table2[[#This Row],[target]] = "notedoc", 1, 0)</f>
        <v>1</v>
      </c>
      <c r="D19" t="str">
        <f>IF( Table2[[#This Row],[label]] = "", "", IF( Table2[[#This Row],[origin]] = "notedoc",  Table2[[#This Row],[origin]],  "noted"))</f>
        <v>notedoc</v>
      </c>
      <c r="E19" t="s">
        <v>207</v>
      </c>
      <c r="F19" t="s">
        <v>151</v>
      </c>
      <c r="G19" s="2" t="s">
        <v>198</v>
      </c>
      <c r="H19" s="19" t="str">
        <f>Table2[[#This Row],[label]]</f>
        <v>SWITCH</v>
      </c>
      <c r="I19" t="s">
        <v>72</v>
      </c>
      <c r="J19" s="20" t="s">
        <v>205</v>
      </c>
      <c r="K19" s="20"/>
    </row>
    <row r="20" spans="2:11" ht="16" customHeight="1" x14ac:dyDescent="0.25">
      <c r="B20" s="22">
        <f>IF( Table2[[#This Row],[target]] = "noted", 1, 0)</f>
        <v>0</v>
      </c>
      <c r="C20" s="22">
        <f xml:space="preserve"> IF( Table2[[#This Row],[target]] = "notedoc", 1, 0)</f>
        <v>1</v>
      </c>
      <c r="D20" t="str">
        <f>IF( Table2[[#This Row],[label]] = "", "", IF( Table2[[#This Row],[origin]] = "notedoc",  Table2[[#This Row],[origin]],  "noted"))</f>
        <v>notedoc</v>
      </c>
      <c r="E20" t="s">
        <v>207</v>
      </c>
      <c r="F20" t="s">
        <v>151</v>
      </c>
      <c r="G20" s="2" t="s">
        <v>149</v>
      </c>
      <c r="H20" s="19" t="str">
        <f>Table2[[#This Row],[label]]</f>
        <v>UNLESS</v>
      </c>
      <c r="I20" t="s">
        <v>72</v>
      </c>
      <c r="J20" s="20"/>
      <c r="K20" s="20"/>
    </row>
    <row r="21" spans="2:11" ht="16" customHeight="1" x14ac:dyDescent="0.25">
      <c r="B21" s="22">
        <f>IF( Table2[[#This Row],[target]] = "noted", 1, 0)</f>
        <v>0</v>
      </c>
      <c r="C21" s="22">
        <f xml:space="preserve"> IF( Table2[[#This Row],[target]] = "notedoc", 1, 0)</f>
        <v>1</v>
      </c>
      <c r="D21" t="str">
        <f>IF( Table2[[#This Row],[label]] = "", "", IF( Table2[[#This Row],[origin]] = "notedoc",  Table2[[#This Row],[origin]],  "noted"))</f>
        <v>notedoc</v>
      </c>
      <c r="E21" t="s">
        <v>207</v>
      </c>
      <c r="F21" t="s">
        <v>151</v>
      </c>
      <c r="G21" s="2" t="s">
        <v>154</v>
      </c>
      <c r="H21" s="19" t="str">
        <f>Table2[[#This Row],[label]]</f>
        <v>UNTIL</v>
      </c>
      <c r="I21" t="s">
        <v>72</v>
      </c>
      <c r="J21" s="20"/>
      <c r="K21" s="20"/>
    </row>
    <row r="22" spans="2:11" ht="16" customHeight="1" x14ac:dyDescent="0.25">
      <c r="B22" s="22">
        <f>IF( Table2[[#This Row],[target]] = "noted", 1, 0)</f>
        <v>0</v>
      </c>
      <c r="C22" s="22">
        <f xml:space="preserve"> IF( Table2[[#This Row],[target]] = "notedoc", 1, 0)</f>
        <v>1</v>
      </c>
      <c r="D22" t="str">
        <f>IF( Table2[[#This Row],[label]] = "", "", IF( Table2[[#This Row],[origin]] = "notedoc",  Table2[[#This Row],[origin]],  "noted"))</f>
        <v>notedoc</v>
      </c>
      <c r="E22" t="s">
        <v>207</v>
      </c>
      <c r="F22" t="s">
        <v>151</v>
      </c>
      <c r="G22" s="2" t="s">
        <v>150</v>
      </c>
      <c r="H22" s="19" t="str">
        <f>Table2[[#This Row],[label]]</f>
        <v>WHILE</v>
      </c>
      <c r="I22" t="s">
        <v>72</v>
      </c>
      <c r="J22" s="20"/>
      <c r="K22" s="20"/>
    </row>
    <row r="23" spans="2:11" ht="16" customHeight="1" x14ac:dyDescent="0.25">
      <c r="B23" s="22">
        <f>IF( Table2[[#This Row],[target]] = "noted", 1, 0)</f>
        <v>0</v>
      </c>
      <c r="C23" s="22">
        <f xml:space="preserve"> IF( Table2[[#This Row],[target]] = "notedoc", 1, 0)</f>
        <v>1</v>
      </c>
      <c r="D23" t="str">
        <f>IF( Table2[[#This Row],[label]] = "", "", IF( Table2[[#This Row],[origin]] = "notedoc",  Table2[[#This Row],[origin]],  "noted"))</f>
        <v>notedoc</v>
      </c>
      <c r="E23" t="s">
        <v>207</v>
      </c>
      <c r="F23" t="s">
        <v>147</v>
      </c>
      <c r="G23" s="2" t="s">
        <v>163</v>
      </c>
      <c r="H23" s="19" t="str">
        <f>Table2[[#This Row],[label]]</f>
        <v>ARRAY</v>
      </c>
      <c r="I23" t="s">
        <v>72</v>
      </c>
      <c r="J23" s="20"/>
      <c r="K23" s="20"/>
    </row>
    <row r="24" spans="2:11" ht="16" customHeight="1" x14ac:dyDescent="0.25">
      <c r="B24" s="22">
        <f>IF( Table2[[#This Row],[target]] = "noted", 1, 0)</f>
        <v>0</v>
      </c>
      <c r="C24" s="22">
        <f xml:space="preserve"> IF( Table2[[#This Row],[target]] = "notedoc", 1, 0)</f>
        <v>1</v>
      </c>
      <c r="D24" t="str">
        <f>IF( Table2[[#This Row],[label]] = "", "", IF( Table2[[#This Row],[origin]] = "notedoc",  Table2[[#This Row],[origin]],  "noted"))</f>
        <v>notedoc</v>
      </c>
      <c r="E24" t="s">
        <v>207</v>
      </c>
      <c r="F24" t="s">
        <v>147</v>
      </c>
      <c r="G24" s="2" t="s">
        <v>178</v>
      </c>
      <c r="H24" s="19" t="s">
        <v>166</v>
      </c>
      <c r="I24" t="s">
        <v>72</v>
      </c>
      <c r="J24" s="20"/>
      <c r="K24" s="20"/>
    </row>
    <row r="25" spans="2:11" ht="16" customHeight="1" x14ac:dyDescent="0.25">
      <c r="B25" s="22">
        <f>IF( Table2[[#This Row],[target]] = "noted", 1, 0)</f>
        <v>0</v>
      </c>
      <c r="C25" s="22">
        <f xml:space="preserve"> IF( Table2[[#This Row],[target]] = "notedoc", 1, 0)</f>
        <v>1</v>
      </c>
      <c r="D25" t="str">
        <f>IF( Table2[[#This Row],[label]] = "", "", IF( Table2[[#This Row],[origin]] = "notedoc",  Table2[[#This Row],[origin]],  "noted"))</f>
        <v>notedoc</v>
      </c>
      <c r="E25" t="s">
        <v>207</v>
      </c>
      <c r="F25" t="s">
        <v>147</v>
      </c>
      <c r="G25" s="2" t="s">
        <v>164</v>
      </c>
      <c r="H25" s="19" t="str">
        <f>Table2[[#This Row],[label]]</f>
        <v>HASH</v>
      </c>
      <c r="I25" t="s">
        <v>72</v>
      </c>
      <c r="J25" s="20"/>
      <c r="K25" s="20"/>
    </row>
    <row r="26" spans="2:11" x14ac:dyDescent="0.25">
      <c r="B26" s="22">
        <f>IF( Table2[[#This Row],[target]] = "noted", 1, 0)</f>
        <v>0</v>
      </c>
      <c r="C26" s="22">
        <f xml:space="preserve"> IF( Table2[[#This Row],[target]] = "notedoc", 1, 0)</f>
        <v>1</v>
      </c>
      <c r="D26" t="str">
        <f>IF( Table2[[#This Row],[label]] = "", "", IF( Table2[[#This Row],[origin]] = "notedoc",  Table2[[#This Row],[origin]],  "noted"))</f>
        <v>notedoc</v>
      </c>
      <c r="E26" t="s">
        <v>207</v>
      </c>
      <c r="F26" t="s">
        <v>147</v>
      </c>
      <c r="G26" s="2" t="s">
        <v>179</v>
      </c>
      <c r="H26" s="19" t="s">
        <v>167</v>
      </c>
      <c r="I26" t="s">
        <v>72</v>
      </c>
      <c r="J26" s="20"/>
      <c r="K26" s="20"/>
    </row>
    <row r="27" spans="2:11" ht="16" customHeight="1" x14ac:dyDescent="0.25">
      <c r="B27" s="22">
        <f>IF( Table2[[#This Row],[target]] = "noted", 1, 0)</f>
        <v>0</v>
      </c>
      <c r="C27" s="22">
        <f xml:space="preserve"> IF( Table2[[#This Row],[target]] = "notedoc", 1, 0)</f>
        <v>1</v>
      </c>
      <c r="D27" t="str">
        <f>IF( Table2[[#This Row],[label]] = "", "", IF( Table2[[#This Row],[origin]] = "notedoc",  Table2[[#This Row],[origin]],  "noted"))</f>
        <v>notedoc</v>
      </c>
      <c r="E27" t="s">
        <v>207</v>
      </c>
      <c r="F27" t="s">
        <v>147</v>
      </c>
      <c r="G27" s="2" t="s">
        <v>182</v>
      </c>
      <c r="H27" s="19" t="s">
        <v>161</v>
      </c>
      <c r="I27" t="s">
        <v>72</v>
      </c>
      <c r="J27" s="20"/>
      <c r="K27" s="20"/>
    </row>
    <row r="28" spans="2:11" ht="16" customHeight="1" x14ac:dyDescent="0.25">
      <c r="B28" s="22">
        <f>IF( Table2[[#This Row],[target]] = "noted", 1, 0)</f>
        <v>0</v>
      </c>
      <c r="C28" s="22">
        <f xml:space="preserve"> IF( Table2[[#This Row],[target]] = "notedoc", 1, 0)</f>
        <v>1</v>
      </c>
      <c r="D28" t="str">
        <f>IF( Table2[[#This Row],[label]] = "", "", IF( Table2[[#This Row],[origin]] = "notedoc",  Table2[[#This Row],[origin]],  "noted"))</f>
        <v>notedoc</v>
      </c>
      <c r="E28" t="s">
        <v>207</v>
      </c>
      <c r="F28" t="s">
        <v>147</v>
      </c>
      <c r="G28" s="2" t="s">
        <v>122</v>
      </c>
      <c r="H28" s="19" t="str">
        <f>Table2[[#This Row],[label]]</f>
        <v>OTHERWISE</v>
      </c>
      <c r="I28" t="s">
        <v>72</v>
      </c>
      <c r="J28" s="20"/>
      <c r="K28" s="20"/>
    </row>
    <row r="29" spans="2:11" ht="16" customHeight="1" x14ac:dyDescent="0.25">
      <c r="B29" s="22">
        <f>IF( Table2[[#This Row],[target]] = "noted", 1, 0)</f>
        <v>0</v>
      </c>
      <c r="C29" s="22">
        <f xml:space="preserve"> IF( Table2[[#This Row],[target]] = "notedoc", 1, 0)</f>
        <v>1</v>
      </c>
      <c r="D29" t="str">
        <f>IF( Table2[[#This Row],[label]] = "", "", IF( Table2[[#This Row],[origin]] = "notedoc",  Table2[[#This Row],[origin]],  "noted"))</f>
        <v>notedoc</v>
      </c>
      <c r="E29" t="s">
        <v>207</v>
      </c>
      <c r="F29" t="s">
        <v>147</v>
      </c>
      <c r="G29" s="2" t="s">
        <v>180</v>
      </c>
      <c r="H29" s="19" t="s">
        <v>139</v>
      </c>
      <c r="I29" t="s">
        <v>72</v>
      </c>
      <c r="J29" s="20"/>
      <c r="K29" s="20"/>
    </row>
    <row r="30" spans="2:11" ht="16" customHeight="1" x14ac:dyDescent="0.25">
      <c r="B30" s="22">
        <f>IF( Table2[[#This Row],[target]] = "noted", 1, 0)</f>
        <v>0</v>
      </c>
      <c r="C30" s="22">
        <f xml:space="preserve"> IF( Table2[[#This Row],[target]] = "notedoc", 1, 0)</f>
        <v>1</v>
      </c>
      <c r="D30" t="str">
        <f>IF( Table2[[#This Row],[label]] = "", "", IF( Table2[[#This Row],[origin]] = "notedoc",  Table2[[#This Row],[origin]],  "noted"))</f>
        <v>notedoc</v>
      </c>
      <c r="E30" t="s">
        <v>207</v>
      </c>
      <c r="F30" t="s">
        <v>147</v>
      </c>
      <c r="G30" s="2" t="s">
        <v>181</v>
      </c>
      <c r="H30" s="19" t="s">
        <v>162</v>
      </c>
      <c r="I30" t="s">
        <v>72</v>
      </c>
      <c r="J30" s="20"/>
      <c r="K30" s="20"/>
    </row>
    <row r="31" spans="2:11" ht="16" customHeight="1" x14ac:dyDescent="0.25">
      <c r="B31" s="22">
        <f>IF( Table2[[#This Row],[target]] = "noted", 1, 0)</f>
        <v>0</v>
      </c>
      <c r="C31" s="22">
        <f xml:space="preserve"> IF( Table2[[#This Row],[target]] = "notedoc", 1, 0)</f>
        <v>1</v>
      </c>
      <c r="D31" t="str">
        <f>IF( Table2[[#This Row],[label]] = "", "", IF( Table2[[#This Row],[origin]] = "notedoc",  Table2[[#This Row],[origin]],  "noted"))</f>
        <v>notedoc</v>
      </c>
      <c r="E31" t="s">
        <v>207</v>
      </c>
      <c r="F31" t="s">
        <v>125</v>
      </c>
      <c r="G31" s="2" t="s">
        <v>183</v>
      </c>
      <c r="H31" s="19" t="s">
        <v>144</v>
      </c>
      <c r="I31" t="s">
        <v>72</v>
      </c>
      <c r="J31" s="20"/>
      <c r="K31" s="20"/>
    </row>
    <row r="32" spans="2:11" ht="16" customHeight="1" x14ac:dyDescent="0.25">
      <c r="B32" s="22">
        <f>IF( Table2[[#This Row],[target]] = "noted", 1, 0)</f>
        <v>0</v>
      </c>
      <c r="C32" s="22">
        <f xml:space="preserve"> IF( Table2[[#This Row],[target]] = "notedoc", 1, 0)</f>
        <v>1</v>
      </c>
      <c r="D32" t="str">
        <f>IF( Table2[[#This Row],[label]] = "", "", IF( Table2[[#This Row],[origin]] = "notedoc",  Table2[[#This Row],[origin]],  "noted"))</f>
        <v>notedoc</v>
      </c>
      <c r="E32" t="s">
        <v>207</v>
      </c>
      <c r="F32" t="s">
        <v>125</v>
      </c>
      <c r="G32" s="2" t="s">
        <v>184</v>
      </c>
      <c r="H32" s="19" t="s">
        <v>138</v>
      </c>
      <c r="I32" t="s">
        <v>72</v>
      </c>
      <c r="J32" s="20"/>
      <c r="K32" s="20"/>
    </row>
    <row r="33" spans="2:11" ht="16" customHeight="1" x14ac:dyDescent="0.25">
      <c r="B33" s="22">
        <f>IF( Table2[[#This Row],[target]] = "noted", 1, 0)</f>
        <v>0</v>
      </c>
      <c r="C33" s="22">
        <f xml:space="preserve"> IF( Table2[[#This Row],[target]] = "notedoc", 1, 0)</f>
        <v>1</v>
      </c>
      <c r="D33" t="str">
        <f>IF( Table2[[#This Row],[label]] = "", "", IF( Table2[[#This Row],[origin]] = "notedoc",  Table2[[#This Row],[origin]],  "noted"))</f>
        <v>notedoc</v>
      </c>
      <c r="E33" t="s">
        <v>207</v>
      </c>
      <c r="F33" t="s">
        <v>125</v>
      </c>
      <c r="G33" s="2" t="s">
        <v>185</v>
      </c>
      <c r="H33" s="19" t="s">
        <v>135</v>
      </c>
      <c r="I33" t="s">
        <v>72</v>
      </c>
      <c r="J33" s="20"/>
      <c r="K33" s="20"/>
    </row>
    <row r="34" spans="2:11" ht="16" customHeight="1" x14ac:dyDescent="0.25">
      <c r="B34" s="22">
        <f>IF( Table2[[#This Row],[target]] = "noted", 1, 0)</f>
        <v>0</v>
      </c>
      <c r="C34" s="22">
        <f xml:space="preserve"> IF( Table2[[#This Row],[target]] = "notedoc", 1, 0)</f>
        <v>1</v>
      </c>
      <c r="D34" t="str">
        <f>IF( Table2[[#This Row],[label]] = "", "", IF( Table2[[#This Row],[origin]] = "notedoc",  Table2[[#This Row],[origin]],  "noted"))</f>
        <v>notedoc</v>
      </c>
      <c r="E34" t="s">
        <v>207</v>
      </c>
      <c r="F34" t="s">
        <v>125</v>
      </c>
      <c r="G34" s="2" t="s">
        <v>186</v>
      </c>
      <c r="H34" s="19" t="s">
        <v>137</v>
      </c>
      <c r="I34" t="s">
        <v>72</v>
      </c>
      <c r="J34" s="20"/>
      <c r="K34" s="20"/>
    </row>
    <row r="35" spans="2:11" ht="16" customHeight="1" x14ac:dyDescent="0.25">
      <c r="B35" s="22">
        <f>IF( Table2[[#This Row],[target]] = "noted", 1, 0)</f>
        <v>0</v>
      </c>
      <c r="C35" s="22">
        <f xml:space="preserve"> IF( Table2[[#This Row],[target]] = "notedoc", 1, 0)</f>
        <v>1</v>
      </c>
      <c r="D35" t="str">
        <f>IF( Table2[[#This Row],[label]] = "", "", IF( Table2[[#This Row],[origin]] = "notedoc",  Table2[[#This Row],[origin]],  "noted"))</f>
        <v>notedoc</v>
      </c>
      <c r="E35" t="s">
        <v>207</v>
      </c>
      <c r="F35" t="s">
        <v>125</v>
      </c>
      <c r="G35" s="2" t="s">
        <v>187</v>
      </c>
      <c r="H35" s="19" t="s">
        <v>211</v>
      </c>
      <c r="I35" t="s">
        <v>72</v>
      </c>
      <c r="J35" s="20"/>
      <c r="K35" s="20"/>
    </row>
    <row r="36" spans="2:11" ht="16" customHeight="1" x14ac:dyDescent="0.25">
      <c r="B36" s="22">
        <f>IF( Table2[[#This Row],[target]] = "noted", 1, 0)</f>
        <v>0</v>
      </c>
      <c r="C36" s="22">
        <f xml:space="preserve"> IF( Table2[[#This Row],[target]] = "notedoc", 1, 0)</f>
        <v>1</v>
      </c>
      <c r="D36" t="str">
        <f>IF( Table2[[#This Row],[label]] = "", "", IF( Table2[[#This Row],[origin]] = "notedoc",  Table2[[#This Row],[origin]],  "noted"))</f>
        <v>notedoc</v>
      </c>
      <c r="E36" t="s">
        <v>207</v>
      </c>
      <c r="F36" t="s">
        <v>125</v>
      </c>
      <c r="G36" s="2" t="s">
        <v>188</v>
      </c>
      <c r="H36" s="19" t="s">
        <v>136</v>
      </c>
      <c r="I36" t="s">
        <v>72</v>
      </c>
      <c r="J36" s="20"/>
      <c r="K36" s="20"/>
    </row>
    <row r="37" spans="2:11" ht="16" customHeight="1" x14ac:dyDescent="0.25">
      <c r="B37" s="22">
        <f>IF( Table2[[#This Row],[target]] = "noted", 1, 0)</f>
        <v>0</v>
      </c>
      <c r="C37" s="22">
        <f xml:space="preserve"> IF( Table2[[#This Row],[target]] = "notedoc", 1, 0)</f>
        <v>1</v>
      </c>
      <c r="D37" t="str">
        <f>IF( Table2[[#This Row],[label]] = "", "", IF( Table2[[#This Row],[origin]] = "notedoc",  Table2[[#This Row],[origin]],  "noted"))</f>
        <v>notedoc</v>
      </c>
      <c r="E37" t="s">
        <v>207</v>
      </c>
      <c r="F37" t="s">
        <v>125</v>
      </c>
      <c r="G37" s="2" t="s">
        <v>189</v>
      </c>
      <c r="H37" s="19" t="s">
        <v>146</v>
      </c>
      <c r="I37" t="s">
        <v>72</v>
      </c>
      <c r="J37" s="20"/>
      <c r="K37" s="20"/>
    </row>
    <row r="38" spans="2:11" ht="16" customHeight="1" x14ac:dyDescent="0.25">
      <c r="B38" s="22">
        <f>IF( Table2[[#This Row],[target]] = "noted", 1, 0)</f>
        <v>0</v>
      </c>
      <c r="C38" s="22">
        <f xml:space="preserve"> IF( Table2[[#This Row],[target]] = "notedoc", 1, 0)</f>
        <v>1</v>
      </c>
      <c r="D38" t="str">
        <f>IF( Table2[[#This Row],[label]] = "", "", IF( Table2[[#This Row],[origin]] = "notedoc",  Table2[[#This Row],[origin]],  "noted"))</f>
        <v>notedoc</v>
      </c>
      <c r="E38" t="s">
        <v>207</v>
      </c>
      <c r="F38" t="s">
        <v>123</v>
      </c>
      <c r="G38" s="2" t="s">
        <v>194</v>
      </c>
      <c r="H38" s="19" t="s">
        <v>118</v>
      </c>
      <c r="I38" t="s">
        <v>70</v>
      </c>
      <c r="J38" s="20"/>
      <c r="K38" s="20"/>
    </row>
    <row r="39" spans="2:11" ht="16" customHeight="1" x14ac:dyDescent="0.25">
      <c r="B39" s="22">
        <f>IF( Table2[[#This Row],[target]] = "noted", 1, 0)</f>
        <v>0</v>
      </c>
      <c r="C39" s="22">
        <f xml:space="preserve"> IF( Table2[[#This Row],[target]] = "notedoc", 1, 0)</f>
        <v>1</v>
      </c>
      <c r="D39" t="str">
        <f>IF( Table2[[#This Row],[label]] = "", "", IF( Table2[[#This Row],[origin]] = "notedoc",  Table2[[#This Row],[origin]],  "noted"))</f>
        <v>notedoc</v>
      </c>
      <c r="E39" t="s">
        <v>207</v>
      </c>
      <c r="F39" t="s">
        <v>123</v>
      </c>
      <c r="G39" s="2" t="s">
        <v>192</v>
      </c>
      <c r="H39" s="19" t="s">
        <v>190</v>
      </c>
      <c r="I39" t="s">
        <v>71</v>
      </c>
      <c r="J39" s="20"/>
      <c r="K39" s="20"/>
    </row>
    <row r="40" spans="2:11" ht="16" customHeight="1" x14ac:dyDescent="0.25">
      <c r="B40" s="22">
        <f>IF( Table2[[#This Row],[target]] = "noted", 1, 0)</f>
        <v>0</v>
      </c>
      <c r="C40" s="22">
        <f xml:space="preserve"> IF( Table2[[#This Row],[target]] = "notedoc", 1, 0)</f>
        <v>1</v>
      </c>
      <c r="D40" t="str">
        <f>IF( Table2[[#This Row],[label]] = "", "", IF( Table2[[#This Row],[origin]] = "notedoc",  Table2[[#This Row],[origin]],  "noted"))</f>
        <v>notedoc</v>
      </c>
      <c r="E40" t="s">
        <v>207</v>
      </c>
      <c r="F40" t="s">
        <v>123</v>
      </c>
      <c r="G40" s="2" t="s">
        <v>193</v>
      </c>
      <c r="H40" s="19" t="s">
        <v>191</v>
      </c>
      <c r="I40" t="s">
        <v>70</v>
      </c>
      <c r="J40" s="20"/>
      <c r="K40" s="20"/>
    </row>
    <row r="41" spans="2:11" ht="16" customHeight="1" x14ac:dyDescent="0.25">
      <c r="B41" s="22">
        <f>IF( Table2[[#This Row],[target]] = "noted", 1, 0)</f>
        <v>0</v>
      </c>
      <c r="C41" s="22">
        <f xml:space="preserve"> IF( Table2[[#This Row],[target]] = "notedoc", 1, 0)</f>
        <v>1</v>
      </c>
      <c r="D41" t="str">
        <f>IF( Table2[[#This Row],[label]] = "", "", IF( Table2[[#This Row],[origin]] = "notedoc",  Table2[[#This Row],[origin]],  "noted"))</f>
        <v>notedoc</v>
      </c>
      <c r="E41" t="s">
        <v>207</v>
      </c>
      <c r="F41" t="s">
        <v>123</v>
      </c>
      <c r="G41" s="2" t="s">
        <v>195</v>
      </c>
      <c r="H41" s="19" t="s">
        <v>120</v>
      </c>
      <c r="I41" t="s">
        <v>70</v>
      </c>
      <c r="J41" s="20"/>
      <c r="K41" s="20"/>
    </row>
    <row r="42" spans="2:11" ht="16" customHeight="1" x14ac:dyDescent="0.25">
      <c r="B42" s="22">
        <f>IF( Table2[[#This Row],[target]] = "noted", 1, 0)</f>
        <v>0</v>
      </c>
      <c r="C42" s="22">
        <f xml:space="preserve"> IF( Table2[[#This Row],[target]] = "notedoc", 1, 0)</f>
        <v>1</v>
      </c>
      <c r="D42" t="str">
        <f>IF( Table2[[#This Row],[label]] = "", "", IF( Table2[[#This Row],[origin]] = "notedoc",  Table2[[#This Row],[origin]],  "noted"))</f>
        <v>notedoc</v>
      </c>
      <c r="E42" t="s">
        <v>207</v>
      </c>
      <c r="F42" t="s">
        <v>123</v>
      </c>
      <c r="G42" s="2" t="s">
        <v>196</v>
      </c>
      <c r="H42" s="19" t="s">
        <v>119</v>
      </c>
      <c r="I42" t="s">
        <v>70</v>
      </c>
      <c r="J42" s="20"/>
      <c r="K42" s="20"/>
    </row>
    <row r="43" spans="2:11" ht="16" customHeight="1" x14ac:dyDescent="0.25">
      <c r="B43" s="22">
        <f>IF( Table2[[#This Row],[target]] = "noted", 1, 0)</f>
        <v>0</v>
      </c>
      <c r="C43" s="22">
        <f xml:space="preserve"> IF( Table2[[#This Row],[target]] = "notedoc", 1, 0)</f>
        <v>1</v>
      </c>
      <c r="D43" t="str">
        <f>IF( Table2[[#This Row],[label]] = "", "", IF( Table2[[#This Row],[origin]] = "notedoc",  Table2[[#This Row],[origin]],  "noted"))</f>
        <v>notedoc</v>
      </c>
      <c r="E43" t="s">
        <v>207</v>
      </c>
      <c r="F43" t="s">
        <v>123</v>
      </c>
      <c r="G43" s="2" t="s">
        <v>197</v>
      </c>
      <c r="H43" s="19" t="s">
        <v>121</v>
      </c>
      <c r="I43" t="s">
        <v>72</v>
      </c>
      <c r="J43" s="20"/>
      <c r="K43" s="20"/>
    </row>
    <row r="44" spans="2:11" ht="16" customHeight="1" x14ac:dyDescent="0.25">
      <c r="B44" s="22">
        <f>IF( Table2[[#This Row],[target]] = "noted", 1, 0)</f>
        <v>0</v>
      </c>
      <c r="C44" s="22">
        <f xml:space="preserve"> IF( Table2[[#This Row],[target]] = "notedoc", 1, 0)</f>
        <v>1</v>
      </c>
      <c r="D44" t="str">
        <f>IF( Table2[[#This Row],[label]] = "", "", IF( Table2[[#This Row],[origin]] = "notedoc",  Table2[[#This Row],[origin]],  "noted"))</f>
        <v>notedoc</v>
      </c>
      <c r="E44" t="s">
        <v>207</v>
      </c>
      <c r="F44" t="s">
        <v>123</v>
      </c>
      <c r="G44" s="2" t="s">
        <v>204</v>
      </c>
      <c r="H44" s="19" t="str">
        <f>Table2[[#This Row],[label]]</f>
        <v>SWITCHES</v>
      </c>
      <c r="I44" t="s">
        <v>70</v>
      </c>
      <c r="J44" s="20" t="s">
        <v>206</v>
      </c>
      <c r="K44" s="20"/>
    </row>
    <row r="45" spans="2:11" ht="16" customHeight="1" x14ac:dyDescent="0.25">
      <c r="B45" s="22">
        <f>IF( Table2[[#This Row],[target]] = "noted", 1, 0)</f>
        <v>0</v>
      </c>
      <c r="C45" s="22">
        <f xml:space="preserve"> IF( Table2[[#This Row],[target]] = "notedoc", 1, 0)</f>
        <v>1</v>
      </c>
      <c r="D45" t="str">
        <f>IF( Table2[[#This Row],[label]] = "", "", IF( Table2[[#This Row],[origin]] = "notedoc",  Table2[[#This Row],[origin]],  "noted"))</f>
        <v>notedoc</v>
      </c>
      <c r="E45" t="s">
        <v>207</v>
      </c>
      <c r="F45" t="s">
        <v>126</v>
      </c>
      <c r="G45" s="2" t="s">
        <v>199</v>
      </c>
      <c r="H45" s="19" t="s">
        <v>142</v>
      </c>
      <c r="I45" t="s">
        <v>72</v>
      </c>
      <c r="J45" s="20"/>
      <c r="K45" s="20"/>
    </row>
    <row r="46" spans="2:11" ht="16" customHeight="1" x14ac:dyDescent="0.25">
      <c r="B46" s="22">
        <f>IF( Table2[[#This Row],[target]] = "noted", 1, 0)</f>
        <v>0</v>
      </c>
      <c r="C46" s="22">
        <f xml:space="preserve"> IF( Table2[[#This Row],[target]] = "notedoc", 1, 0)</f>
        <v>1</v>
      </c>
      <c r="D46" t="str">
        <f>IF( Table2[[#This Row],[label]] = "", "", IF( Table2[[#This Row],[origin]] = "notedoc",  Table2[[#This Row],[origin]],  "noted"))</f>
        <v>notedoc</v>
      </c>
      <c r="E46" t="s">
        <v>207</v>
      </c>
      <c r="F46" t="s">
        <v>126</v>
      </c>
      <c r="G46" s="2" t="s">
        <v>200</v>
      </c>
      <c r="H46" s="19" t="s">
        <v>212</v>
      </c>
      <c r="I46" t="s">
        <v>72</v>
      </c>
      <c r="J46" s="20"/>
      <c r="K46" s="20"/>
    </row>
    <row r="47" spans="2:11" ht="16" customHeight="1" x14ac:dyDescent="0.25">
      <c r="B47" s="22">
        <f>IF( Table2[[#This Row],[target]] = "noted", 1, 0)</f>
        <v>0</v>
      </c>
      <c r="C47" s="22">
        <f xml:space="preserve"> IF( Table2[[#This Row],[target]] = "notedoc", 1, 0)</f>
        <v>1</v>
      </c>
      <c r="D47" t="str">
        <f>IF( Table2[[#This Row],[label]] = "", "", IF( Table2[[#This Row],[origin]] = "notedoc",  Table2[[#This Row],[origin]],  "noted"))</f>
        <v>notedoc</v>
      </c>
      <c r="E47" t="s">
        <v>207</v>
      </c>
      <c r="F47" t="s">
        <v>126</v>
      </c>
      <c r="G47" s="2" t="s">
        <v>201</v>
      </c>
      <c r="H47" s="19" t="s">
        <v>141</v>
      </c>
      <c r="I47" t="s">
        <v>72</v>
      </c>
      <c r="J47" s="20"/>
      <c r="K47" s="20"/>
    </row>
    <row r="48" spans="2:11" ht="16" customHeight="1" x14ac:dyDescent="0.25">
      <c r="B48" s="22">
        <f>IF( Table2[[#This Row],[target]] = "noted", 1, 0)</f>
        <v>0</v>
      </c>
      <c r="C48" s="22">
        <f xml:space="preserve"> IF( Table2[[#This Row],[target]] = "notedoc", 1, 0)</f>
        <v>1</v>
      </c>
      <c r="D48" t="str">
        <f>IF( Table2[[#This Row],[label]] = "", "", IF( Table2[[#This Row],[origin]] = "notedoc",  Table2[[#This Row],[origin]],  "noted"))</f>
        <v>notedoc</v>
      </c>
      <c r="E48" t="s">
        <v>207</v>
      </c>
      <c r="F48" t="s">
        <v>126</v>
      </c>
      <c r="G48" s="2" t="s">
        <v>202</v>
      </c>
      <c r="H48" s="19" t="s">
        <v>169</v>
      </c>
      <c r="I48" t="s">
        <v>72</v>
      </c>
      <c r="J48" s="20"/>
      <c r="K48" s="20"/>
    </row>
    <row r="49" spans="2:11" ht="16" customHeight="1" x14ac:dyDescent="0.25">
      <c r="B49" s="22">
        <f>IF( Table2[[#This Row],[target]] = "noted", 1, 0)</f>
        <v>0</v>
      </c>
      <c r="C49" s="22">
        <f xml:space="preserve"> IF( Table2[[#This Row],[target]] = "notedoc", 1, 0)</f>
        <v>1</v>
      </c>
      <c r="D49" t="str">
        <f>IF( Table2[[#This Row],[label]] = "", "", IF( Table2[[#This Row],[origin]] = "notedoc",  Table2[[#This Row],[origin]],  "noted"))</f>
        <v>notedoc</v>
      </c>
      <c r="E49" t="s">
        <v>207</v>
      </c>
      <c r="F49" t="s">
        <v>126</v>
      </c>
      <c r="G49" s="2" t="s">
        <v>203</v>
      </c>
      <c r="H49" s="19" t="s">
        <v>140</v>
      </c>
      <c r="I49" t="s">
        <v>72</v>
      </c>
      <c r="J49" s="20"/>
      <c r="K49" s="20"/>
    </row>
    <row r="50" spans="2:11" ht="16" customHeight="1" x14ac:dyDescent="0.25">
      <c r="B50" s="22">
        <f>IF( Table2[[#This Row],[target]] = "noted", 1, 0)</f>
        <v>0</v>
      </c>
      <c r="C50" s="22">
        <f xml:space="preserve"> IF( Table2[[#This Row],[target]] = "notedoc", 1, 0)</f>
        <v>0</v>
      </c>
      <c r="D50" t="str">
        <f>IF( Table2[[#This Row],[label]] = "", "", IF( Table2[[#This Row],[origin]] = "notedoc",  Table2[[#This Row],[origin]],  "noted"))</f>
        <v/>
      </c>
      <c r="E50" t="s">
        <v>52</v>
      </c>
      <c r="F50" t="s">
        <v>68</v>
      </c>
      <c r="G50" s="2" t="str">
        <f>""</f>
        <v/>
      </c>
      <c r="H50" s="19" t="str">
        <f>Table2[[#This Row],[label]]</f>
        <v/>
      </c>
      <c r="I50" t="str">
        <f>""</f>
        <v/>
      </c>
      <c r="J50" s="20" t="str">
        <f>""</f>
        <v/>
      </c>
      <c r="K50" s="20"/>
    </row>
    <row r="51" spans="2:11" ht="16" customHeight="1" x14ac:dyDescent="0.25">
      <c r="B51" s="22">
        <f>IF( Table2[[#This Row],[target]] = "noted", 1, 0)</f>
        <v>1</v>
      </c>
      <c r="C51" s="22">
        <f xml:space="preserve"> IF( Table2[[#This Row],[target]] = "notedoc", 1, 0)</f>
        <v>0</v>
      </c>
      <c r="D51" t="str">
        <f>IF( Table2[[#This Row],[label]] = "", "", IF( Table2[[#This Row],[origin]] = "notedoc",  Table2[[#This Row],[origin]],  "noted"))</f>
        <v>noted</v>
      </c>
      <c r="E51" t="s">
        <v>52</v>
      </c>
      <c r="F51" t="s">
        <v>68</v>
      </c>
      <c r="G51" s="2" t="s">
        <v>110</v>
      </c>
      <c r="H51" s="19" t="str">
        <f>Table2[[#This Row],[label]]</f>
        <v>CHANGE</v>
      </c>
      <c r="I51" t="s">
        <v>72</v>
      </c>
      <c r="J51" s="20"/>
      <c r="K51" s="20"/>
    </row>
    <row r="52" spans="2:11" ht="16" customHeight="1" x14ac:dyDescent="0.25">
      <c r="B52" s="22">
        <f>IF( Table2[[#This Row],[target]] = "noted", 1, 0)</f>
        <v>1</v>
      </c>
      <c r="C52" s="22">
        <f xml:space="preserve"> IF( Table2[[#This Row],[target]] = "notedoc", 1, 0)</f>
        <v>0</v>
      </c>
      <c r="D52" t="str">
        <f>IF( Table2[[#This Row],[label]] = "", "", IF( Table2[[#This Row],[origin]] = "notedoc",  Table2[[#This Row],[origin]],  "noted"))</f>
        <v>noted</v>
      </c>
      <c r="E52" t="s">
        <v>52</v>
      </c>
      <c r="F52" t="s">
        <v>68</v>
      </c>
      <c r="G52" s="2" t="s">
        <v>53</v>
      </c>
      <c r="H52" s="19" t="str">
        <f>Table2[[#This Row],[label]]</f>
        <v>DECIDE</v>
      </c>
      <c r="I52" t="s">
        <v>72</v>
      </c>
      <c r="J52" s="20"/>
      <c r="K52" s="20"/>
    </row>
    <row r="53" spans="2:11" ht="16" customHeight="1" x14ac:dyDescent="0.25">
      <c r="B53" s="22">
        <f>IF( Table2[[#This Row],[target]] = "noted", 1, 0)</f>
        <v>1</v>
      </c>
      <c r="C53" s="22">
        <f xml:space="preserve"> IF( Table2[[#This Row],[target]] = "notedoc", 1, 0)</f>
        <v>0</v>
      </c>
      <c r="D53" t="str">
        <f>IF( Table2[[#This Row],[label]] = "", "", IF( Table2[[#This Row],[origin]] = "notedoc",  Table2[[#This Row],[origin]],  "noted"))</f>
        <v>noted</v>
      </c>
      <c r="E53" t="s">
        <v>52</v>
      </c>
      <c r="F53" t="s">
        <v>68</v>
      </c>
      <c r="G53" s="2" t="s">
        <v>115</v>
      </c>
      <c r="H53" s="19" t="str">
        <f>Table2[[#This Row],[label]]</f>
        <v>DUMP</v>
      </c>
      <c r="I53" t="s">
        <v>72</v>
      </c>
      <c r="J53" s="20"/>
      <c r="K53" s="20"/>
    </row>
    <row r="54" spans="2:11" ht="16" customHeight="1" x14ac:dyDescent="0.25">
      <c r="B54" s="22">
        <f>IF( Table2[[#This Row],[target]] = "noted", 1, 0)</f>
        <v>1</v>
      </c>
      <c r="C54" s="22">
        <f xml:space="preserve"> IF( Table2[[#This Row],[target]] = "notedoc", 1, 0)</f>
        <v>0</v>
      </c>
      <c r="D54" t="str">
        <f>IF( Table2[[#This Row],[label]] = "", "", IF( Table2[[#This Row],[origin]] = "notedoc",  Table2[[#This Row],[origin]],  "noted"))</f>
        <v>noted</v>
      </c>
      <c r="E54" t="s">
        <v>52</v>
      </c>
      <c r="F54" t="s">
        <v>68</v>
      </c>
      <c r="G54" s="2" t="s">
        <v>50</v>
      </c>
      <c r="H54" s="19" t="str">
        <f>Table2[[#This Row],[label]]</f>
        <v>IMPROVE</v>
      </c>
      <c r="I54" t="s">
        <v>72</v>
      </c>
      <c r="J54" s="20"/>
      <c r="K54" s="20"/>
    </row>
    <row r="55" spans="2:11" ht="16" customHeight="1" x14ac:dyDescent="0.25">
      <c r="B55" s="22">
        <f>IF( Table2[[#This Row],[target]] = "noted", 1, 0)</f>
        <v>1</v>
      </c>
      <c r="C55" s="22">
        <f xml:space="preserve"> IF( Table2[[#This Row],[target]] = "notedoc", 1, 0)</f>
        <v>0</v>
      </c>
      <c r="D55" t="str">
        <f>IF( Table2[[#This Row],[label]] = "", "", IF( Table2[[#This Row],[origin]] = "notedoc",  Table2[[#This Row],[origin]],  "noted"))</f>
        <v>noted</v>
      </c>
      <c r="E55" t="s">
        <v>52</v>
      </c>
      <c r="F55" t="s">
        <v>68</v>
      </c>
      <c r="G55" s="2" t="s">
        <v>5</v>
      </c>
      <c r="H55" s="19" t="str">
        <f>Table2[[#This Row],[label]]</f>
        <v>LOG</v>
      </c>
      <c r="I55" t="s">
        <v>72</v>
      </c>
      <c r="J55" s="20"/>
      <c r="K55" s="20"/>
    </row>
    <row r="56" spans="2:11" ht="16" customHeight="1" x14ac:dyDescent="0.25">
      <c r="B56" s="22">
        <f>IF( Table2[[#This Row],[target]] = "noted", 1, 0)</f>
        <v>1</v>
      </c>
      <c r="C56" s="22">
        <f xml:space="preserve"> IF( Table2[[#This Row],[target]] = "notedoc", 1, 0)</f>
        <v>0</v>
      </c>
      <c r="D56" t="str">
        <f>IF( Table2[[#This Row],[label]] = "", "", IF( Table2[[#This Row],[origin]] = "notedoc",  Table2[[#This Row],[origin]],  "noted"))</f>
        <v>noted</v>
      </c>
      <c r="E56" t="s">
        <v>43</v>
      </c>
      <c r="F56" t="s">
        <v>68</v>
      </c>
      <c r="G56" s="2" t="s">
        <v>18</v>
      </c>
      <c r="H56" s="19" t="str">
        <f>Table2[[#This Row],[label]]</f>
        <v>OPTIMIZE</v>
      </c>
      <c r="I56" t="s">
        <v>72</v>
      </c>
      <c r="J56" s="20"/>
      <c r="K56" s="20"/>
    </row>
    <row r="57" spans="2:11" ht="16" customHeight="1" x14ac:dyDescent="0.25">
      <c r="B57" s="22">
        <f>IF( Table2[[#This Row],[target]] = "noted", 1, 0)</f>
        <v>1</v>
      </c>
      <c r="C57" s="22">
        <f xml:space="preserve"> IF( Table2[[#This Row],[target]] = "notedoc", 1, 0)</f>
        <v>0</v>
      </c>
      <c r="D57" t="str">
        <f>IF( Table2[[#This Row],[label]] = "", "", IF( Table2[[#This Row],[origin]] = "notedoc",  Table2[[#This Row],[origin]],  "noted"))</f>
        <v>noted</v>
      </c>
      <c r="E57" t="s">
        <v>48</v>
      </c>
      <c r="F57" t="s">
        <v>68</v>
      </c>
      <c r="G57" s="2" t="s">
        <v>19</v>
      </c>
      <c r="H57" s="19" t="str">
        <f>Table2[[#This Row],[label]]</f>
        <v>REFACTOR</v>
      </c>
      <c r="I57" t="s">
        <v>72</v>
      </c>
      <c r="J57" s="20"/>
      <c r="K57" s="20"/>
    </row>
    <row r="58" spans="2:11" ht="16" customHeight="1" x14ac:dyDescent="0.25">
      <c r="B58" s="22">
        <f>IF( Table2[[#This Row],[target]] = "noted", 1, 0)</f>
        <v>1</v>
      </c>
      <c r="C58" s="22">
        <f xml:space="preserve"> IF( Table2[[#This Row],[target]] = "notedoc", 1, 0)</f>
        <v>0</v>
      </c>
      <c r="D58" t="str">
        <f>IF( Table2[[#This Row],[label]] = "", "", IF( Table2[[#This Row],[origin]] = "notedoc",  Table2[[#This Row],[origin]],  "noted"))</f>
        <v>noted</v>
      </c>
      <c r="E58" t="s">
        <v>48</v>
      </c>
      <c r="F58" t="s">
        <v>68</v>
      </c>
      <c r="G58" s="2" t="s">
        <v>20</v>
      </c>
      <c r="H58" s="19" t="str">
        <f>Table2[[#This Row],[label]]</f>
        <v>REMOVE</v>
      </c>
      <c r="I58" t="s">
        <v>72</v>
      </c>
      <c r="J58" s="20"/>
      <c r="K58" s="20"/>
    </row>
    <row r="59" spans="2:11" ht="16" customHeight="1" x14ac:dyDescent="0.25">
      <c r="B59" s="22">
        <f>IF( Table2[[#This Row],[target]] = "noted", 1, 0)</f>
        <v>1</v>
      </c>
      <c r="C59" s="22">
        <f xml:space="preserve"> IF( Table2[[#This Row],[target]] = "notedoc", 1, 0)</f>
        <v>0</v>
      </c>
      <c r="D59" t="str">
        <f>IF( Table2[[#This Row],[label]] = "", "", IF( Table2[[#This Row],[origin]] = "notedoc",  Table2[[#This Row],[origin]],  "noted"))</f>
        <v>noted</v>
      </c>
      <c r="E59" t="s">
        <v>52</v>
      </c>
      <c r="F59" t="s">
        <v>68</v>
      </c>
      <c r="G59" s="2" t="s">
        <v>67</v>
      </c>
      <c r="H59" s="19" t="str">
        <f>Table2[[#This Row],[label]]</f>
        <v>REVERT</v>
      </c>
      <c r="I59" t="s">
        <v>72</v>
      </c>
      <c r="J59" s="20"/>
      <c r="K59" s="20"/>
    </row>
    <row r="60" spans="2:11" ht="16" customHeight="1" x14ac:dyDescent="0.25">
      <c r="B60" s="22">
        <f>IF( Table2[[#This Row],[target]] = "noted", 1, 0)</f>
        <v>1</v>
      </c>
      <c r="C60" s="22">
        <f xml:space="preserve"> IF( Table2[[#This Row],[target]] = "notedoc", 1, 0)</f>
        <v>0</v>
      </c>
      <c r="D60" t="str">
        <f>IF( Table2[[#This Row],[label]] = "", "", IF( Table2[[#This Row],[origin]] = "notedoc",  Table2[[#This Row],[origin]],  "noted"))</f>
        <v>noted</v>
      </c>
      <c r="E60" t="s">
        <v>43</v>
      </c>
      <c r="F60" t="s">
        <v>68</v>
      </c>
      <c r="G60" s="2" t="s">
        <v>21</v>
      </c>
      <c r="H60" s="19" t="str">
        <f>Table2[[#This Row],[label]]</f>
        <v>REVIEW</v>
      </c>
      <c r="I60" t="s">
        <v>72</v>
      </c>
      <c r="J60" s="20"/>
      <c r="K60" s="20"/>
    </row>
    <row r="61" spans="2:11" ht="16" customHeight="1" x14ac:dyDescent="0.25">
      <c r="B61" s="22">
        <f>IF( Table2[[#This Row],[target]] = "noted", 1, 0)</f>
        <v>1</v>
      </c>
      <c r="C61" s="22">
        <f xml:space="preserve"> IF( Table2[[#This Row],[target]] = "notedoc", 1, 0)</f>
        <v>0</v>
      </c>
      <c r="D61" t="str">
        <f>IF( Table2[[#This Row],[label]] = "", "", IF( Table2[[#This Row],[origin]] = "notedoc",  Table2[[#This Row],[origin]],  "noted"))</f>
        <v>noted</v>
      </c>
      <c r="E61" t="s">
        <v>52</v>
      </c>
      <c r="F61" t="s">
        <v>68</v>
      </c>
      <c r="G61" s="2" t="s">
        <v>54</v>
      </c>
      <c r="H61" s="19" t="str">
        <f>Table2[[#This Row],[label]]</f>
        <v>TEST</v>
      </c>
      <c r="I61" t="s">
        <v>72</v>
      </c>
      <c r="J61" s="20"/>
      <c r="K61" s="20"/>
    </row>
    <row r="62" spans="2:11" x14ac:dyDescent="0.25">
      <c r="B62" s="22">
        <f>IF( Table2[[#This Row],[target]] = "noted", 1, 0)</f>
        <v>0</v>
      </c>
      <c r="C62" s="22">
        <f xml:space="preserve"> IF( Table2[[#This Row],[target]] = "notedoc", 1, 0)</f>
        <v>0</v>
      </c>
      <c r="D62" t="str">
        <f>IF( Table2[[#This Row],[label]] = "", "", IF( Table2[[#This Row],[origin]] = "notedoc",  Table2[[#This Row],[origin]],  "noted"))</f>
        <v/>
      </c>
      <c r="E62" t="s">
        <v>52</v>
      </c>
      <c r="F62" t="s">
        <v>62</v>
      </c>
      <c r="G62" s="2" t="str">
        <f>""</f>
        <v/>
      </c>
      <c r="H62" s="19" t="str">
        <f>Table2[[#This Row],[label]]</f>
        <v/>
      </c>
      <c r="I62" t="str">
        <f>""</f>
        <v/>
      </c>
      <c r="J62" s="20" t="str">
        <f>""</f>
        <v/>
      </c>
      <c r="K62" s="20"/>
    </row>
    <row r="63" spans="2:11" x14ac:dyDescent="0.25">
      <c r="B63" s="22">
        <f>IF( Table2[[#This Row],[target]] = "noted", 1, 0)</f>
        <v>1</v>
      </c>
      <c r="C63" s="22">
        <f xml:space="preserve"> IF( Table2[[#This Row],[target]] = "notedoc", 1, 0)</f>
        <v>0</v>
      </c>
      <c r="D63" t="str">
        <f>IF( Table2[[#This Row],[label]] = "", "", IF( Table2[[#This Row],[origin]] = "notedoc",  Table2[[#This Row],[origin]],  "noted"))</f>
        <v>noted</v>
      </c>
      <c r="E63" t="s">
        <v>48</v>
      </c>
      <c r="F63" t="s">
        <v>62</v>
      </c>
      <c r="G63" s="2" t="s">
        <v>32</v>
      </c>
      <c r="H63" s="19" t="str">
        <f>Table2[[#This Row],[label]]</f>
        <v>BROKEN</v>
      </c>
      <c r="I63" t="s">
        <v>71</v>
      </c>
      <c r="J63" s="20"/>
      <c r="K63" s="20"/>
    </row>
    <row r="64" spans="2:11" x14ac:dyDescent="0.25">
      <c r="B64" s="22">
        <f>IF( Table2[[#This Row],[target]] = "noted", 1, 0)</f>
        <v>1</v>
      </c>
      <c r="C64" s="22">
        <f xml:space="preserve"> IF( Table2[[#This Row],[target]] = "notedoc", 1, 0)</f>
        <v>0</v>
      </c>
      <c r="D64" t="str">
        <f>IF( Table2[[#This Row],[label]] = "", "", IF( Table2[[#This Row],[origin]] = "notedoc",  Table2[[#This Row],[origin]],  "noted"))</f>
        <v>noted</v>
      </c>
      <c r="E64" s="1" t="s">
        <v>43</v>
      </c>
      <c r="F64" t="s">
        <v>62</v>
      </c>
      <c r="G64" s="2" t="s">
        <v>33</v>
      </c>
      <c r="H64" s="19" t="str">
        <f>Table2[[#This Row],[label]]</f>
        <v>BUG</v>
      </c>
      <c r="I64" t="s">
        <v>71</v>
      </c>
      <c r="J64" s="20"/>
      <c r="K64" s="20"/>
    </row>
    <row r="65" spans="2:11" x14ac:dyDescent="0.25">
      <c r="B65" s="22">
        <f>IF( Table2[[#This Row],[target]] = "noted", 1, 0)</f>
        <v>1</v>
      </c>
      <c r="C65" s="22">
        <f xml:space="preserve"> IF( Table2[[#This Row],[target]] = "notedoc", 1, 0)</f>
        <v>0</v>
      </c>
      <c r="D65" t="str">
        <f>IF( Table2[[#This Row],[label]] = "", "", IF( Table2[[#This Row],[origin]] = "notedoc",  Table2[[#This Row],[origin]],  "noted"))</f>
        <v>noted</v>
      </c>
      <c r="E65" t="s">
        <v>43</v>
      </c>
      <c r="F65" t="s">
        <v>62</v>
      </c>
      <c r="G65" s="2" t="s">
        <v>16</v>
      </c>
      <c r="H65" s="19" t="str">
        <f>Table2[[#This Row],[label]]</f>
        <v>FIXME</v>
      </c>
      <c r="I65" t="s">
        <v>71</v>
      </c>
      <c r="J65" s="20"/>
      <c r="K65" s="20"/>
    </row>
    <row r="66" spans="2:11" x14ac:dyDescent="0.25">
      <c r="B66" s="22">
        <f>IF( Table2[[#This Row],[target]] = "noted", 1, 0)</f>
        <v>1</v>
      </c>
      <c r="C66" s="22">
        <f xml:space="preserve"> IF( Table2[[#This Row],[target]] = "notedoc", 1, 0)</f>
        <v>0</v>
      </c>
      <c r="D66" t="str">
        <f>IF( Table2[[#This Row],[label]] = "", "", IF( Table2[[#This Row],[origin]] = "notedoc",  Table2[[#This Row],[origin]],  "noted"))</f>
        <v>noted</v>
      </c>
      <c r="E66" t="s">
        <v>48</v>
      </c>
      <c r="F66" t="s">
        <v>62</v>
      </c>
      <c r="G66" s="2" t="s">
        <v>37</v>
      </c>
      <c r="H66" s="19" t="str">
        <f>Table2[[#This Row],[label]]</f>
        <v>OMFGRLY</v>
      </c>
      <c r="I66" t="s">
        <v>71</v>
      </c>
      <c r="J66" s="20"/>
      <c r="K66" s="20"/>
    </row>
    <row r="67" spans="2:11" x14ac:dyDescent="0.25">
      <c r="B67" s="22">
        <f>IF( Table2[[#This Row],[target]] = "noted", 1, 0)</f>
        <v>1</v>
      </c>
      <c r="C67" s="22">
        <f xml:space="preserve"> IF( Table2[[#This Row],[target]] = "notedoc", 1, 0)</f>
        <v>0</v>
      </c>
      <c r="D67" t="str">
        <f>IF( Table2[[#This Row],[label]] = "", "", IF( Table2[[#This Row],[origin]] = "notedoc",  Table2[[#This Row],[origin]],  "noted"))</f>
        <v>noted</v>
      </c>
      <c r="E67" t="s">
        <v>48</v>
      </c>
      <c r="F67" t="s">
        <v>62</v>
      </c>
      <c r="G67" s="2" t="s">
        <v>34</v>
      </c>
      <c r="H67" s="19" t="str">
        <f>Table2[[#This Row],[label]]</f>
        <v>OMG</v>
      </c>
      <c r="I67" t="s">
        <v>71</v>
      </c>
      <c r="J67" s="20"/>
      <c r="K67" s="20"/>
    </row>
    <row r="68" spans="2:11" x14ac:dyDescent="0.25">
      <c r="B68" s="22">
        <f>IF( Table2[[#This Row],[target]] = "noted", 1, 0)</f>
        <v>1</v>
      </c>
      <c r="C68" s="22">
        <f xml:space="preserve"> IF( Table2[[#This Row],[target]] = "notedoc", 1, 0)</f>
        <v>0</v>
      </c>
      <c r="D68" t="str">
        <f>IF( Table2[[#This Row],[label]] = "", "", IF( Table2[[#This Row],[origin]] = "notedoc",  Table2[[#This Row],[origin]],  "noted"))</f>
        <v>noted</v>
      </c>
      <c r="E68" t="s">
        <v>48</v>
      </c>
      <c r="F68" t="s">
        <v>62</v>
      </c>
      <c r="G68" s="2" t="s">
        <v>38</v>
      </c>
      <c r="H68" s="19" t="str">
        <f>Table2[[#This Row],[label]]</f>
        <v>WTF</v>
      </c>
      <c r="I68" t="s">
        <v>71</v>
      </c>
      <c r="J68" s="20"/>
      <c r="K68" s="20"/>
    </row>
    <row r="69" spans="2:11" x14ac:dyDescent="0.25">
      <c r="B69" s="22">
        <f>IF( Table2[[#This Row],[target]] = "noted", 1, 0)</f>
        <v>1</v>
      </c>
      <c r="C69" s="22">
        <f xml:space="preserve"> IF( Table2[[#This Row],[target]] = "notedoc", 1, 0)</f>
        <v>0</v>
      </c>
      <c r="D69" t="str">
        <f>IF( Table2[[#This Row],[label]] = "", "", IF( Table2[[#This Row],[origin]] = "notedoc",  Table2[[#This Row],[origin]],  "noted"))</f>
        <v>noted</v>
      </c>
      <c r="E69" t="s">
        <v>52</v>
      </c>
      <c r="F69" t="s">
        <v>55</v>
      </c>
      <c r="G69" s="2" t="s">
        <v>0</v>
      </c>
      <c r="H69" s="19" t="str">
        <f>Table2[[#This Row],[label]]</f>
        <v>CONSIDER</v>
      </c>
      <c r="I69" t="s">
        <v>72</v>
      </c>
      <c r="J69" s="20"/>
      <c r="K69" s="20"/>
    </row>
    <row r="70" spans="2:11" x14ac:dyDescent="0.25">
      <c r="B70" s="22">
        <f>IF( Table2[[#This Row],[target]] = "noted", 1, 0)</f>
        <v>1</v>
      </c>
      <c r="C70" s="22">
        <f xml:space="preserve"> IF( Table2[[#This Row],[target]] = "notedoc", 1, 0)</f>
        <v>0</v>
      </c>
      <c r="D70" t="str">
        <f>IF( Table2[[#This Row],[label]] = "", "", IF( Table2[[#This Row],[origin]] = "notedoc",  Table2[[#This Row],[origin]],  "noted"))</f>
        <v>noted</v>
      </c>
      <c r="E70" t="s">
        <v>43</v>
      </c>
      <c r="F70" t="s">
        <v>55</v>
      </c>
      <c r="G70" s="2" t="s">
        <v>3</v>
      </c>
      <c r="H70" s="19" t="str">
        <f>Table2[[#This Row],[label]]</f>
        <v>IDEA</v>
      </c>
      <c r="I70" t="s">
        <v>72</v>
      </c>
      <c r="J70" s="20"/>
      <c r="K70" s="20"/>
    </row>
    <row r="71" spans="2:11" x14ac:dyDescent="0.25">
      <c r="B71" s="22">
        <f>IF( Table2[[#This Row],[target]] = "noted", 1, 0)</f>
        <v>1</v>
      </c>
      <c r="C71" s="22">
        <f xml:space="preserve"> IF( Table2[[#This Row],[target]] = "notedoc", 1, 0)</f>
        <v>0</v>
      </c>
      <c r="D71" t="str">
        <f>IF( Table2[[#This Row],[label]] = "", "", IF( Table2[[#This Row],[origin]] = "notedoc",  Table2[[#This Row],[origin]],  "noted"))</f>
        <v>noted</v>
      </c>
      <c r="E71" t="s">
        <v>43</v>
      </c>
      <c r="F71" t="s">
        <v>55</v>
      </c>
      <c r="G71" s="2" t="s">
        <v>6</v>
      </c>
      <c r="H71" s="19" t="str">
        <f>Table2[[#This Row],[label]]</f>
        <v>NB</v>
      </c>
      <c r="I71" t="s">
        <v>72</v>
      </c>
      <c r="J71" s="20"/>
      <c r="K71" s="20"/>
    </row>
    <row r="72" spans="2:11" x14ac:dyDescent="0.25">
      <c r="B72" s="22">
        <f>IF( Table2[[#This Row],[target]] = "noted", 1, 0)</f>
        <v>1</v>
      </c>
      <c r="C72" s="22">
        <f xml:space="preserve"> IF( Table2[[#This Row],[target]] = "notedoc", 1, 0)</f>
        <v>0</v>
      </c>
      <c r="D72" t="str">
        <f>IF( Table2[[#This Row],[label]] = "", "", IF( Table2[[#This Row],[origin]] = "notedoc",  Table2[[#This Row],[origin]],  "noted"))</f>
        <v>noted</v>
      </c>
      <c r="E72" t="s">
        <v>43</v>
      </c>
      <c r="F72" t="s">
        <v>55</v>
      </c>
      <c r="G72" s="2" t="s">
        <v>7</v>
      </c>
      <c r="H72" s="19" t="str">
        <f>Table2[[#This Row],[label]]</f>
        <v>NOTE</v>
      </c>
      <c r="I72" t="s">
        <v>72</v>
      </c>
      <c r="J72" s="20"/>
      <c r="K72" s="20"/>
    </row>
    <row r="73" spans="2:11" x14ac:dyDescent="0.25">
      <c r="B73" s="22">
        <f>IF( Table2[[#This Row],[target]] = "noted", 1, 0)</f>
        <v>1</v>
      </c>
      <c r="C73" s="22">
        <f xml:space="preserve"> IF( Table2[[#This Row],[target]] = "notedoc", 1, 0)</f>
        <v>0</v>
      </c>
      <c r="D73" t="str">
        <f>IF( Table2[[#This Row],[label]] = "", "", IF( Table2[[#This Row],[origin]] = "notedoc",  Table2[[#This Row],[origin]],  "noted"))</f>
        <v>noted</v>
      </c>
      <c r="E73" t="s">
        <v>52</v>
      </c>
      <c r="F73" t="s">
        <v>55</v>
      </c>
      <c r="G73" s="2" t="s">
        <v>8</v>
      </c>
      <c r="H73" s="19" t="str">
        <f>Table2[[#This Row],[label]]</f>
        <v>PS</v>
      </c>
      <c r="I73" t="s">
        <v>72</v>
      </c>
      <c r="J73" s="20"/>
      <c r="K73" s="20"/>
    </row>
    <row r="74" spans="2:11" x14ac:dyDescent="0.25">
      <c r="B74" s="22">
        <f>IF( Table2[[#This Row],[target]] = "noted", 1, 0)</f>
        <v>1</v>
      </c>
      <c r="C74" s="22">
        <f xml:space="preserve"> IF( Table2[[#This Row],[target]] = "notedoc", 1, 0)</f>
        <v>0</v>
      </c>
      <c r="D74" t="str">
        <f>IF( Table2[[#This Row],[label]] = "", "", IF( Table2[[#This Row],[origin]] = "notedoc",  Table2[[#This Row],[origin]],  "noted"))</f>
        <v>noted</v>
      </c>
      <c r="E74" t="s">
        <v>43</v>
      </c>
      <c r="F74" t="s">
        <v>55</v>
      </c>
      <c r="G74" s="2" t="s">
        <v>9</v>
      </c>
      <c r="H74" s="19" t="str">
        <f>Table2[[#This Row],[label]]</f>
        <v>QUESTION</v>
      </c>
      <c r="I74" t="s">
        <v>72</v>
      </c>
      <c r="J74" s="20"/>
      <c r="K74" s="20"/>
    </row>
    <row r="75" spans="2:11" x14ac:dyDescent="0.25">
      <c r="B75" s="22">
        <f>IF( Table2[[#This Row],[target]] = "noted", 1, 0)</f>
        <v>1</v>
      </c>
      <c r="C75" s="22">
        <f xml:space="preserve"> IF( Table2[[#This Row],[target]] = "notedoc", 1, 0)</f>
        <v>0</v>
      </c>
      <c r="D75" t="str">
        <f>IF( Table2[[#This Row],[label]] = "", "", IF( Table2[[#This Row],[origin]] = "notedoc",  Table2[[#This Row],[origin]],  "noted"))</f>
        <v>noted</v>
      </c>
      <c r="E75" t="s">
        <v>48</v>
      </c>
      <c r="F75" t="s">
        <v>55</v>
      </c>
      <c r="G75" s="2" t="s">
        <v>10</v>
      </c>
      <c r="H75" s="19" t="str">
        <f>Table2[[#This Row],[label]]</f>
        <v>TASK</v>
      </c>
      <c r="I75" t="s">
        <v>72</v>
      </c>
      <c r="J75" s="20"/>
      <c r="K75" s="20"/>
    </row>
    <row r="76" spans="2:11" x14ac:dyDescent="0.25">
      <c r="B76" s="22">
        <f>IF( Table2[[#This Row],[target]] = "noted", 1, 0)</f>
        <v>1</v>
      </c>
      <c r="C76" s="22">
        <f xml:space="preserve"> IF( Table2[[#This Row],[target]] = "notedoc", 1, 0)</f>
        <v>0</v>
      </c>
      <c r="D76" t="str">
        <f>IF( Table2[[#This Row],[label]] = "", "", IF( Table2[[#This Row],[origin]] = "notedoc",  Table2[[#This Row],[origin]],  "noted"))</f>
        <v>noted</v>
      </c>
      <c r="E76" t="s">
        <v>52</v>
      </c>
      <c r="F76" t="s">
        <v>55</v>
      </c>
      <c r="G76" s="2" t="s">
        <v>45</v>
      </c>
      <c r="H76" s="19" t="str">
        <f>Table2[[#This Row],[label]]</f>
        <v>TBD</v>
      </c>
      <c r="I76" t="s">
        <v>72</v>
      </c>
      <c r="J76" s="20"/>
      <c r="K76" s="20"/>
    </row>
    <row r="77" spans="2:11" x14ac:dyDescent="0.25">
      <c r="B77" s="22">
        <f>IF( Table2[[#This Row],[target]] = "noted", 1, 0)</f>
        <v>1</v>
      </c>
      <c r="C77" s="22">
        <f xml:space="preserve"> IF( Table2[[#This Row],[target]] = "notedoc", 1, 0)</f>
        <v>0</v>
      </c>
      <c r="D77" t="str">
        <f>IF( Table2[[#This Row],[label]] = "", "", IF( Table2[[#This Row],[origin]] = "notedoc",  Table2[[#This Row],[origin]],  "noted"))</f>
        <v>noted</v>
      </c>
      <c r="E77" t="s">
        <v>52</v>
      </c>
      <c r="F77" t="s">
        <v>55</v>
      </c>
      <c r="G77" s="2" t="s">
        <v>46</v>
      </c>
      <c r="H77" s="19" t="str">
        <f>Table2[[#This Row],[label]]</f>
        <v>TBS</v>
      </c>
      <c r="I77" t="s">
        <v>72</v>
      </c>
      <c r="J77" s="20"/>
      <c r="K77" s="20"/>
    </row>
    <row r="78" spans="2:11" x14ac:dyDescent="0.25">
      <c r="B78" s="22">
        <f>IF( Table2[[#This Row],[target]] = "noted", 1, 0)</f>
        <v>1</v>
      </c>
      <c r="C78" s="22">
        <f xml:space="preserve"> IF( Table2[[#This Row],[target]] = "notedoc", 1, 0)</f>
        <v>0</v>
      </c>
      <c r="D78" t="str">
        <f>IF( Table2[[#This Row],[label]] = "", "", IF( Table2[[#This Row],[origin]] = "notedoc",  Table2[[#This Row],[origin]],  "noted"))</f>
        <v>noted</v>
      </c>
      <c r="E78" t="s">
        <v>43</v>
      </c>
      <c r="F78" t="s">
        <v>55</v>
      </c>
      <c r="G78" s="2" t="s">
        <v>22</v>
      </c>
      <c r="H78" s="19" t="str">
        <f>Table2[[#This Row],[label]]</f>
        <v>TODO</v>
      </c>
      <c r="I78" t="s">
        <v>72</v>
      </c>
      <c r="J78" s="20"/>
      <c r="K78" s="20"/>
    </row>
    <row r="79" spans="2:11" x14ac:dyDescent="0.25">
      <c r="B79" s="22">
        <f>IF( Table2[[#This Row],[target]] = "noted", 1, 0)</f>
        <v>1</v>
      </c>
      <c r="C79" s="22">
        <f xml:space="preserve"> IF( Table2[[#This Row],[target]] = "notedoc", 1, 0)</f>
        <v>0</v>
      </c>
      <c r="D79" t="str">
        <f>IF( Table2[[#This Row],[label]] = "", "", IF( Table2[[#This Row],[origin]] = "notedoc",  Table2[[#This Row],[origin]],  "noted"))</f>
        <v>noted</v>
      </c>
      <c r="E79" t="s">
        <v>52</v>
      </c>
      <c r="F79" t="s">
        <v>55</v>
      </c>
      <c r="G79" s="2" t="s">
        <v>44</v>
      </c>
      <c r="H79" s="19" t="str">
        <f>Table2[[#This Row],[label]]</f>
        <v>TODOC</v>
      </c>
      <c r="I79" t="s">
        <v>72</v>
      </c>
      <c r="J79" s="20"/>
      <c r="K79" s="20"/>
    </row>
    <row r="80" spans="2:11" ht="16" customHeight="1" x14ac:dyDescent="0.25">
      <c r="B80" s="22">
        <f>IF( Table2[[#This Row],[target]] = "noted", 1, 0)</f>
        <v>0</v>
      </c>
      <c r="C80" s="22">
        <f xml:space="preserve"> IF( Table2[[#This Row],[target]] = "notedoc", 1, 0)</f>
        <v>0</v>
      </c>
      <c r="D80" t="str">
        <f>IF( Table2[[#This Row],[label]] = "", "", IF( Table2[[#This Row],[origin]] = "notedoc",  Table2[[#This Row],[origin]],  "noted"))</f>
        <v/>
      </c>
      <c r="E80" t="s">
        <v>52</v>
      </c>
      <c r="F80" t="s">
        <v>60</v>
      </c>
      <c r="G80" s="2" t="str">
        <f>""</f>
        <v/>
      </c>
      <c r="H80" s="19" t="str">
        <f>Table2[[#This Row],[label]]</f>
        <v/>
      </c>
      <c r="I80" t="str">
        <f>""</f>
        <v/>
      </c>
      <c r="J80" s="20" t="str">
        <f>""</f>
        <v/>
      </c>
      <c r="K80" s="20"/>
    </row>
    <row r="81" spans="2:11" x14ac:dyDescent="0.25">
      <c r="B81" s="22">
        <f>IF( Table2[[#This Row],[target]] = "noted", 1, 0)</f>
        <v>1</v>
      </c>
      <c r="C81" s="22">
        <f xml:space="preserve"> IF( Table2[[#This Row],[target]] = "notedoc", 1, 0)</f>
        <v>0</v>
      </c>
      <c r="D81" t="str">
        <f>IF( Table2[[#This Row],[label]] = "", "", IF( Table2[[#This Row],[origin]] = "notedoc",  Table2[[#This Row],[origin]],  "noted"))</f>
        <v>noted</v>
      </c>
      <c r="E81" t="s">
        <v>52</v>
      </c>
      <c r="F81" t="s">
        <v>60</v>
      </c>
      <c r="G81" s="2" t="s">
        <v>111</v>
      </c>
      <c r="H81" s="19" t="str">
        <f>Table2[[#This Row],[label]]</f>
        <v>ALERT</v>
      </c>
      <c r="I81" t="s">
        <v>71</v>
      </c>
      <c r="J81" s="20"/>
      <c r="K81" s="20"/>
    </row>
    <row r="82" spans="2:11" x14ac:dyDescent="0.25">
      <c r="B82" s="22">
        <f>IF( Table2[[#This Row],[target]] = "noted", 1, 0)</f>
        <v>1</v>
      </c>
      <c r="C82" s="22">
        <f xml:space="preserve"> IF( Table2[[#This Row],[target]] = "notedoc", 1, 0)</f>
        <v>0</v>
      </c>
      <c r="D82" t="str">
        <f>IF( Table2[[#This Row],[label]] = "", "", IF( Table2[[#This Row],[origin]] = "notedoc",  Table2[[#This Row],[origin]],  "noted"))</f>
        <v>noted</v>
      </c>
      <c r="E82" t="s">
        <v>52</v>
      </c>
      <c r="F82" t="s">
        <v>60</v>
      </c>
      <c r="G82" s="2" t="s">
        <v>73</v>
      </c>
      <c r="H82" s="19" t="str">
        <f>Table2[[#This Row],[label]]</f>
        <v>CRITICAL</v>
      </c>
      <c r="I82" t="s">
        <v>71</v>
      </c>
      <c r="J82" s="20"/>
      <c r="K82" s="20"/>
    </row>
    <row r="83" spans="2:11" x14ac:dyDescent="0.25">
      <c r="B83" s="22">
        <f>IF( Table2[[#This Row],[target]] = "noted", 1, 0)</f>
        <v>1</v>
      </c>
      <c r="C83" s="22">
        <f xml:space="preserve"> IF( Table2[[#This Row],[target]] = "notedoc", 1, 0)</f>
        <v>0</v>
      </c>
      <c r="D83" t="str">
        <f>IF( Table2[[#This Row],[label]] = "", "", IF( Table2[[#This Row],[origin]] = "notedoc",  Table2[[#This Row],[origin]],  "noted"))</f>
        <v>noted</v>
      </c>
      <c r="E83" s="1" t="s">
        <v>43</v>
      </c>
      <c r="F83" t="s">
        <v>60</v>
      </c>
      <c r="G83" s="2" t="s">
        <v>1</v>
      </c>
      <c r="H83" s="19" t="str">
        <f>Table2[[#This Row],[label]]</f>
        <v>DEBUG</v>
      </c>
      <c r="I83" s="1" t="s">
        <v>70</v>
      </c>
      <c r="J83" s="20"/>
      <c r="K83" s="20"/>
    </row>
    <row r="84" spans="2:11" x14ac:dyDescent="0.25">
      <c r="B84" s="22">
        <f>IF( Table2[[#This Row],[target]] = "noted", 1, 0)</f>
        <v>1</v>
      </c>
      <c r="C84" s="22">
        <f xml:space="preserve"> IF( Table2[[#This Row],[target]] = "notedoc", 1, 0)</f>
        <v>0</v>
      </c>
      <c r="D84" t="str">
        <f>IF( Table2[[#This Row],[label]] = "", "", IF( Table2[[#This Row],[origin]] = "notedoc",  Table2[[#This Row],[origin]],  "noted"))</f>
        <v>noted</v>
      </c>
      <c r="E84" t="s">
        <v>52</v>
      </c>
      <c r="F84" t="s">
        <v>60</v>
      </c>
      <c r="G84" s="2" t="s">
        <v>112</v>
      </c>
      <c r="H84" s="19" t="str">
        <f>Table2[[#This Row],[label]]</f>
        <v>EMERGENCY</v>
      </c>
      <c r="I84" t="s">
        <v>71</v>
      </c>
      <c r="J84" s="20"/>
      <c r="K84" s="20"/>
    </row>
    <row r="85" spans="2:11" x14ac:dyDescent="0.25">
      <c r="B85" s="22">
        <f>IF( Table2[[#This Row],[target]] = "noted", 1, 0)</f>
        <v>1</v>
      </c>
      <c r="C85" s="22">
        <f xml:space="preserve"> IF( Table2[[#This Row],[target]] = "notedoc", 1, 0)</f>
        <v>0</v>
      </c>
      <c r="D85" t="str">
        <f>IF( Table2[[#This Row],[label]] = "", "", IF( Table2[[#This Row],[origin]] = "notedoc",  Table2[[#This Row],[origin]],  "noted"))</f>
        <v>noted</v>
      </c>
      <c r="E85" t="s">
        <v>48</v>
      </c>
      <c r="F85" t="s">
        <v>60</v>
      </c>
      <c r="G85" s="2" t="s">
        <v>36</v>
      </c>
      <c r="H85" s="19" t="str">
        <f>Table2[[#This Row],[label]]</f>
        <v>ERROR</v>
      </c>
      <c r="I85" t="s">
        <v>71</v>
      </c>
      <c r="J85" s="20"/>
      <c r="K85" s="20"/>
    </row>
    <row r="86" spans="2:11" ht="15" customHeight="1" x14ac:dyDescent="0.25">
      <c r="B86" s="22">
        <f>IF( Table2[[#This Row],[target]] = "noted", 1, 0)</f>
        <v>1</v>
      </c>
      <c r="C86" s="22">
        <f xml:space="preserve"> IF( Table2[[#This Row],[target]] = "notedoc", 1, 0)</f>
        <v>0</v>
      </c>
      <c r="D86" t="str">
        <f>IF( Table2[[#This Row],[label]] = "", "", IF( Table2[[#This Row],[origin]] = "notedoc",  Table2[[#This Row],[origin]],  "noted"))</f>
        <v>noted</v>
      </c>
      <c r="E86" t="s">
        <v>52</v>
      </c>
      <c r="F86" t="s">
        <v>60</v>
      </c>
      <c r="G86" s="2" t="s">
        <v>2</v>
      </c>
      <c r="H86" s="19" t="str">
        <f>Table2[[#This Row],[label]]</f>
        <v>FATAL</v>
      </c>
      <c r="I86" t="s">
        <v>71</v>
      </c>
      <c r="J86" s="20"/>
      <c r="K86" s="20"/>
    </row>
    <row r="87" spans="2:11" x14ac:dyDescent="0.25">
      <c r="B87" s="22">
        <f>IF( Table2[[#This Row],[target]] = "noted", 1, 0)</f>
        <v>1</v>
      </c>
      <c r="C87" s="22">
        <f xml:space="preserve"> IF( Table2[[#This Row],[target]] = "notedoc", 1, 0)</f>
        <v>0</v>
      </c>
      <c r="D87" t="str">
        <f>IF( Table2[[#This Row],[label]] = "", "", IF( Table2[[#This Row],[origin]] = "notedoc",  Table2[[#This Row],[origin]],  "noted"))</f>
        <v>noted</v>
      </c>
      <c r="E87" t="s">
        <v>48</v>
      </c>
      <c r="F87" t="s">
        <v>60</v>
      </c>
      <c r="G87" s="2" t="s">
        <v>4</v>
      </c>
      <c r="H87" s="19" t="str">
        <f>Table2[[#This Row],[label]]</f>
        <v>INFO</v>
      </c>
      <c r="I87" s="1" t="s">
        <v>72</v>
      </c>
      <c r="J87" s="20"/>
      <c r="K87" s="20"/>
    </row>
    <row r="88" spans="2:11" x14ac:dyDescent="0.25">
      <c r="B88" s="22">
        <f>IF( Table2[[#This Row],[target]] = "noted", 1, 0)</f>
        <v>1</v>
      </c>
      <c r="C88" s="22">
        <f xml:space="preserve"> IF( Table2[[#This Row],[target]] = "notedoc", 1, 0)</f>
        <v>0</v>
      </c>
      <c r="D88" t="str">
        <f>IF( Table2[[#This Row],[label]] = "", "", IF( Table2[[#This Row],[origin]] = "notedoc",  Table2[[#This Row],[origin]],  "noted"))</f>
        <v>noted</v>
      </c>
      <c r="E88" t="s">
        <v>52</v>
      </c>
      <c r="F88" t="s">
        <v>60</v>
      </c>
      <c r="G88" s="2" t="s">
        <v>113</v>
      </c>
      <c r="H88" s="19" t="str">
        <f>Table2[[#This Row],[label]]</f>
        <v>NOTICE</v>
      </c>
      <c r="I88" s="1" t="s">
        <v>72</v>
      </c>
      <c r="J88" s="20"/>
      <c r="K88" s="20"/>
    </row>
    <row r="89" spans="2:11" x14ac:dyDescent="0.25">
      <c r="B89" s="22">
        <f>IF( Table2[[#This Row],[target]] = "noted", 1, 0)</f>
        <v>1</v>
      </c>
      <c r="C89" s="22">
        <f xml:space="preserve"> IF( Table2[[#This Row],[target]] = "notedoc", 1, 0)</f>
        <v>0</v>
      </c>
      <c r="D89" t="str">
        <f>IF( Table2[[#This Row],[label]] = "", "", IF( Table2[[#This Row],[origin]] = "notedoc",  Table2[[#This Row],[origin]],  "noted"))</f>
        <v>noted</v>
      </c>
      <c r="E89" t="s">
        <v>52</v>
      </c>
      <c r="F89" t="s">
        <v>60</v>
      </c>
      <c r="G89" s="2" t="s">
        <v>114</v>
      </c>
      <c r="H89" s="19" t="str">
        <f>Table2[[#This Row],[label]]</f>
        <v>PANIC</v>
      </c>
      <c r="I89" t="s">
        <v>71</v>
      </c>
      <c r="J89" s="20"/>
      <c r="K89" s="20"/>
    </row>
    <row r="90" spans="2:11" x14ac:dyDescent="0.25">
      <c r="B90" s="22">
        <f>IF( Table2[[#This Row],[target]] = "noted", 1, 0)</f>
        <v>1</v>
      </c>
      <c r="C90" s="22">
        <f xml:space="preserve"> IF( Table2[[#This Row],[target]] = "notedoc", 1, 0)</f>
        <v>0</v>
      </c>
      <c r="D90" t="str">
        <f>IF( Table2[[#This Row],[label]] = "", "", IF( Table2[[#This Row],[origin]] = "notedoc",  Table2[[#This Row],[origin]],  "noted"))</f>
        <v>noted</v>
      </c>
      <c r="E90" t="s">
        <v>52</v>
      </c>
      <c r="F90" t="s">
        <v>60</v>
      </c>
      <c r="G90" s="2" t="s">
        <v>109</v>
      </c>
      <c r="H90" s="19" t="str">
        <f>Table2[[#This Row],[label]]</f>
        <v>TRACE</v>
      </c>
      <c r="I90" t="s">
        <v>70</v>
      </c>
      <c r="J90" s="20"/>
      <c r="K90" s="20"/>
    </row>
    <row r="91" spans="2:11" x14ac:dyDescent="0.25">
      <c r="B91" s="22">
        <f>IF( Table2[[#This Row],[target]] = "noted", 1, 0)</f>
        <v>1</v>
      </c>
      <c r="C91" s="22">
        <f xml:space="preserve"> IF( Table2[[#This Row],[target]] = "notedoc", 1, 0)</f>
        <v>0</v>
      </c>
      <c r="D91" t="str">
        <f>IF( Table2[[#This Row],[label]] = "", "", IF( Table2[[#This Row],[origin]] = "notedoc",  Table2[[#This Row],[origin]],  "noted"))</f>
        <v>noted</v>
      </c>
      <c r="E91" t="s">
        <v>48</v>
      </c>
      <c r="F91" t="s">
        <v>60</v>
      </c>
      <c r="G91" s="2" t="s">
        <v>27</v>
      </c>
      <c r="H91" s="19" t="str">
        <f>Table2[[#This Row],[label]]</f>
        <v>WARN</v>
      </c>
      <c r="I91" t="s">
        <v>71</v>
      </c>
      <c r="J91" s="20"/>
      <c r="K91" s="20"/>
    </row>
    <row r="92" spans="2:11" ht="16" customHeight="1" x14ac:dyDescent="0.25">
      <c r="B92" s="22">
        <f>IF( Table2[[#This Row],[target]] = "noted", 1, 0)</f>
        <v>0</v>
      </c>
      <c r="C92" s="22">
        <f xml:space="preserve"> IF( Table2[[#This Row],[target]] = "notedoc", 1, 0)</f>
        <v>0</v>
      </c>
      <c r="D92" t="str">
        <f>IF( Table2[[#This Row],[label]] = "", "", IF( Table2[[#This Row],[origin]] = "notedoc",  Table2[[#This Row],[origin]],  "noted"))</f>
        <v/>
      </c>
      <c r="E92" t="s">
        <v>52</v>
      </c>
      <c r="F92" t="s">
        <v>65</v>
      </c>
      <c r="G92" s="2" t="str">
        <f>""</f>
        <v/>
      </c>
      <c r="H92" s="19" t="str">
        <f>Table2[[#This Row],[label]]</f>
        <v/>
      </c>
      <c r="I92" t="str">
        <f>""</f>
        <v/>
      </c>
      <c r="J92" s="20"/>
      <c r="K92" s="20"/>
    </row>
    <row r="93" spans="2:11" x14ac:dyDescent="0.25">
      <c r="B93" s="22">
        <f>IF( Table2[[#This Row],[target]] = "noted", 1, 0)</f>
        <v>1</v>
      </c>
      <c r="C93" s="22">
        <f xml:space="preserve"> IF( Table2[[#This Row],[target]] = "notedoc", 1, 0)</f>
        <v>0</v>
      </c>
      <c r="D93" t="str">
        <f>IF( Table2[[#This Row],[label]] = "", "", IF( Table2[[#This Row],[origin]] = "notedoc",  Table2[[#This Row],[origin]],  "noted"))</f>
        <v>noted</v>
      </c>
      <c r="E93" t="s">
        <v>52</v>
      </c>
      <c r="F93" t="s">
        <v>65</v>
      </c>
      <c r="G93" s="2" t="s">
        <v>75</v>
      </c>
      <c r="H93" s="19" t="str">
        <f>Table2[[#This Row],[label]]</f>
        <v>DAGOLDEN</v>
      </c>
      <c r="I93" t="s">
        <v>72</v>
      </c>
      <c r="J93" s="20"/>
      <c r="K93" s="20"/>
    </row>
    <row r="94" spans="2:11" x14ac:dyDescent="0.25">
      <c r="B94" s="22">
        <f>IF( Table2[[#This Row],[target]] = "noted", 1, 0)</f>
        <v>1</v>
      </c>
      <c r="C94" s="22">
        <f xml:space="preserve"> IF( Table2[[#This Row],[target]] = "notedoc", 1, 0)</f>
        <v>0</v>
      </c>
      <c r="D94" t="str">
        <f>IF( Table2[[#This Row],[label]] = "", "", IF( Table2[[#This Row],[origin]] = "notedoc",  Table2[[#This Row],[origin]],  "noted"))</f>
        <v>noted</v>
      </c>
      <c r="E94" t="s">
        <v>52</v>
      </c>
      <c r="F94" t="s">
        <v>65</v>
      </c>
      <c r="G94" s="2" t="s">
        <v>39</v>
      </c>
      <c r="H94" s="19" t="str">
        <f>Table2[[#This Row],[label]]</f>
        <v>ETHER</v>
      </c>
      <c r="I94" t="s">
        <v>72</v>
      </c>
      <c r="J94" s="20"/>
      <c r="K94" s="20"/>
    </row>
    <row r="95" spans="2:11" x14ac:dyDescent="0.25">
      <c r="B95" s="22">
        <f>IF( Table2[[#This Row],[target]] = "noted", 1, 0)</f>
        <v>1</v>
      </c>
      <c r="C95" s="22">
        <f xml:space="preserve"> IF( Table2[[#This Row],[target]] = "notedoc", 1, 0)</f>
        <v>0</v>
      </c>
      <c r="D95" t="str">
        <f>IF( Table2[[#This Row],[label]] = "", "", IF( Table2[[#This Row],[origin]] = "notedoc",  Table2[[#This Row],[origin]],  "noted"))</f>
        <v>noted</v>
      </c>
      <c r="E95" t="s">
        <v>52</v>
      </c>
      <c r="F95" t="s">
        <v>65</v>
      </c>
      <c r="G95" s="2" t="s">
        <v>74</v>
      </c>
      <c r="H95" s="19" t="str">
        <f>Table2[[#This Row],[label]]</f>
        <v>KENTNL</v>
      </c>
      <c r="I95" t="s">
        <v>72</v>
      </c>
      <c r="J95" s="20"/>
      <c r="K95" s="20"/>
    </row>
    <row r="96" spans="2:11" x14ac:dyDescent="0.25">
      <c r="B96" s="22">
        <f>IF( Table2[[#This Row],[target]] = "noted", 1, 0)</f>
        <v>1</v>
      </c>
      <c r="C96" s="22">
        <f xml:space="preserve"> IF( Table2[[#This Row],[target]] = "notedoc", 1, 0)</f>
        <v>0</v>
      </c>
      <c r="D96" t="str">
        <f>IF( Table2[[#This Row],[label]] = "", "", IF( Table2[[#This Row],[origin]] = "notedoc",  Table2[[#This Row],[origin]],  "noted"))</f>
        <v>noted</v>
      </c>
      <c r="E96" t="s">
        <v>52</v>
      </c>
      <c r="F96" t="s">
        <v>65</v>
      </c>
      <c r="G96" s="2" t="s">
        <v>40</v>
      </c>
      <c r="H96" s="19" t="str">
        <f>Table2[[#This Row],[label]]</f>
        <v>TABULO</v>
      </c>
      <c r="I96" t="s">
        <v>72</v>
      </c>
      <c r="J96" s="20"/>
      <c r="K96" s="20"/>
    </row>
    <row r="97" spans="2:11" x14ac:dyDescent="0.25">
      <c r="B97" s="22">
        <f>IF( Table2[[#This Row],[target]] = "noted", 1, 0)</f>
        <v>1</v>
      </c>
      <c r="C97" s="22">
        <f xml:space="preserve"> IF( Table2[[#This Row],[target]] = "notedoc", 1, 0)</f>
        <v>0</v>
      </c>
      <c r="D97" t="str">
        <f>IF( Table2[[#This Row],[label]] = "", "", IF( Table2[[#This Row],[origin]] = "notedoc",  Table2[[#This Row],[origin]],  "noted"))</f>
        <v>noted</v>
      </c>
      <c r="E97" t="s">
        <v>52</v>
      </c>
      <c r="F97" t="s">
        <v>65</v>
      </c>
      <c r="G97" s="2" t="s">
        <v>41</v>
      </c>
      <c r="H97" s="19" t="str">
        <f>Table2[[#This Row],[label]]</f>
        <v>TAU</v>
      </c>
      <c r="I97" t="s">
        <v>72</v>
      </c>
      <c r="J97" s="20"/>
      <c r="K97" s="20"/>
    </row>
    <row r="98" spans="2:11" x14ac:dyDescent="0.25">
      <c r="B98" s="22">
        <f>IF( Table2[[#This Row],[target]] = "noted", 1, 0)</f>
        <v>0</v>
      </c>
      <c r="C98" s="22">
        <f xml:space="preserve"> IF( Table2[[#This Row],[target]] = "notedoc", 1, 0)</f>
        <v>0</v>
      </c>
      <c r="D98" t="str">
        <f>IF( Table2[[#This Row],[label]] = "", "", IF( Table2[[#This Row],[origin]] = "notedoc",  Table2[[#This Row],[origin]],  "noted"))</f>
        <v/>
      </c>
      <c r="E98" t="s">
        <v>52</v>
      </c>
      <c r="F98" t="s">
        <v>108</v>
      </c>
      <c r="G98" s="2" t="s">
        <v>176</v>
      </c>
      <c r="H98" s="19" t="str">
        <f>Table2[[#This Row],[label]]</f>
        <v/>
      </c>
      <c r="I98" t="str">
        <f>""</f>
        <v/>
      </c>
      <c r="J98" s="20"/>
      <c r="K98" s="20"/>
    </row>
    <row r="99" spans="2:11" x14ac:dyDescent="0.25">
      <c r="B99" s="22">
        <f>IF( Table2[[#This Row],[target]] = "noted", 1, 0)</f>
        <v>1</v>
      </c>
      <c r="C99" s="22">
        <f xml:space="preserve"> IF( Table2[[#This Row],[target]] = "notedoc", 1, 0)</f>
        <v>0</v>
      </c>
      <c r="D99" t="str">
        <f>IF( Table2[[#This Row],[label]] = "", "", IF( Table2[[#This Row],[origin]] = "notedoc",  Table2[[#This Row],[origin]],  "noted"))</f>
        <v>noted</v>
      </c>
      <c r="E99" t="s">
        <v>52</v>
      </c>
      <c r="F99" t="s">
        <v>108</v>
      </c>
      <c r="G99" s="2" t="s">
        <v>23</v>
      </c>
      <c r="H99" s="19" t="str">
        <f>Table2[[#This Row],[label]]</f>
        <v>ATTENTION</v>
      </c>
      <c r="I99" t="s">
        <v>61</v>
      </c>
      <c r="J99" s="20"/>
      <c r="K99" s="20"/>
    </row>
    <row r="100" spans="2:11" x14ac:dyDescent="0.25">
      <c r="B100" s="22">
        <f>IF( Table2[[#This Row],[target]] = "noted", 1, 0)</f>
        <v>1</v>
      </c>
      <c r="C100" s="22">
        <f xml:space="preserve"> IF( Table2[[#This Row],[target]] = "notedoc", 1, 0)</f>
        <v>0</v>
      </c>
      <c r="D100" t="str">
        <f>IF( Table2[[#This Row],[label]] = "", "", IF( Table2[[#This Row],[origin]] = "notedoc",  Table2[[#This Row],[origin]],  "noted"))</f>
        <v>noted</v>
      </c>
      <c r="E100" t="s">
        <v>52</v>
      </c>
      <c r="F100" t="s">
        <v>108</v>
      </c>
      <c r="G100" s="2" t="s">
        <v>24</v>
      </c>
      <c r="H100" s="19" t="str">
        <f>Table2[[#This Row],[label]]</f>
        <v>ATTN</v>
      </c>
      <c r="I100" t="s">
        <v>61</v>
      </c>
      <c r="J100" s="20"/>
      <c r="K100" s="20"/>
    </row>
    <row r="101" spans="2:11" x14ac:dyDescent="0.25">
      <c r="B101" s="22">
        <f>IF( Table2[[#This Row],[target]] = "noted", 1, 0)</f>
        <v>1</v>
      </c>
      <c r="C101" s="22">
        <f xml:space="preserve"> IF( Table2[[#This Row],[target]] = "notedoc", 1, 0)</f>
        <v>0</v>
      </c>
      <c r="D101" t="str">
        <f>IF( Table2[[#This Row],[label]] = "", "", IF( Table2[[#This Row],[origin]] = "notedoc",  Table2[[#This Row],[origin]],  "noted"))</f>
        <v>noted</v>
      </c>
      <c r="E101" t="s">
        <v>48</v>
      </c>
      <c r="F101" t="s">
        <v>108</v>
      </c>
      <c r="G101" s="2" t="s">
        <v>15</v>
      </c>
      <c r="H101" s="19" t="str">
        <f>Table2[[#This Row],[label]]</f>
        <v>CHGME</v>
      </c>
      <c r="I101" t="s">
        <v>72</v>
      </c>
      <c r="J101" s="20"/>
      <c r="K101" s="20"/>
    </row>
    <row r="102" spans="2:11" x14ac:dyDescent="0.25">
      <c r="B102" s="22">
        <f>IF( Table2[[#This Row],[target]] = "noted", 1, 0)</f>
        <v>1</v>
      </c>
      <c r="C102" s="22">
        <f xml:space="preserve"> IF( Table2[[#This Row],[target]] = "notedoc", 1, 0)</f>
        <v>0</v>
      </c>
      <c r="D102" t="str">
        <f>IF( Table2[[#This Row],[label]] = "", "", IF( Table2[[#This Row],[origin]] = "notedoc",  Table2[[#This Row],[origin]],  "noted"))</f>
        <v>noted</v>
      </c>
      <c r="E102" s="1" t="s">
        <v>43</v>
      </c>
      <c r="F102" t="s">
        <v>108</v>
      </c>
      <c r="G102" s="2" t="s">
        <v>25</v>
      </c>
      <c r="H102" s="19" t="str">
        <f>Table2[[#This Row],[label]]</f>
        <v>COMBAK</v>
      </c>
      <c r="I102" t="s">
        <v>61</v>
      </c>
      <c r="J102" s="20"/>
      <c r="K102" s="20"/>
    </row>
    <row r="103" spans="2:11" x14ac:dyDescent="0.25">
      <c r="B103" s="22">
        <f>IF( Table2[[#This Row],[target]] = "noted", 1, 0)</f>
        <v>1</v>
      </c>
      <c r="C103" s="22">
        <f xml:space="preserve"> IF( Table2[[#This Row],[target]] = "notedoc", 1, 0)</f>
        <v>0</v>
      </c>
      <c r="D103" t="str">
        <f>IF( Table2[[#This Row],[label]] = "", "", IF( Table2[[#This Row],[origin]] = "notedoc",  Table2[[#This Row],[origin]],  "noted"))</f>
        <v>noted</v>
      </c>
      <c r="E103" t="s">
        <v>48</v>
      </c>
      <c r="F103" t="s">
        <v>108</v>
      </c>
      <c r="G103" s="2" t="s">
        <v>35</v>
      </c>
      <c r="H103" s="19" t="str">
        <f>Table2[[#This Row],[label]]</f>
        <v>ERR</v>
      </c>
      <c r="I103" t="s">
        <v>71</v>
      </c>
      <c r="J103" s="20"/>
      <c r="K103" s="20"/>
    </row>
    <row r="104" spans="2:11" x14ac:dyDescent="0.25">
      <c r="B104" s="22">
        <f>IF( Table2[[#This Row],[target]] = "noted", 1, 0)</f>
        <v>1</v>
      </c>
      <c r="C104" s="22">
        <f xml:space="preserve"> IF( Table2[[#This Row],[target]] = "notedoc", 1, 0)</f>
        <v>0</v>
      </c>
      <c r="D104" t="str">
        <f>IF( Table2[[#This Row],[label]] = "", "", IF( Table2[[#This Row],[origin]] = "notedoc",  Table2[[#This Row],[origin]],  "noted"))</f>
        <v>noted</v>
      </c>
      <c r="E104" t="s">
        <v>43</v>
      </c>
      <c r="F104" t="s">
        <v>108</v>
      </c>
      <c r="G104" s="2" t="s">
        <v>26</v>
      </c>
      <c r="H104" s="19" t="str">
        <f>Table2[[#This Row],[label]]</f>
        <v>HACK</v>
      </c>
      <c r="I104" t="s">
        <v>71</v>
      </c>
      <c r="J104" s="20"/>
      <c r="K104" s="20"/>
    </row>
    <row r="105" spans="2:11" x14ac:dyDescent="0.25">
      <c r="B105" s="22">
        <f>IF( Table2[[#This Row],[target]] = "noted", 1, 0)</f>
        <v>1</v>
      </c>
      <c r="C105" s="22">
        <f xml:space="preserve"> IF( Table2[[#This Row],[target]] = "notedoc", 1, 0)</f>
        <v>0</v>
      </c>
      <c r="D105" t="str">
        <f>IF( Table2[[#This Row],[label]] = "", "", IF( Table2[[#This Row],[origin]] = "notedoc",  Table2[[#This Row],[origin]],  "noted"))</f>
        <v>noted</v>
      </c>
      <c r="E105" t="s">
        <v>43</v>
      </c>
      <c r="F105" t="s">
        <v>108</v>
      </c>
      <c r="G105" s="2" t="s">
        <v>29</v>
      </c>
      <c r="H105" s="19" t="str">
        <f>Table2[[#This Row],[label]]</f>
        <v>TEMP</v>
      </c>
      <c r="I105" t="s">
        <v>61</v>
      </c>
      <c r="J105" s="20"/>
      <c r="K105" s="20"/>
    </row>
    <row r="106" spans="2:11" x14ac:dyDescent="0.25">
      <c r="B106" s="22">
        <f>IF( Table2[[#This Row],[target]] = "noted", 1, 0)</f>
        <v>1</v>
      </c>
      <c r="C106" s="22">
        <f xml:space="preserve"> IF( Table2[[#This Row],[target]] = "notedoc", 1, 0)</f>
        <v>0</v>
      </c>
      <c r="D106" t="str">
        <f>IF( Table2[[#This Row],[label]] = "", "", IF( Table2[[#This Row],[origin]] = "notedoc",  Table2[[#This Row],[origin]],  "noted"))</f>
        <v>noted</v>
      </c>
      <c r="E106" s="1" t="s">
        <v>43</v>
      </c>
      <c r="F106" t="s">
        <v>108</v>
      </c>
      <c r="G106" s="2" t="s">
        <v>28</v>
      </c>
      <c r="H106" s="19" t="str">
        <f>Table2[[#This Row],[label]]</f>
        <v>WARNING</v>
      </c>
      <c r="I106" t="s">
        <v>71</v>
      </c>
      <c r="J106" s="20"/>
      <c r="K106" s="20"/>
    </row>
    <row r="107" spans="2:11" x14ac:dyDescent="0.25">
      <c r="B107" s="22">
        <f>IF( Table2[[#This Row],[target]] = "noted", 1, 0)</f>
        <v>1</v>
      </c>
      <c r="C107" s="22">
        <f xml:space="preserve"> IF( Table2[[#This Row],[target]] = "notedoc", 1, 0)</f>
        <v>0</v>
      </c>
      <c r="D107" t="str">
        <f>IF( Table2[[#This Row],[label]] = "", "", IF( Table2[[#This Row],[origin]] = "notedoc",  Table2[[#This Row],[origin]],  "noted"))</f>
        <v>noted</v>
      </c>
      <c r="E107" t="s">
        <v>43</v>
      </c>
      <c r="F107" t="s">
        <v>108</v>
      </c>
      <c r="G107" s="2" t="s">
        <v>30</v>
      </c>
      <c r="H107" s="19" t="str">
        <f>Table2[[#This Row],[label]]</f>
        <v>XXX</v>
      </c>
      <c r="I107" t="s">
        <v>61</v>
      </c>
      <c r="J107" s="20"/>
      <c r="K107" s="20"/>
    </row>
    <row r="108" spans="2:11" x14ac:dyDescent="0.25">
      <c r="B108" s="22">
        <f>IF( Table2[[#This Row],[target]] = "noted", 1, 0)</f>
        <v>0</v>
      </c>
      <c r="C108" s="22">
        <f xml:space="preserve"> IF( Table2[[#This Row],[target]] = "notedoc", 1, 0)</f>
        <v>0</v>
      </c>
      <c r="D108" t="str">
        <f>IF( Table2[[#This Row],[label]] = "", "", IF( Table2[[#This Row],[origin]] = "notedoc",  Table2[[#This Row],[origin]],  "noted"))</f>
        <v/>
      </c>
      <c r="E108"/>
      <c r="F108" t="s">
        <v>51</v>
      </c>
      <c r="G108" s="2" t="s">
        <v>176</v>
      </c>
      <c r="H108" s="19" t="str">
        <f>Table2[[#This Row],[label]]</f>
        <v/>
      </c>
      <c r="I108" t="str">
        <f>""</f>
        <v/>
      </c>
      <c r="J108" s="20"/>
      <c r="K108" s="20"/>
    </row>
    <row r="109" spans="2:11" x14ac:dyDescent="0.25">
      <c r="B109" s="22">
        <f>IF( Table2[[#This Row],[target]] = "noted", 1, 0)</f>
        <v>1</v>
      </c>
      <c r="C109" s="22">
        <f xml:space="preserve"> IF( Table2[[#This Row],[target]] = "notedoc", 1, 0)</f>
        <v>0</v>
      </c>
      <c r="D109" t="str">
        <f>IF( Table2[[#This Row],[label]] = "", "", IF( Table2[[#This Row],[origin]] = "notedoc",  Table2[[#This Row],[origin]],  "noted"))</f>
        <v>noted</v>
      </c>
      <c r="E109" t="s">
        <v>48</v>
      </c>
      <c r="F109" t="s">
        <v>51</v>
      </c>
      <c r="G109" s="2" t="s">
        <v>31</v>
      </c>
      <c r="H109" s="19" t="str">
        <f>Table2[[#This Row],[label]]</f>
        <v>DEPRECATED</v>
      </c>
      <c r="I109" t="s">
        <v>71</v>
      </c>
      <c r="J109" s="20"/>
      <c r="K109" s="20"/>
    </row>
    <row r="110" spans="2:11" x14ac:dyDescent="0.25">
      <c r="B110" s="22">
        <f>IF( Table2[[#This Row],[target]] = "noted", 1, 0)</f>
        <v>1</v>
      </c>
      <c r="C110" s="22">
        <f xml:space="preserve"> IF( Table2[[#This Row],[target]] = "notedoc", 1, 0)</f>
        <v>0</v>
      </c>
      <c r="D110" t="str">
        <f>IF( Table2[[#This Row],[label]] = "", "", IF( Table2[[#This Row],[origin]] = "notedoc",  Table2[[#This Row],[origin]],  "noted"))</f>
        <v>noted</v>
      </c>
      <c r="E110" t="s">
        <v>52</v>
      </c>
      <c r="F110" t="s">
        <v>51</v>
      </c>
      <c r="G110" s="2" t="s">
        <v>64</v>
      </c>
      <c r="H110" s="19" t="str">
        <f>Table2[[#This Row],[label]]</f>
        <v>MAYBREAK</v>
      </c>
      <c r="I110" t="s">
        <v>71</v>
      </c>
      <c r="J110" s="20"/>
      <c r="K110" s="20"/>
    </row>
    <row r="111" spans="2:11" x14ac:dyDescent="0.25">
      <c r="B111" s="22">
        <f>IF( Table2[[#This Row],[target]] = "noted", 1, 0)</f>
        <v>0</v>
      </c>
      <c r="C111" s="22">
        <f xml:space="preserve"> IF( Table2[[#This Row],[target]] = "notedoc", 1, 0)</f>
        <v>0</v>
      </c>
      <c r="D111" t="str">
        <f>IF( Table2[[#This Row],[label]] = "", "", IF( Table2[[#This Row],[origin]] = "notedoc",  Table2[[#This Row],[origin]],  "noted"))</f>
        <v/>
      </c>
      <c r="E111" t="s">
        <v>52</v>
      </c>
      <c r="F111" t="s">
        <v>63</v>
      </c>
      <c r="G111" s="2" t="str">
        <f>""</f>
        <v/>
      </c>
      <c r="H111" s="19" t="str">
        <f>Table2[[#This Row],[label]]</f>
        <v/>
      </c>
      <c r="I111" t="str">
        <f>""</f>
        <v/>
      </c>
      <c r="J111" s="20" t="str">
        <f>""</f>
        <v/>
      </c>
      <c r="K111" s="20"/>
    </row>
    <row r="112" spans="2:11" x14ac:dyDescent="0.25">
      <c r="B112" s="22">
        <f>IF( Table2[[#This Row],[target]] = "noted", 1, 0)</f>
        <v>1</v>
      </c>
      <c r="C112" s="22">
        <f xml:space="preserve"> IF( Table2[[#This Row],[target]] = "notedoc", 1, 0)</f>
        <v>0</v>
      </c>
      <c r="D112" t="str">
        <f>IF( Table2[[#This Row],[label]] = "", "", IF( Table2[[#This Row],[origin]] = "notedoc",  Table2[[#This Row],[origin]],  "noted"))</f>
        <v>noted</v>
      </c>
      <c r="E112" t="s">
        <v>43</v>
      </c>
      <c r="F112" t="s">
        <v>63</v>
      </c>
      <c r="G112" s="2" t="s">
        <v>11</v>
      </c>
      <c r="H112" s="19" t="str">
        <f>Table2[[#This Row],[label]]</f>
        <v>CHANGED</v>
      </c>
      <c r="I112" t="s">
        <v>72</v>
      </c>
      <c r="J112" s="20"/>
      <c r="K112" s="20"/>
    </row>
    <row r="113" spans="2:11" x14ac:dyDescent="0.25">
      <c r="B113" s="22">
        <f>IF( Table2[[#This Row],[target]] = "noted", 1, 0)</f>
        <v>1</v>
      </c>
      <c r="C113" s="22">
        <f xml:space="preserve"> IF( Table2[[#This Row],[target]] = "notedoc", 1, 0)</f>
        <v>0</v>
      </c>
      <c r="D113" t="str">
        <f>IF( Table2[[#This Row],[label]] = "", "", IF( Table2[[#This Row],[origin]] = "notedoc",  Table2[[#This Row],[origin]],  "noted"))</f>
        <v>noted</v>
      </c>
      <c r="E113" t="s">
        <v>52</v>
      </c>
      <c r="F113" t="s">
        <v>63</v>
      </c>
      <c r="G113" s="2" t="s">
        <v>66</v>
      </c>
      <c r="H113" s="19" t="str">
        <f>Table2[[#This Row],[label]]</f>
        <v>DONE</v>
      </c>
      <c r="I113" t="s">
        <v>70</v>
      </c>
      <c r="J113" s="20"/>
      <c r="K113" s="20"/>
    </row>
    <row r="114" spans="2:11" x14ac:dyDescent="0.25">
      <c r="B114" s="22">
        <f>IF( Table2[[#This Row],[target]] = "noted", 1, 0)</f>
        <v>1</v>
      </c>
      <c r="C114" s="22">
        <f xml:space="preserve"> IF( Table2[[#This Row],[target]] = "notedoc", 1, 0)</f>
        <v>0</v>
      </c>
      <c r="D114" t="str">
        <f>IF( Table2[[#This Row],[label]] = "", "", IF( Table2[[#This Row],[origin]] = "notedoc",  Table2[[#This Row],[origin]],  "noted"))</f>
        <v>noted</v>
      </c>
      <c r="E114" t="s">
        <v>52</v>
      </c>
      <c r="F114" t="s">
        <v>63</v>
      </c>
      <c r="G114" s="2" t="s">
        <v>12</v>
      </c>
      <c r="H114" s="19" t="str">
        <f>Table2[[#This Row],[label]]</f>
        <v>FIXED</v>
      </c>
      <c r="I114" t="s">
        <v>70</v>
      </c>
      <c r="J114" s="20"/>
      <c r="K114" s="20"/>
    </row>
    <row r="115" spans="2:11" x14ac:dyDescent="0.25">
      <c r="B115" s="22">
        <f>IF( Table2[[#This Row],[target]] = "noted", 1, 0)</f>
        <v>1</v>
      </c>
      <c r="C115" s="22">
        <f xml:space="preserve"> IF( Table2[[#This Row],[target]] = "notedoc", 1, 0)</f>
        <v>0</v>
      </c>
      <c r="D115" t="str">
        <f>IF( Table2[[#This Row],[label]] = "", "", IF( Table2[[#This Row],[origin]] = "notedoc",  Table2[[#This Row],[origin]],  "noted"))</f>
        <v>noted</v>
      </c>
      <c r="E115" t="s">
        <v>48</v>
      </c>
      <c r="F115" t="s">
        <v>63</v>
      </c>
      <c r="G115" s="2" t="s">
        <v>17</v>
      </c>
      <c r="H115" s="19" t="str">
        <f>Table2[[#This Row],[label]]</f>
        <v>NOTREACHED</v>
      </c>
      <c r="I115" t="s">
        <v>71</v>
      </c>
      <c r="J115" s="20"/>
      <c r="K115" s="20"/>
    </row>
    <row r="116" spans="2:11" x14ac:dyDescent="0.25">
      <c r="B116" s="22">
        <f>IF( Table2[[#This Row],[target]] = "noted", 1, 0)</f>
        <v>1</v>
      </c>
      <c r="C116" s="22">
        <f xml:space="preserve"> IF( Table2[[#This Row],[target]] = "notedoc", 1, 0)</f>
        <v>0</v>
      </c>
      <c r="D116" t="str">
        <f>IF( Table2[[#This Row],[label]] = "", "", IF( Table2[[#This Row],[origin]] = "notedoc",  Table2[[#This Row],[origin]],  "noted"))</f>
        <v>noted</v>
      </c>
      <c r="E116" t="s">
        <v>52</v>
      </c>
      <c r="F116" t="s">
        <v>63</v>
      </c>
      <c r="G116" s="2" t="s">
        <v>13</v>
      </c>
      <c r="H116" s="19" t="str">
        <f>Table2[[#This Row],[label]]</f>
        <v>OPTIMIZED</v>
      </c>
      <c r="I116" t="s">
        <v>70</v>
      </c>
      <c r="J116" s="20"/>
      <c r="K116" s="20"/>
    </row>
    <row r="117" spans="2:11" x14ac:dyDescent="0.25">
      <c r="B117" s="22">
        <f>IF( Table2[[#This Row],[target]] = "noted", 1, 0)</f>
        <v>1</v>
      </c>
      <c r="C117" s="22">
        <f xml:space="preserve"> IF( Table2[[#This Row],[target]] = "notedoc", 1, 0)</f>
        <v>0</v>
      </c>
      <c r="D117" t="str">
        <f>IF( Table2[[#This Row],[label]] = "", "", IF( Table2[[#This Row],[origin]] = "notedoc",  Table2[[#This Row],[origin]],  "noted"))</f>
        <v>noted</v>
      </c>
      <c r="E117" t="s">
        <v>52</v>
      </c>
      <c r="F117" t="s">
        <v>63</v>
      </c>
      <c r="G117" s="2" t="s">
        <v>69</v>
      </c>
      <c r="H117" s="19" t="str">
        <f>Table2[[#This Row],[label]]</f>
        <v>TESTED</v>
      </c>
      <c r="I117" t="s">
        <v>72</v>
      </c>
      <c r="J117" s="20"/>
      <c r="K117" s="20"/>
    </row>
    <row r="118" spans="2:11" x14ac:dyDescent="0.25">
      <c r="B118" s="22">
        <f>IF( Table2[[#This Row],[target]] = "noted", 1, 0)</f>
        <v>1</v>
      </c>
      <c r="C118" s="22">
        <f xml:space="preserve"> IF( Table2[[#This Row],[target]] = "notedoc", 1, 0)</f>
        <v>0</v>
      </c>
      <c r="D118" t="str">
        <f>IF( Table2[[#This Row],[label]] = "", "", IF( Table2[[#This Row],[origin]] = "notedoc",  Table2[[#This Row],[origin]],  "noted"))</f>
        <v>noted</v>
      </c>
      <c r="E118" t="s">
        <v>48</v>
      </c>
      <c r="F118" t="s">
        <v>63</v>
      </c>
      <c r="G118" s="2" t="s">
        <v>14</v>
      </c>
      <c r="H118" s="19" t="str">
        <f>Table2[[#This Row],[label]]</f>
        <v>UNDONE</v>
      </c>
      <c r="I118" t="s">
        <v>71</v>
      </c>
      <c r="J118" s="20"/>
      <c r="K118" s="20"/>
    </row>
  </sheetData>
  <conditionalFormatting sqref="B119:B1048576 H119:H1048576 I1:I118 B1:E118">
    <cfRule type="containsText" dxfId="24" priority="15" operator="containsText" text="noted">
      <formula>NOT(ISERROR(SEARCH("noted",B1)))</formula>
    </cfRule>
    <cfRule type="containsText" dxfId="23" priority="16" operator="containsText" text="extra">
      <formula>NOT(ISERROR(SEARCH("extra",B1)))</formula>
    </cfRule>
  </conditionalFormatting>
  <conditionalFormatting sqref="J26 J28:J39 F22:I39 F40:J41 B3:B118 B1:E49 C4:D118 D3:D118 K1:K26 K28:K118 F1:J25 B42:J118">
    <cfRule type="expression" dxfId="22" priority="9" stopIfTrue="1">
      <formula>$H1=""</formula>
    </cfRule>
  </conditionalFormatting>
  <conditionalFormatting sqref="H119:H1048576 I1:I118">
    <cfRule type="containsText" dxfId="21" priority="13" operator="containsText" text="neutral">
      <formula>NOT(ISERROR(SEARCH("neutral",H1)))</formula>
    </cfRule>
    <cfRule type="containsText" dxfId="20" priority="19" operator="containsText" text="bad">
      <formula>NOT(ISERROR(SEARCH("bad",H1)))</formula>
    </cfRule>
    <cfRule type="containsText" dxfId="19" priority="20" operator="containsText" text="good">
      <formula>NOT(ISERROR(SEARCH("good",H1)))</formula>
    </cfRule>
  </conditionalFormatting>
  <conditionalFormatting sqref="G119:H1048576 H1:I118">
    <cfRule type="containsText" dxfId="18" priority="10" operator="containsText" text="[">
      <formula>NOT(ISERROR(SEARCH("[",G1)))</formula>
    </cfRule>
    <cfRule type="containsText" dxfId="17" priority="11" operator="containsText" text="(">
      <formula>NOT(ISERROR(SEARCH("(",G1)))</formula>
    </cfRule>
  </conditionalFormatting>
  <conditionalFormatting sqref="B119:B1048576 F119:I1048576">
    <cfRule type="expression" dxfId="16" priority="30" stopIfTrue="1">
      <formula>$G119=""</formula>
    </cfRule>
  </conditionalFormatting>
  <conditionalFormatting sqref="B119:B1048576 B1:E118">
    <cfRule type="containsText" dxfId="15" priority="18" operator="containsText" text="todo">
      <formula>NOT(ISERROR(SEARCH("todo",B1)))</formula>
    </cfRule>
  </conditionalFormatting>
  <conditionalFormatting sqref="F119:F1048576 H1:H118">
    <cfRule type="containsText" dxfId="14" priority="7" operator="containsText" text="~?">
      <formula>NOT(ISERROR(SEARCH("~?",F1)))</formula>
    </cfRule>
    <cfRule type="containsText" dxfId="13" priority="12" operator="containsText" text="|">
      <formula>NOT(ISERROR(SEARCH("|",F1)))</formula>
    </cfRule>
  </conditionalFormatting>
  <conditionalFormatting sqref="B1:B1048576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C1:C1048576">
    <cfRule type="iconSet" priority="2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E212-AB56-D44A-A9AB-0E1FBC441C78}">
  <dimension ref="B1:G118"/>
  <sheetViews>
    <sheetView workbookViewId="0">
      <selection activeCell="H35" sqref="H35"/>
    </sheetView>
  </sheetViews>
  <sheetFormatPr baseColWidth="10" defaultRowHeight="17" x14ac:dyDescent="0.25"/>
  <cols>
    <col min="2" max="2" width="11.5703125" customWidth="1"/>
    <col min="3" max="3" width="16" customWidth="1"/>
    <col min="4" max="4" width="12.140625" style="2" customWidth="1"/>
    <col min="5" max="5" width="25.7109375" style="19" customWidth="1"/>
    <col min="6" max="6" width="12.5703125" style="2" customWidth="1"/>
    <col min="7" max="7" width="56.28515625" style="20" customWidth="1"/>
    <col min="8" max="8" width="15.85546875" customWidth="1"/>
    <col min="10" max="10" width="15.140625" customWidth="1"/>
  </cols>
  <sheetData>
    <row r="1" spans="2:7" x14ac:dyDescent="0.25">
      <c r="B1" t="s">
        <v>47</v>
      </c>
      <c r="C1" t="s">
        <v>42</v>
      </c>
      <c r="D1" s="2" t="s">
        <v>117</v>
      </c>
      <c r="E1" s="19" t="s">
        <v>168</v>
      </c>
      <c r="F1" t="s">
        <v>107</v>
      </c>
      <c r="G1" s="20" t="s">
        <v>76</v>
      </c>
    </row>
    <row r="2" spans="2:7" x14ac:dyDescent="0.25">
      <c r="B2" t="s">
        <v>207</v>
      </c>
      <c r="C2" t="s">
        <v>116</v>
      </c>
      <c r="D2" s="2" t="str">
        <f>""</f>
        <v/>
      </c>
      <c r="E2" s="19" t="str">
        <f>""</f>
        <v/>
      </c>
      <c r="F2" t="str">
        <f>""</f>
        <v/>
      </c>
      <c r="G2" s="20" t="str">
        <f>""</f>
        <v/>
      </c>
    </row>
    <row r="3" spans="2:7" x14ac:dyDescent="0.25">
      <c r="B3" t="s">
        <v>207</v>
      </c>
      <c r="C3" t="s">
        <v>127</v>
      </c>
      <c r="D3" s="2" t="s">
        <v>170</v>
      </c>
      <c r="E3" s="19" t="s">
        <v>130</v>
      </c>
      <c r="F3" t="s">
        <v>72</v>
      </c>
    </row>
    <row r="4" spans="2:7" x14ac:dyDescent="0.25">
      <c r="B4" t="s">
        <v>207</v>
      </c>
      <c r="C4" t="s">
        <v>127</v>
      </c>
      <c r="D4" s="2" t="s">
        <v>171</v>
      </c>
      <c r="E4" s="19" t="s">
        <v>132</v>
      </c>
      <c r="F4" t="s">
        <v>72</v>
      </c>
    </row>
    <row r="5" spans="2:7" x14ac:dyDescent="0.25">
      <c r="B5" t="s">
        <v>207</v>
      </c>
      <c r="C5" t="s">
        <v>127</v>
      </c>
      <c r="D5" s="2" t="s">
        <v>172</v>
      </c>
      <c r="E5" s="19" t="s">
        <v>143</v>
      </c>
      <c r="F5" t="s">
        <v>72</v>
      </c>
    </row>
    <row r="6" spans="2:7" x14ac:dyDescent="0.25">
      <c r="B6" t="s">
        <v>207</v>
      </c>
      <c r="C6" t="s">
        <v>127</v>
      </c>
      <c r="D6" s="2" t="s">
        <v>173</v>
      </c>
      <c r="E6" s="19" t="s">
        <v>129</v>
      </c>
      <c r="F6" t="s">
        <v>72</v>
      </c>
    </row>
    <row r="7" spans="2:7" x14ac:dyDescent="0.25">
      <c r="B7" t="s">
        <v>207</v>
      </c>
      <c r="C7" t="s">
        <v>127</v>
      </c>
      <c r="D7" s="2" t="s">
        <v>174</v>
      </c>
      <c r="E7" s="19" t="s">
        <v>128</v>
      </c>
      <c r="F7" t="s">
        <v>72</v>
      </c>
    </row>
    <row r="8" spans="2:7" x14ac:dyDescent="0.25">
      <c r="B8" t="s">
        <v>207</v>
      </c>
      <c r="C8" t="s">
        <v>127</v>
      </c>
      <c r="D8" s="2" t="s">
        <v>175</v>
      </c>
      <c r="E8" s="19" t="s">
        <v>131</v>
      </c>
      <c r="F8" t="s">
        <v>72</v>
      </c>
    </row>
    <row r="9" spans="2:7" x14ac:dyDescent="0.25">
      <c r="B9" t="s">
        <v>207</v>
      </c>
      <c r="C9" t="s">
        <v>151</v>
      </c>
      <c r="D9" s="2" t="s">
        <v>156</v>
      </c>
      <c r="E9" s="19" t="s">
        <v>156</v>
      </c>
      <c r="F9" t="s">
        <v>72</v>
      </c>
    </row>
    <row r="10" spans="2:7" x14ac:dyDescent="0.25">
      <c r="B10" t="s">
        <v>207</v>
      </c>
      <c r="C10" t="s">
        <v>151</v>
      </c>
      <c r="D10" s="2" t="s">
        <v>158</v>
      </c>
      <c r="E10" s="19" t="s">
        <v>158</v>
      </c>
      <c r="F10" t="s">
        <v>72</v>
      </c>
    </row>
    <row r="11" spans="2:7" ht="16" customHeight="1" x14ac:dyDescent="0.25">
      <c r="B11" t="s">
        <v>207</v>
      </c>
      <c r="C11" t="s">
        <v>151</v>
      </c>
      <c r="D11" s="2" t="s">
        <v>155</v>
      </c>
      <c r="E11" s="19" t="s">
        <v>155</v>
      </c>
      <c r="F11" t="s">
        <v>72</v>
      </c>
    </row>
    <row r="12" spans="2:7" ht="16" customHeight="1" x14ac:dyDescent="0.25">
      <c r="B12" t="s">
        <v>207</v>
      </c>
      <c r="C12" t="s">
        <v>151</v>
      </c>
      <c r="D12" s="2" t="s">
        <v>177</v>
      </c>
      <c r="E12" s="19" t="s">
        <v>152</v>
      </c>
      <c r="F12" t="s">
        <v>72</v>
      </c>
    </row>
    <row r="13" spans="2:7" ht="16" customHeight="1" x14ac:dyDescent="0.25">
      <c r="B13" t="s">
        <v>207</v>
      </c>
      <c r="C13" t="s">
        <v>151</v>
      </c>
      <c r="D13" s="2" t="s">
        <v>148</v>
      </c>
      <c r="E13" s="19" t="s">
        <v>148</v>
      </c>
      <c r="F13" t="s">
        <v>72</v>
      </c>
    </row>
    <row r="14" spans="2:7" ht="16" customHeight="1" x14ac:dyDescent="0.25">
      <c r="B14" t="s">
        <v>207</v>
      </c>
      <c r="C14" t="s">
        <v>151</v>
      </c>
      <c r="D14" s="2" t="s">
        <v>159</v>
      </c>
      <c r="E14" s="19" t="s">
        <v>159</v>
      </c>
      <c r="F14" t="s">
        <v>72</v>
      </c>
    </row>
    <row r="15" spans="2:7" ht="16" customHeight="1" x14ac:dyDescent="0.25">
      <c r="B15" t="s">
        <v>207</v>
      </c>
      <c r="C15" t="s">
        <v>151</v>
      </c>
      <c r="D15" s="2" t="s">
        <v>160</v>
      </c>
      <c r="E15" s="19" t="s">
        <v>160</v>
      </c>
      <c r="F15" t="s">
        <v>72</v>
      </c>
    </row>
    <row r="16" spans="2:7" ht="16" customHeight="1" x14ac:dyDescent="0.25">
      <c r="B16" t="s">
        <v>207</v>
      </c>
      <c r="C16" t="s">
        <v>151</v>
      </c>
      <c r="D16" s="2" t="s">
        <v>157</v>
      </c>
      <c r="E16" s="19" t="s">
        <v>157</v>
      </c>
      <c r="F16" t="s">
        <v>72</v>
      </c>
    </row>
    <row r="17" spans="2:7" ht="16" customHeight="1" x14ac:dyDescent="0.25">
      <c r="B17" t="s">
        <v>207</v>
      </c>
      <c r="C17" t="s">
        <v>151</v>
      </c>
      <c r="D17" s="2" t="s">
        <v>165</v>
      </c>
      <c r="E17" s="19" t="s">
        <v>165</v>
      </c>
      <c r="F17" t="s">
        <v>72</v>
      </c>
    </row>
    <row r="18" spans="2:7" ht="16" customHeight="1" x14ac:dyDescent="0.25">
      <c r="B18" t="s">
        <v>207</v>
      </c>
      <c r="C18" t="s">
        <v>151</v>
      </c>
      <c r="D18" s="2" t="s">
        <v>153</v>
      </c>
      <c r="E18" s="19" t="s">
        <v>153</v>
      </c>
      <c r="F18" t="s">
        <v>72</v>
      </c>
    </row>
    <row r="19" spans="2:7" ht="16" customHeight="1" x14ac:dyDescent="0.25">
      <c r="B19" t="s">
        <v>207</v>
      </c>
      <c r="C19" t="s">
        <v>151</v>
      </c>
      <c r="D19" s="2" t="s">
        <v>198</v>
      </c>
      <c r="E19" s="21" t="s">
        <v>198</v>
      </c>
      <c r="F19" t="s">
        <v>72</v>
      </c>
      <c r="G19" s="20" t="s">
        <v>205</v>
      </c>
    </row>
    <row r="20" spans="2:7" ht="16" customHeight="1" x14ac:dyDescent="0.25">
      <c r="B20" t="s">
        <v>207</v>
      </c>
      <c r="C20" t="s">
        <v>151</v>
      </c>
      <c r="D20" s="2" t="s">
        <v>149</v>
      </c>
      <c r="E20" s="19" t="s">
        <v>149</v>
      </c>
      <c r="F20" t="s">
        <v>72</v>
      </c>
    </row>
    <row r="21" spans="2:7" ht="16" customHeight="1" x14ac:dyDescent="0.25">
      <c r="B21" t="s">
        <v>207</v>
      </c>
      <c r="C21" t="s">
        <v>151</v>
      </c>
      <c r="D21" s="2" t="s">
        <v>154</v>
      </c>
      <c r="E21" s="19" t="s">
        <v>154</v>
      </c>
      <c r="F21" t="s">
        <v>72</v>
      </c>
    </row>
    <row r="22" spans="2:7" ht="16" customHeight="1" x14ac:dyDescent="0.25">
      <c r="B22" t="s">
        <v>207</v>
      </c>
      <c r="C22" t="s">
        <v>151</v>
      </c>
      <c r="D22" s="2" t="s">
        <v>150</v>
      </c>
      <c r="E22" s="19" t="s">
        <v>150</v>
      </c>
      <c r="F22" t="s">
        <v>72</v>
      </c>
    </row>
    <row r="23" spans="2:7" ht="16" customHeight="1" x14ac:dyDescent="0.25">
      <c r="B23" t="s">
        <v>207</v>
      </c>
      <c r="C23" t="s">
        <v>147</v>
      </c>
      <c r="D23" s="2" t="s">
        <v>163</v>
      </c>
      <c r="E23" s="19" t="s">
        <v>163</v>
      </c>
      <c r="F23" t="s">
        <v>72</v>
      </c>
    </row>
    <row r="24" spans="2:7" ht="16" customHeight="1" x14ac:dyDescent="0.25">
      <c r="B24" t="s">
        <v>207</v>
      </c>
      <c r="C24" t="s">
        <v>147</v>
      </c>
      <c r="D24" s="2" t="s">
        <v>178</v>
      </c>
      <c r="E24" s="19" t="s">
        <v>166</v>
      </c>
      <c r="F24" t="s">
        <v>72</v>
      </c>
    </row>
    <row r="25" spans="2:7" ht="16" customHeight="1" x14ac:dyDescent="0.25">
      <c r="B25" t="s">
        <v>207</v>
      </c>
      <c r="C25" t="s">
        <v>147</v>
      </c>
      <c r="D25" s="2" t="s">
        <v>164</v>
      </c>
      <c r="E25" s="19" t="s">
        <v>164</v>
      </c>
      <c r="F25" t="s">
        <v>72</v>
      </c>
    </row>
    <row r="26" spans="2:7" x14ac:dyDescent="0.25">
      <c r="B26" t="s">
        <v>207</v>
      </c>
      <c r="C26" t="s">
        <v>147</v>
      </c>
      <c r="D26" s="2" t="s">
        <v>179</v>
      </c>
      <c r="E26" s="19" t="s">
        <v>167</v>
      </c>
      <c r="F26" t="s">
        <v>72</v>
      </c>
    </row>
    <row r="27" spans="2:7" ht="16" customHeight="1" x14ac:dyDescent="0.25">
      <c r="B27" t="s">
        <v>207</v>
      </c>
      <c r="C27" t="s">
        <v>147</v>
      </c>
      <c r="D27" s="2" t="s">
        <v>182</v>
      </c>
      <c r="E27" s="19" t="s">
        <v>161</v>
      </c>
      <c r="F27" t="s">
        <v>72</v>
      </c>
    </row>
    <row r="28" spans="2:7" ht="16" customHeight="1" x14ac:dyDescent="0.25">
      <c r="B28" t="s">
        <v>207</v>
      </c>
      <c r="C28" t="s">
        <v>147</v>
      </c>
      <c r="D28" s="2" t="s">
        <v>122</v>
      </c>
      <c r="E28" s="19" t="s">
        <v>122</v>
      </c>
      <c r="F28" t="s">
        <v>72</v>
      </c>
    </row>
    <row r="29" spans="2:7" ht="16" customHeight="1" x14ac:dyDescent="0.25">
      <c r="B29" t="s">
        <v>207</v>
      </c>
      <c r="C29" t="s">
        <v>147</v>
      </c>
      <c r="D29" s="2" t="s">
        <v>180</v>
      </c>
      <c r="E29" s="19" t="s">
        <v>139</v>
      </c>
      <c r="F29" t="s">
        <v>72</v>
      </c>
    </row>
    <row r="30" spans="2:7" ht="16" customHeight="1" x14ac:dyDescent="0.25">
      <c r="B30" t="s">
        <v>207</v>
      </c>
      <c r="C30" t="s">
        <v>147</v>
      </c>
      <c r="D30" s="2" t="s">
        <v>181</v>
      </c>
      <c r="E30" s="19" t="s">
        <v>162</v>
      </c>
      <c r="F30" t="s">
        <v>72</v>
      </c>
    </row>
    <row r="31" spans="2:7" ht="16" customHeight="1" x14ac:dyDescent="0.25">
      <c r="B31" t="s">
        <v>207</v>
      </c>
      <c r="C31" t="s">
        <v>125</v>
      </c>
      <c r="D31" s="2" t="s">
        <v>183</v>
      </c>
      <c r="E31" s="19" t="s">
        <v>144</v>
      </c>
      <c r="F31" t="s">
        <v>72</v>
      </c>
    </row>
    <row r="32" spans="2:7" ht="16" customHeight="1" x14ac:dyDescent="0.25">
      <c r="B32" t="s">
        <v>207</v>
      </c>
      <c r="C32" t="s">
        <v>125</v>
      </c>
      <c r="D32" s="2" t="s">
        <v>184</v>
      </c>
      <c r="E32" s="19" t="s">
        <v>138</v>
      </c>
      <c r="F32" t="s">
        <v>72</v>
      </c>
    </row>
    <row r="33" spans="2:7" ht="16" customHeight="1" x14ac:dyDescent="0.25">
      <c r="B33" t="s">
        <v>207</v>
      </c>
      <c r="C33" t="s">
        <v>125</v>
      </c>
      <c r="D33" s="2" t="s">
        <v>185</v>
      </c>
      <c r="E33" s="19" t="s">
        <v>135</v>
      </c>
      <c r="F33" t="s">
        <v>72</v>
      </c>
    </row>
    <row r="34" spans="2:7" ht="16" customHeight="1" x14ac:dyDescent="0.25">
      <c r="B34" t="s">
        <v>207</v>
      </c>
      <c r="C34" t="s">
        <v>125</v>
      </c>
      <c r="D34" s="2" t="s">
        <v>186</v>
      </c>
      <c r="E34" s="19" t="s">
        <v>137</v>
      </c>
      <c r="F34" t="s">
        <v>72</v>
      </c>
    </row>
    <row r="35" spans="2:7" ht="16" customHeight="1" x14ac:dyDescent="0.25">
      <c r="B35" t="s">
        <v>207</v>
      </c>
      <c r="C35" t="s">
        <v>125</v>
      </c>
      <c r="D35" s="2" t="s">
        <v>187</v>
      </c>
      <c r="E35" s="19" t="s">
        <v>145</v>
      </c>
      <c r="F35" t="s">
        <v>72</v>
      </c>
    </row>
    <row r="36" spans="2:7" ht="16" customHeight="1" x14ac:dyDescent="0.25">
      <c r="B36" t="s">
        <v>207</v>
      </c>
      <c r="C36" t="s">
        <v>125</v>
      </c>
      <c r="D36" s="2" t="s">
        <v>188</v>
      </c>
      <c r="E36" s="19" t="s">
        <v>136</v>
      </c>
      <c r="F36" t="s">
        <v>72</v>
      </c>
    </row>
    <row r="37" spans="2:7" ht="16" customHeight="1" x14ac:dyDescent="0.25">
      <c r="B37" t="s">
        <v>207</v>
      </c>
      <c r="C37" t="s">
        <v>125</v>
      </c>
      <c r="D37" s="2" t="s">
        <v>189</v>
      </c>
      <c r="E37" s="19" t="s">
        <v>146</v>
      </c>
      <c r="F37" t="s">
        <v>72</v>
      </c>
    </row>
    <row r="38" spans="2:7" ht="16" customHeight="1" x14ac:dyDescent="0.25">
      <c r="B38" t="s">
        <v>207</v>
      </c>
      <c r="C38" t="s">
        <v>123</v>
      </c>
      <c r="D38" s="2" t="s">
        <v>194</v>
      </c>
      <c r="E38" s="19" t="s">
        <v>118</v>
      </c>
      <c r="F38" t="s">
        <v>70</v>
      </c>
    </row>
    <row r="39" spans="2:7" ht="16" customHeight="1" x14ac:dyDescent="0.25">
      <c r="B39" t="s">
        <v>207</v>
      </c>
      <c r="C39" t="s">
        <v>123</v>
      </c>
      <c r="D39" s="2" t="s">
        <v>192</v>
      </c>
      <c r="E39" s="19" t="s">
        <v>190</v>
      </c>
      <c r="F39" t="s">
        <v>71</v>
      </c>
    </row>
    <row r="40" spans="2:7" ht="16" customHeight="1" x14ac:dyDescent="0.25">
      <c r="B40" t="s">
        <v>207</v>
      </c>
      <c r="C40" t="s">
        <v>123</v>
      </c>
      <c r="D40" s="2" t="s">
        <v>193</v>
      </c>
      <c r="E40" s="19" t="s">
        <v>191</v>
      </c>
      <c r="F40" t="s">
        <v>70</v>
      </c>
    </row>
    <row r="41" spans="2:7" ht="16" customHeight="1" x14ac:dyDescent="0.25">
      <c r="B41" t="s">
        <v>207</v>
      </c>
      <c r="C41" t="s">
        <v>123</v>
      </c>
      <c r="D41" s="2" t="s">
        <v>195</v>
      </c>
      <c r="E41" s="19" t="s">
        <v>120</v>
      </c>
      <c r="F41" t="s">
        <v>70</v>
      </c>
    </row>
    <row r="42" spans="2:7" ht="16" customHeight="1" x14ac:dyDescent="0.25">
      <c r="B42" t="s">
        <v>207</v>
      </c>
      <c r="C42" t="s">
        <v>123</v>
      </c>
      <c r="D42" s="2" t="s">
        <v>196</v>
      </c>
      <c r="E42" s="19" t="s">
        <v>119</v>
      </c>
      <c r="F42" t="s">
        <v>70</v>
      </c>
    </row>
    <row r="43" spans="2:7" ht="16" customHeight="1" x14ac:dyDescent="0.25">
      <c r="B43" t="s">
        <v>207</v>
      </c>
      <c r="C43" t="s">
        <v>123</v>
      </c>
      <c r="D43" s="2" t="s">
        <v>197</v>
      </c>
      <c r="E43" s="19" t="s">
        <v>121</v>
      </c>
      <c r="F43" t="s">
        <v>72</v>
      </c>
    </row>
    <row r="44" spans="2:7" ht="16" customHeight="1" x14ac:dyDescent="0.25">
      <c r="B44" t="s">
        <v>207</v>
      </c>
      <c r="C44" t="s">
        <v>123</v>
      </c>
      <c r="D44" s="2" t="s">
        <v>204</v>
      </c>
      <c r="E44" s="19" t="s">
        <v>204</v>
      </c>
      <c r="F44" t="s">
        <v>70</v>
      </c>
      <c r="G44" s="20" t="s">
        <v>206</v>
      </c>
    </row>
    <row r="45" spans="2:7" ht="16" customHeight="1" x14ac:dyDescent="0.25">
      <c r="B45" t="s">
        <v>207</v>
      </c>
      <c r="C45" t="s">
        <v>126</v>
      </c>
      <c r="D45" s="2" t="s">
        <v>199</v>
      </c>
      <c r="E45" s="19" t="s">
        <v>142</v>
      </c>
      <c r="F45" t="s">
        <v>72</v>
      </c>
    </row>
    <row r="46" spans="2:7" ht="16" customHeight="1" x14ac:dyDescent="0.25">
      <c r="B46" t="s">
        <v>207</v>
      </c>
      <c r="C46" t="s">
        <v>126</v>
      </c>
      <c r="D46" s="2" t="s">
        <v>200</v>
      </c>
      <c r="E46" s="19" t="s">
        <v>124</v>
      </c>
      <c r="F46" t="s">
        <v>72</v>
      </c>
    </row>
    <row r="47" spans="2:7" ht="16" customHeight="1" x14ac:dyDescent="0.25">
      <c r="B47" t="s">
        <v>207</v>
      </c>
      <c r="C47" t="s">
        <v>126</v>
      </c>
      <c r="D47" s="2" t="s">
        <v>201</v>
      </c>
      <c r="E47" s="19" t="s">
        <v>141</v>
      </c>
      <c r="F47" t="s">
        <v>72</v>
      </c>
    </row>
    <row r="48" spans="2:7" ht="16" customHeight="1" x14ac:dyDescent="0.25">
      <c r="B48" t="s">
        <v>207</v>
      </c>
      <c r="C48" t="s">
        <v>126</v>
      </c>
      <c r="D48" s="2" t="s">
        <v>202</v>
      </c>
      <c r="E48" s="19" t="s">
        <v>169</v>
      </c>
      <c r="F48" t="s">
        <v>72</v>
      </c>
    </row>
    <row r="49" spans="2:7" ht="16" customHeight="1" x14ac:dyDescent="0.25">
      <c r="B49" t="s">
        <v>207</v>
      </c>
      <c r="C49" t="s">
        <v>126</v>
      </c>
      <c r="D49" s="2" t="s">
        <v>203</v>
      </c>
      <c r="E49" s="19" t="s">
        <v>140</v>
      </c>
      <c r="F49" t="s">
        <v>72</v>
      </c>
    </row>
    <row r="50" spans="2:7" ht="16" customHeight="1" x14ac:dyDescent="0.25">
      <c r="B50" t="s">
        <v>52</v>
      </c>
      <c r="C50" t="s">
        <v>68</v>
      </c>
      <c r="D50" s="2" t="str">
        <f>""</f>
        <v/>
      </c>
      <c r="E50" s="19" t="str">
        <f>""</f>
        <v/>
      </c>
      <c r="F50" t="str">
        <f>""</f>
        <v/>
      </c>
      <c r="G50" s="20" t="str">
        <f>""</f>
        <v/>
      </c>
    </row>
    <row r="51" spans="2:7" ht="16" customHeight="1" x14ac:dyDescent="0.25">
      <c r="B51" t="s">
        <v>52</v>
      </c>
      <c r="C51" t="s">
        <v>68</v>
      </c>
      <c r="D51" s="2" t="s">
        <v>110</v>
      </c>
      <c r="E51" s="19" t="s">
        <v>110</v>
      </c>
      <c r="F51" t="s">
        <v>72</v>
      </c>
    </row>
    <row r="52" spans="2:7" ht="16" customHeight="1" x14ac:dyDescent="0.25">
      <c r="B52" t="s">
        <v>52</v>
      </c>
      <c r="C52" t="s">
        <v>68</v>
      </c>
      <c r="D52" s="2" t="s">
        <v>53</v>
      </c>
      <c r="E52" s="19" t="s">
        <v>53</v>
      </c>
      <c r="F52" t="s">
        <v>72</v>
      </c>
    </row>
    <row r="53" spans="2:7" ht="16" customHeight="1" x14ac:dyDescent="0.25">
      <c r="B53" t="s">
        <v>52</v>
      </c>
      <c r="C53" t="s">
        <v>68</v>
      </c>
      <c r="D53" s="2" t="s">
        <v>115</v>
      </c>
      <c r="E53" s="19" t="s">
        <v>115</v>
      </c>
      <c r="F53" t="s">
        <v>72</v>
      </c>
    </row>
    <row r="54" spans="2:7" ht="16" customHeight="1" x14ac:dyDescent="0.25">
      <c r="B54" t="s">
        <v>52</v>
      </c>
      <c r="C54" t="s">
        <v>68</v>
      </c>
      <c r="D54" s="2" t="s">
        <v>50</v>
      </c>
      <c r="E54" s="19" t="s">
        <v>50</v>
      </c>
      <c r="F54" t="s">
        <v>72</v>
      </c>
    </row>
    <row r="55" spans="2:7" ht="16" customHeight="1" x14ac:dyDescent="0.25">
      <c r="B55" t="s">
        <v>52</v>
      </c>
      <c r="C55" t="s">
        <v>68</v>
      </c>
      <c r="D55" s="2" t="s">
        <v>5</v>
      </c>
      <c r="E55" s="19" t="s">
        <v>5</v>
      </c>
      <c r="F55" t="s">
        <v>72</v>
      </c>
    </row>
    <row r="56" spans="2:7" ht="16" customHeight="1" x14ac:dyDescent="0.25">
      <c r="B56" t="s">
        <v>43</v>
      </c>
      <c r="C56" t="s">
        <v>68</v>
      </c>
      <c r="D56" s="2" t="s">
        <v>18</v>
      </c>
      <c r="E56" s="19" t="s">
        <v>18</v>
      </c>
      <c r="F56" t="s">
        <v>72</v>
      </c>
    </row>
    <row r="57" spans="2:7" ht="16" customHeight="1" x14ac:dyDescent="0.25">
      <c r="B57" t="s">
        <v>48</v>
      </c>
      <c r="C57" t="s">
        <v>68</v>
      </c>
      <c r="D57" s="2" t="s">
        <v>19</v>
      </c>
      <c r="E57" s="19" t="s">
        <v>19</v>
      </c>
      <c r="F57" t="s">
        <v>72</v>
      </c>
    </row>
    <row r="58" spans="2:7" ht="16" customHeight="1" x14ac:dyDescent="0.25">
      <c r="B58" t="s">
        <v>48</v>
      </c>
      <c r="C58" t="s">
        <v>68</v>
      </c>
      <c r="D58" s="2" t="s">
        <v>20</v>
      </c>
      <c r="E58" s="19" t="s">
        <v>20</v>
      </c>
      <c r="F58" t="s">
        <v>72</v>
      </c>
    </row>
    <row r="59" spans="2:7" ht="16" customHeight="1" x14ac:dyDescent="0.25">
      <c r="B59" t="s">
        <v>52</v>
      </c>
      <c r="C59" t="s">
        <v>68</v>
      </c>
      <c r="D59" s="2" t="s">
        <v>67</v>
      </c>
      <c r="E59" s="19" t="s">
        <v>67</v>
      </c>
      <c r="F59" t="s">
        <v>72</v>
      </c>
    </row>
    <row r="60" spans="2:7" ht="16" customHeight="1" x14ac:dyDescent="0.25">
      <c r="B60" t="s">
        <v>43</v>
      </c>
      <c r="C60" t="s">
        <v>68</v>
      </c>
      <c r="D60" s="2" t="s">
        <v>21</v>
      </c>
      <c r="E60" s="19" t="s">
        <v>21</v>
      </c>
      <c r="F60" t="s">
        <v>72</v>
      </c>
    </row>
    <row r="61" spans="2:7" ht="16" customHeight="1" x14ac:dyDescent="0.25">
      <c r="B61" t="s">
        <v>52</v>
      </c>
      <c r="C61" t="s">
        <v>68</v>
      </c>
      <c r="D61" s="2" t="s">
        <v>54</v>
      </c>
      <c r="E61" s="19" t="s">
        <v>54</v>
      </c>
      <c r="F61" t="s">
        <v>72</v>
      </c>
    </row>
    <row r="62" spans="2:7" x14ac:dyDescent="0.25">
      <c r="B62" t="s">
        <v>52</v>
      </c>
      <c r="C62" t="s">
        <v>62</v>
      </c>
      <c r="D62" s="2" t="str">
        <f>""</f>
        <v/>
      </c>
      <c r="E62" s="19" t="str">
        <f>""</f>
        <v/>
      </c>
      <c r="F62" t="str">
        <f>""</f>
        <v/>
      </c>
      <c r="G62" s="20" t="str">
        <f>""</f>
        <v/>
      </c>
    </row>
    <row r="63" spans="2:7" x14ac:dyDescent="0.25">
      <c r="B63" t="s">
        <v>48</v>
      </c>
      <c r="C63" t="s">
        <v>62</v>
      </c>
      <c r="D63" s="2" t="s">
        <v>32</v>
      </c>
      <c r="E63" s="19" t="s">
        <v>32</v>
      </c>
      <c r="F63" t="s">
        <v>71</v>
      </c>
    </row>
    <row r="64" spans="2:7" x14ac:dyDescent="0.25">
      <c r="B64" s="1" t="s">
        <v>43</v>
      </c>
      <c r="C64" t="s">
        <v>62</v>
      </c>
      <c r="D64" s="2" t="s">
        <v>33</v>
      </c>
      <c r="E64" s="19" t="s">
        <v>33</v>
      </c>
      <c r="F64" t="s">
        <v>71</v>
      </c>
    </row>
    <row r="65" spans="2:7" x14ac:dyDescent="0.25">
      <c r="B65" t="s">
        <v>43</v>
      </c>
      <c r="C65" t="s">
        <v>62</v>
      </c>
      <c r="D65" s="2" t="s">
        <v>16</v>
      </c>
      <c r="E65" s="19" t="s">
        <v>16</v>
      </c>
      <c r="F65" t="s">
        <v>71</v>
      </c>
    </row>
    <row r="66" spans="2:7" x14ac:dyDescent="0.25">
      <c r="B66" t="s">
        <v>48</v>
      </c>
      <c r="C66" t="s">
        <v>62</v>
      </c>
      <c r="D66" s="2" t="s">
        <v>37</v>
      </c>
      <c r="E66" s="19" t="s">
        <v>37</v>
      </c>
      <c r="F66" t="s">
        <v>71</v>
      </c>
    </row>
    <row r="67" spans="2:7" x14ac:dyDescent="0.25">
      <c r="B67" t="s">
        <v>48</v>
      </c>
      <c r="C67" t="s">
        <v>62</v>
      </c>
      <c r="D67" s="2" t="s">
        <v>34</v>
      </c>
      <c r="E67" s="19" t="s">
        <v>34</v>
      </c>
      <c r="F67" t="s">
        <v>71</v>
      </c>
    </row>
    <row r="68" spans="2:7" x14ac:dyDescent="0.25">
      <c r="B68" t="s">
        <v>48</v>
      </c>
      <c r="C68" t="s">
        <v>62</v>
      </c>
      <c r="D68" s="2" t="s">
        <v>38</v>
      </c>
      <c r="E68" s="19" t="s">
        <v>38</v>
      </c>
      <c r="F68" t="s">
        <v>71</v>
      </c>
    </row>
    <row r="69" spans="2:7" x14ac:dyDescent="0.25">
      <c r="B69" t="s">
        <v>52</v>
      </c>
      <c r="C69" t="s">
        <v>55</v>
      </c>
      <c r="D69" s="2" t="s">
        <v>0</v>
      </c>
      <c r="E69" s="19" t="s">
        <v>0</v>
      </c>
      <c r="F69" t="s">
        <v>72</v>
      </c>
    </row>
    <row r="70" spans="2:7" x14ac:dyDescent="0.25">
      <c r="B70" t="s">
        <v>43</v>
      </c>
      <c r="C70" t="s">
        <v>55</v>
      </c>
      <c r="D70" s="2" t="s">
        <v>3</v>
      </c>
      <c r="E70" s="19" t="s">
        <v>3</v>
      </c>
      <c r="F70" t="s">
        <v>72</v>
      </c>
    </row>
    <row r="71" spans="2:7" x14ac:dyDescent="0.25">
      <c r="B71" t="s">
        <v>43</v>
      </c>
      <c r="C71" t="s">
        <v>55</v>
      </c>
      <c r="D71" s="2" t="s">
        <v>6</v>
      </c>
      <c r="E71" s="19" t="s">
        <v>6</v>
      </c>
      <c r="F71" t="s">
        <v>72</v>
      </c>
    </row>
    <row r="72" spans="2:7" x14ac:dyDescent="0.25">
      <c r="B72" t="s">
        <v>43</v>
      </c>
      <c r="C72" t="s">
        <v>55</v>
      </c>
      <c r="D72" s="2" t="s">
        <v>7</v>
      </c>
      <c r="E72" s="19" t="s">
        <v>7</v>
      </c>
      <c r="F72" t="s">
        <v>72</v>
      </c>
    </row>
    <row r="73" spans="2:7" x14ac:dyDescent="0.25">
      <c r="B73" t="s">
        <v>52</v>
      </c>
      <c r="C73" t="s">
        <v>55</v>
      </c>
      <c r="D73" s="2" t="s">
        <v>8</v>
      </c>
      <c r="E73" s="19" t="s">
        <v>8</v>
      </c>
      <c r="F73" t="s">
        <v>72</v>
      </c>
    </row>
    <row r="74" spans="2:7" x14ac:dyDescent="0.25">
      <c r="B74" t="s">
        <v>43</v>
      </c>
      <c r="C74" t="s">
        <v>55</v>
      </c>
      <c r="D74" s="2" t="s">
        <v>9</v>
      </c>
      <c r="E74" s="19" t="s">
        <v>9</v>
      </c>
      <c r="F74" t="s">
        <v>72</v>
      </c>
    </row>
    <row r="75" spans="2:7" x14ac:dyDescent="0.25">
      <c r="B75" t="s">
        <v>48</v>
      </c>
      <c r="C75" t="s">
        <v>55</v>
      </c>
      <c r="D75" s="2" t="s">
        <v>10</v>
      </c>
      <c r="E75" s="19" t="s">
        <v>10</v>
      </c>
      <c r="F75" t="s">
        <v>72</v>
      </c>
    </row>
    <row r="76" spans="2:7" x14ac:dyDescent="0.25">
      <c r="B76" t="s">
        <v>52</v>
      </c>
      <c r="C76" t="s">
        <v>55</v>
      </c>
      <c r="D76" s="2" t="s">
        <v>45</v>
      </c>
      <c r="E76" s="19" t="s">
        <v>45</v>
      </c>
      <c r="F76" t="s">
        <v>72</v>
      </c>
    </row>
    <row r="77" spans="2:7" x14ac:dyDescent="0.25">
      <c r="B77" t="s">
        <v>52</v>
      </c>
      <c r="C77" t="s">
        <v>55</v>
      </c>
      <c r="D77" s="2" t="s">
        <v>46</v>
      </c>
      <c r="E77" s="19" t="s">
        <v>46</v>
      </c>
      <c r="F77" t="s">
        <v>72</v>
      </c>
    </row>
    <row r="78" spans="2:7" x14ac:dyDescent="0.25">
      <c r="B78" t="s">
        <v>43</v>
      </c>
      <c r="C78" t="s">
        <v>55</v>
      </c>
      <c r="D78" s="2" t="s">
        <v>22</v>
      </c>
      <c r="E78" s="19" t="s">
        <v>22</v>
      </c>
      <c r="F78" t="s">
        <v>72</v>
      </c>
    </row>
    <row r="79" spans="2:7" x14ac:dyDescent="0.25">
      <c r="B79" t="s">
        <v>52</v>
      </c>
      <c r="C79" t="s">
        <v>55</v>
      </c>
      <c r="D79" s="2" t="s">
        <v>44</v>
      </c>
      <c r="E79" s="19" t="s">
        <v>44</v>
      </c>
      <c r="F79" t="s">
        <v>72</v>
      </c>
    </row>
    <row r="80" spans="2:7" ht="16" customHeight="1" x14ac:dyDescent="0.25">
      <c r="B80" t="s">
        <v>52</v>
      </c>
      <c r="C80" t="s">
        <v>60</v>
      </c>
      <c r="D80" s="2" t="str">
        <f>""</f>
        <v/>
      </c>
      <c r="E80" s="19" t="str">
        <f>""</f>
        <v/>
      </c>
      <c r="F80" t="str">
        <f>""</f>
        <v/>
      </c>
      <c r="G80" s="20" t="str">
        <f>""</f>
        <v/>
      </c>
    </row>
    <row r="81" spans="2:6" x14ac:dyDescent="0.25">
      <c r="B81" t="s">
        <v>52</v>
      </c>
      <c r="C81" t="s">
        <v>60</v>
      </c>
      <c r="D81" s="2" t="s">
        <v>111</v>
      </c>
      <c r="E81" s="19" t="s">
        <v>111</v>
      </c>
      <c r="F81" t="s">
        <v>71</v>
      </c>
    </row>
    <row r="82" spans="2:6" x14ac:dyDescent="0.25">
      <c r="B82" t="s">
        <v>52</v>
      </c>
      <c r="C82" t="s">
        <v>60</v>
      </c>
      <c r="D82" s="2" t="s">
        <v>73</v>
      </c>
      <c r="E82" s="19" t="s">
        <v>73</v>
      </c>
      <c r="F82" t="s">
        <v>71</v>
      </c>
    </row>
    <row r="83" spans="2:6" x14ac:dyDescent="0.25">
      <c r="B83" s="1" t="s">
        <v>43</v>
      </c>
      <c r="C83" t="s">
        <v>60</v>
      </c>
      <c r="D83" s="2" t="s">
        <v>1</v>
      </c>
      <c r="E83" s="19" t="s">
        <v>1</v>
      </c>
      <c r="F83" s="1" t="s">
        <v>70</v>
      </c>
    </row>
    <row r="84" spans="2:6" x14ac:dyDescent="0.25">
      <c r="B84" t="s">
        <v>52</v>
      </c>
      <c r="C84" t="s">
        <v>60</v>
      </c>
      <c r="D84" s="2" t="s">
        <v>112</v>
      </c>
      <c r="E84" s="19" t="s">
        <v>112</v>
      </c>
      <c r="F84" t="s">
        <v>71</v>
      </c>
    </row>
    <row r="85" spans="2:6" x14ac:dyDescent="0.25">
      <c r="B85" t="s">
        <v>48</v>
      </c>
      <c r="C85" t="s">
        <v>60</v>
      </c>
      <c r="D85" s="2" t="s">
        <v>36</v>
      </c>
      <c r="E85" s="19" t="s">
        <v>36</v>
      </c>
      <c r="F85" t="s">
        <v>71</v>
      </c>
    </row>
    <row r="86" spans="2:6" ht="15" customHeight="1" x14ac:dyDescent="0.25">
      <c r="B86" t="s">
        <v>52</v>
      </c>
      <c r="C86" t="s">
        <v>60</v>
      </c>
      <c r="D86" s="2" t="s">
        <v>2</v>
      </c>
      <c r="E86" s="19" t="s">
        <v>2</v>
      </c>
      <c r="F86" t="s">
        <v>71</v>
      </c>
    </row>
    <row r="87" spans="2:6" x14ac:dyDescent="0.25">
      <c r="B87" t="s">
        <v>48</v>
      </c>
      <c r="C87" t="s">
        <v>60</v>
      </c>
      <c r="D87" s="2" t="s">
        <v>4</v>
      </c>
      <c r="E87" s="19" t="s">
        <v>4</v>
      </c>
      <c r="F87" s="1" t="s">
        <v>72</v>
      </c>
    </row>
    <row r="88" spans="2:6" x14ac:dyDescent="0.25">
      <c r="B88" t="s">
        <v>52</v>
      </c>
      <c r="C88" t="s">
        <v>60</v>
      </c>
      <c r="D88" s="2" t="s">
        <v>113</v>
      </c>
      <c r="E88" s="19" t="s">
        <v>113</v>
      </c>
      <c r="F88" s="1" t="s">
        <v>72</v>
      </c>
    </row>
    <row r="89" spans="2:6" x14ac:dyDescent="0.25">
      <c r="B89" t="s">
        <v>52</v>
      </c>
      <c r="C89" t="s">
        <v>60</v>
      </c>
      <c r="D89" s="2" t="s">
        <v>114</v>
      </c>
      <c r="E89" s="19" t="s">
        <v>114</v>
      </c>
      <c r="F89" t="s">
        <v>71</v>
      </c>
    </row>
    <row r="90" spans="2:6" x14ac:dyDescent="0.25">
      <c r="B90" t="s">
        <v>52</v>
      </c>
      <c r="C90" t="s">
        <v>60</v>
      </c>
      <c r="D90" s="2" t="s">
        <v>109</v>
      </c>
      <c r="E90" s="19" t="s">
        <v>109</v>
      </c>
      <c r="F90" t="s">
        <v>70</v>
      </c>
    </row>
    <row r="91" spans="2:6" x14ac:dyDescent="0.25">
      <c r="B91" t="s">
        <v>48</v>
      </c>
      <c r="C91" t="s">
        <v>60</v>
      </c>
      <c r="D91" s="2" t="s">
        <v>27</v>
      </c>
      <c r="E91" s="19" t="s">
        <v>27</v>
      </c>
      <c r="F91" t="s">
        <v>71</v>
      </c>
    </row>
    <row r="92" spans="2:6" ht="16" customHeight="1" x14ac:dyDescent="0.25">
      <c r="B92" t="s">
        <v>52</v>
      </c>
      <c r="C92" t="s">
        <v>65</v>
      </c>
      <c r="D92" s="2" t="str">
        <f>""</f>
        <v/>
      </c>
      <c r="E92" s="19" t="str">
        <f>""</f>
        <v/>
      </c>
      <c r="F92" t="str">
        <f>""</f>
        <v/>
      </c>
    </row>
    <row r="93" spans="2:6" x14ac:dyDescent="0.25">
      <c r="B93" t="s">
        <v>52</v>
      </c>
      <c r="C93" t="s">
        <v>65</v>
      </c>
      <c r="D93" s="2" t="s">
        <v>75</v>
      </c>
      <c r="E93" s="19" t="s">
        <v>75</v>
      </c>
      <c r="F93" t="s">
        <v>72</v>
      </c>
    </row>
    <row r="94" spans="2:6" x14ac:dyDescent="0.25">
      <c r="B94" t="s">
        <v>52</v>
      </c>
      <c r="C94" t="s">
        <v>65</v>
      </c>
      <c r="D94" s="2" t="s">
        <v>39</v>
      </c>
      <c r="E94" s="19" t="s">
        <v>39</v>
      </c>
      <c r="F94" t="s">
        <v>72</v>
      </c>
    </row>
    <row r="95" spans="2:6" x14ac:dyDescent="0.25">
      <c r="B95" t="s">
        <v>52</v>
      </c>
      <c r="C95" t="s">
        <v>65</v>
      </c>
      <c r="D95" s="2" t="s">
        <v>74</v>
      </c>
      <c r="E95" s="19" t="s">
        <v>74</v>
      </c>
      <c r="F95" t="s">
        <v>72</v>
      </c>
    </row>
    <row r="96" spans="2:6" x14ac:dyDescent="0.25">
      <c r="B96" t="s">
        <v>52</v>
      </c>
      <c r="C96" t="s">
        <v>65</v>
      </c>
      <c r="D96" s="2" t="s">
        <v>40</v>
      </c>
      <c r="E96" s="19" t="s">
        <v>40</v>
      </c>
      <c r="F96" t="s">
        <v>72</v>
      </c>
    </row>
    <row r="97" spans="2:7" x14ac:dyDescent="0.25">
      <c r="B97" t="s">
        <v>52</v>
      </c>
      <c r="C97" t="s">
        <v>65</v>
      </c>
      <c r="D97" s="2" t="s">
        <v>41</v>
      </c>
      <c r="E97" s="19" t="s">
        <v>41</v>
      </c>
      <c r="F97" t="s">
        <v>72</v>
      </c>
    </row>
    <row r="98" spans="2:7" x14ac:dyDescent="0.25">
      <c r="B98" t="s">
        <v>52</v>
      </c>
      <c r="C98" t="s">
        <v>108</v>
      </c>
      <c r="D98" s="2" t="s">
        <v>176</v>
      </c>
      <c r="E98" s="19" t="str">
        <f>""</f>
        <v/>
      </c>
      <c r="F98" t="str">
        <f>""</f>
        <v/>
      </c>
    </row>
    <row r="99" spans="2:7" x14ac:dyDescent="0.25">
      <c r="B99" t="s">
        <v>52</v>
      </c>
      <c r="C99" t="s">
        <v>108</v>
      </c>
      <c r="D99" s="2" t="s">
        <v>23</v>
      </c>
      <c r="E99" s="19" t="s">
        <v>23</v>
      </c>
      <c r="F99" t="s">
        <v>61</v>
      </c>
    </row>
    <row r="100" spans="2:7" x14ac:dyDescent="0.25">
      <c r="B100" t="s">
        <v>52</v>
      </c>
      <c r="C100" t="s">
        <v>108</v>
      </c>
      <c r="D100" s="2" t="s">
        <v>24</v>
      </c>
      <c r="E100" s="19" t="s">
        <v>24</v>
      </c>
      <c r="F100" t="s">
        <v>61</v>
      </c>
    </row>
    <row r="101" spans="2:7" x14ac:dyDescent="0.25">
      <c r="B101" t="s">
        <v>48</v>
      </c>
      <c r="C101" t="s">
        <v>108</v>
      </c>
      <c r="D101" s="2" t="s">
        <v>15</v>
      </c>
      <c r="E101" s="19" t="s">
        <v>15</v>
      </c>
      <c r="F101" t="s">
        <v>72</v>
      </c>
    </row>
    <row r="102" spans="2:7" x14ac:dyDescent="0.25">
      <c r="B102" s="1" t="s">
        <v>43</v>
      </c>
      <c r="C102" t="s">
        <v>108</v>
      </c>
      <c r="D102" s="2" t="s">
        <v>25</v>
      </c>
      <c r="E102" s="19" t="s">
        <v>25</v>
      </c>
      <c r="F102" t="s">
        <v>61</v>
      </c>
    </row>
    <row r="103" spans="2:7" x14ac:dyDescent="0.25">
      <c r="B103" t="s">
        <v>48</v>
      </c>
      <c r="C103" t="s">
        <v>108</v>
      </c>
      <c r="D103" s="2" t="s">
        <v>35</v>
      </c>
      <c r="E103" s="19" t="s">
        <v>35</v>
      </c>
      <c r="F103" t="s">
        <v>71</v>
      </c>
    </row>
    <row r="104" spans="2:7" x14ac:dyDescent="0.25">
      <c r="B104" t="s">
        <v>43</v>
      </c>
      <c r="C104" t="s">
        <v>108</v>
      </c>
      <c r="D104" s="2" t="s">
        <v>26</v>
      </c>
      <c r="E104" s="19" t="s">
        <v>26</v>
      </c>
      <c r="F104" t="s">
        <v>71</v>
      </c>
    </row>
    <row r="105" spans="2:7" x14ac:dyDescent="0.25">
      <c r="B105" t="s">
        <v>43</v>
      </c>
      <c r="C105" t="s">
        <v>108</v>
      </c>
      <c r="D105" s="2" t="s">
        <v>29</v>
      </c>
      <c r="E105" s="19" t="s">
        <v>29</v>
      </c>
      <c r="F105" t="s">
        <v>61</v>
      </c>
    </row>
    <row r="106" spans="2:7" x14ac:dyDescent="0.25">
      <c r="B106" s="1" t="s">
        <v>43</v>
      </c>
      <c r="C106" t="s">
        <v>108</v>
      </c>
      <c r="D106" s="2" t="s">
        <v>28</v>
      </c>
      <c r="E106" s="19" t="s">
        <v>28</v>
      </c>
      <c r="F106" t="s">
        <v>71</v>
      </c>
    </row>
    <row r="107" spans="2:7" x14ac:dyDescent="0.25">
      <c r="B107" t="s">
        <v>43</v>
      </c>
      <c r="C107" t="s">
        <v>108</v>
      </c>
      <c r="D107" s="2" t="s">
        <v>30</v>
      </c>
      <c r="E107" s="19" t="s">
        <v>30</v>
      </c>
      <c r="F107" t="s">
        <v>61</v>
      </c>
    </row>
    <row r="108" spans="2:7" x14ac:dyDescent="0.25">
      <c r="C108" t="s">
        <v>51</v>
      </c>
      <c r="D108" s="2" t="s">
        <v>176</v>
      </c>
      <c r="E108" s="19" t="str">
        <f>""</f>
        <v/>
      </c>
      <c r="F108" t="str">
        <f>""</f>
        <v/>
      </c>
    </row>
    <row r="109" spans="2:7" x14ac:dyDescent="0.25">
      <c r="B109" t="s">
        <v>48</v>
      </c>
      <c r="C109" t="s">
        <v>51</v>
      </c>
      <c r="D109" s="2" t="s">
        <v>31</v>
      </c>
      <c r="E109" s="19" t="s">
        <v>31</v>
      </c>
      <c r="F109" t="s">
        <v>71</v>
      </c>
    </row>
    <row r="110" spans="2:7" x14ac:dyDescent="0.25">
      <c r="B110" t="s">
        <v>52</v>
      </c>
      <c r="C110" t="s">
        <v>51</v>
      </c>
      <c r="D110" s="2" t="s">
        <v>64</v>
      </c>
      <c r="E110" s="19" t="s">
        <v>64</v>
      </c>
      <c r="F110" t="s">
        <v>71</v>
      </c>
    </row>
    <row r="111" spans="2:7" x14ac:dyDescent="0.25">
      <c r="B111" t="s">
        <v>52</v>
      </c>
      <c r="C111" t="s">
        <v>63</v>
      </c>
      <c r="D111" s="2" t="str">
        <f>""</f>
        <v/>
      </c>
      <c r="E111" s="19" t="str">
        <f>""</f>
        <v/>
      </c>
      <c r="F111" t="str">
        <f>""</f>
        <v/>
      </c>
      <c r="G111" s="20" t="str">
        <f>""</f>
        <v/>
      </c>
    </row>
    <row r="112" spans="2:7" x14ac:dyDescent="0.25">
      <c r="B112" t="s">
        <v>43</v>
      </c>
      <c r="C112" t="s">
        <v>63</v>
      </c>
      <c r="D112" s="2" t="s">
        <v>11</v>
      </c>
      <c r="E112" s="19" t="s">
        <v>11</v>
      </c>
      <c r="F112" t="s">
        <v>72</v>
      </c>
    </row>
    <row r="113" spans="2:6" x14ac:dyDescent="0.25">
      <c r="B113" t="s">
        <v>52</v>
      </c>
      <c r="C113" t="s">
        <v>63</v>
      </c>
      <c r="D113" s="2" t="s">
        <v>66</v>
      </c>
      <c r="E113" s="19" t="s">
        <v>66</v>
      </c>
      <c r="F113" t="s">
        <v>70</v>
      </c>
    </row>
    <row r="114" spans="2:6" x14ac:dyDescent="0.25">
      <c r="B114" t="s">
        <v>52</v>
      </c>
      <c r="C114" t="s">
        <v>63</v>
      </c>
      <c r="D114" s="2" t="s">
        <v>12</v>
      </c>
      <c r="E114" s="19" t="s">
        <v>12</v>
      </c>
      <c r="F114" t="s">
        <v>70</v>
      </c>
    </row>
    <row r="115" spans="2:6" x14ac:dyDescent="0.25">
      <c r="B115" t="s">
        <v>48</v>
      </c>
      <c r="C115" t="s">
        <v>63</v>
      </c>
      <c r="D115" s="2" t="s">
        <v>17</v>
      </c>
      <c r="E115" s="19" t="s">
        <v>17</v>
      </c>
      <c r="F115" t="s">
        <v>71</v>
      </c>
    </row>
    <row r="116" spans="2:6" x14ac:dyDescent="0.25">
      <c r="B116" t="s">
        <v>52</v>
      </c>
      <c r="C116" t="s">
        <v>63</v>
      </c>
      <c r="D116" s="2" t="s">
        <v>13</v>
      </c>
      <c r="E116" s="19" t="s">
        <v>13</v>
      </c>
      <c r="F116" t="s">
        <v>70</v>
      </c>
    </row>
    <row r="117" spans="2:6" x14ac:dyDescent="0.25">
      <c r="B117" t="s">
        <v>52</v>
      </c>
      <c r="C117" t="s">
        <v>63</v>
      </c>
      <c r="D117" s="2" t="s">
        <v>69</v>
      </c>
      <c r="E117" s="19" t="s">
        <v>69</v>
      </c>
      <c r="F117" t="s">
        <v>72</v>
      </c>
    </row>
    <row r="118" spans="2:6" x14ac:dyDescent="0.25">
      <c r="B118" t="s">
        <v>48</v>
      </c>
      <c r="C118" t="s">
        <v>63</v>
      </c>
      <c r="D118" s="2" t="s">
        <v>14</v>
      </c>
      <c r="E118" s="19" t="s">
        <v>14</v>
      </c>
      <c r="F118" t="s">
        <v>71</v>
      </c>
    </row>
  </sheetData>
  <conditionalFormatting sqref="G119:G1048576 F1:F118 B1:B1048576">
    <cfRule type="containsText" dxfId="12" priority="7" operator="containsText" text="noted">
      <formula>NOT(ISERROR(SEARCH("noted",B1)))</formula>
    </cfRule>
    <cfRule type="containsText" dxfId="11" priority="8" operator="containsText" text="extra">
      <formula>NOT(ISERROR(SEARCH("extra",B1)))</formula>
    </cfRule>
  </conditionalFormatting>
  <conditionalFormatting sqref="G28:G39 C1:F39 G1:G26 B1:B118 C40:G118">
    <cfRule type="expression" dxfId="10" priority="2" stopIfTrue="1">
      <formula>$E1=""</formula>
    </cfRule>
  </conditionalFormatting>
  <conditionalFormatting sqref="G119:G1048576 F1:F118">
    <cfRule type="containsText" dxfId="9" priority="6" operator="containsText" text="neutral">
      <formula>NOT(ISERROR(SEARCH("neutral",F1)))</formula>
    </cfRule>
    <cfRule type="containsText" dxfId="8" priority="10" operator="containsText" text="bad">
      <formula>NOT(ISERROR(SEARCH("bad",F1)))</formula>
    </cfRule>
    <cfRule type="containsText" dxfId="7" priority="11" operator="containsText" text="good">
      <formula>NOT(ISERROR(SEARCH("good",F1)))</formula>
    </cfRule>
  </conditionalFormatting>
  <conditionalFormatting sqref="F119:G1048576 E1:F118">
    <cfRule type="containsText" dxfId="6" priority="3" operator="containsText" text="[">
      <formula>NOT(ISERROR(SEARCH("[",E1)))</formula>
    </cfRule>
    <cfRule type="containsText" dxfId="5" priority="4" operator="containsText" text="(">
      <formula>NOT(ISERROR(SEARCH("(",E1)))</formula>
    </cfRule>
  </conditionalFormatting>
  <conditionalFormatting sqref="B119:B1048576 E119:H1048576">
    <cfRule type="expression" dxfId="4" priority="12" stopIfTrue="1">
      <formula>$F119=""</formula>
    </cfRule>
  </conditionalFormatting>
  <conditionalFormatting sqref="B1:B1048576">
    <cfRule type="containsText" dxfId="3" priority="9" operator="containsText" text="todo">
      <formula>NOT(ISERROR(SEARCH("todo",B1)))</formula>
    </cfRule>
  </conditionalFormatting>
  <conditionalFormatting sqref="E1:E1048576">
    <cfRule type="containsText" dxfId="2" priority="1" operator="containsText" text="~?">
      <formula>NOT(ISERROR(SEARCH("~?",E1)))</formula>
    </cfRule>
    <cfRule type="containsText" dxfId="1" priority="5" operator="containsText" text="|">
      <formula>NOT(ISERROR(SEARCH("|",E1)))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302C-E6CC-514F-8ABB-9C99AC154F2A}">
  <dimension ref="B3:D3"/>
  <sheetViews>
    <sheetView workbookViewId="0">
      <selection activeCell="D3" sqref="D3"/>
    </sheetView>
  </sheetViews>
  <sheetFormatPr baseColWidth="10" defaultRowHeight="17" x14ac:dyDescent="0.25"/>
  <sheetData>
    <row r="3" spans="2:4" x14ac:dyDescent="0.25">
      <c r="B3" s="18" t="s">
        <v>133</v>
      </c>
      <c r="C3" t="s">
        <v>134</v>
      </c>
      <c r="D3" t="b">
        <f>OR((SEARCH("]",C3)&gt;0))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0DB7-C716-5745-8290-8F055B3959D0}">
  <dimension ref="B2:G26"/>
  <sheetViews>
    <sheetView workbookViewId="0">
      <selection activeCell="C21" sqref="C21"/>
    </sheetView>
  </sheetViews>
  <sheetFormatPr baseColWidth="10" defaultRowHeight="17" x14ac:dyDescent="0.25"/>
  <cols>
    <col min="1" max="1" width="5.7109375" style="5" customWidth="1"/>
    <col min="2" max="2" width="8.85546875" style="5" customWidth="1"/>
    <col min="3" max="3" width="28.28515625" style="5" customWidth="1"/>
    <col min="4" max="4" width="52" style="5" customWidth="1"/>
    <col min="5" max="5" width="5.140625" style="6" customWidth="1"/>
    <col min="6" max="6" width="16.85546875" style="6" customWidth="1"/>
    <col min="7" max="7" width="82.85546875" style="6" customWidth="1"/>
    <col min="8" max="16384" width="10.7109375" style="5"/>
  </cols>
  <sheetData>
    <row r="2" spans="2:7" x14ac:dyDescent="0.25">
      <c r="B2" s="16"/>
      <c r="C2" s="16" t="s">
        <v>78</v>
      </c>
      <c r="D2" s="16" t="s">
        <v>79</v>
      </c>
      <c r="E2" s="17"/>
      <c r="F2" s="17"/>
      <c r="G2" s="17" t="s">
        <v>80</v>
      </c>
    </row>
    <row r="3" spans="2:7" x14ac:dyDescent="0.25">
      <c r="B3" s="5" t="s">
        <v>105</v>
      </c>
    </row>
    <row r="4" spans="2:7" ht="48" customHeight="1" x14ac:dyDescent="0.25">
      <c r="C4" s="5" t="s">
        <v>98</v>
      </c>
      <c r="D4" s="11" t="s">
        <v>77</v>
      </c>
      <c r="E4" s="7"/>
      <c r="F4" s="7"/>
      <c r="G4" s="7" t="s">
        <v>81</v>
      </c>
    </row>
    <row r="5" spans="2:7" x14ac:dyDescent="0.25">
      <c r="C5" s="5" t="s">
        <v>99</v>
      </c>
      <c r="D5" s="10" t="str">
        <f>"(?:[#]" &amp; re_tw_label &amp; ")"</f>
        <v>(?:[#](?:\w*[0-9a-zA-Z]+\w*[0-9a-zA-Z]))</v>
      </c>
      <c r="G5" s="6" t="s">
        <v>82</v>
      </c>
    </row>
    <row r="6" spans="2:7" x14ac:dyDescent="0.25">
      <c r="C6" s="5" t="s">
        <v>100</v>
      </c>
      <c r="D6" s="10" t="str">
        <f>"(?:[@]" &amp; re_tw_label &amp; ")"</f>
        <v>(?:[@](?:\w*[0-9a-zA-Z]+\w*[0-9a-zA-Z]))</v>
      </c>
      <c r="G6" s="6" t="s">
        <v>83</v>
      </c>
    </row>
    <row r="7" spans="2:7" x14ac:dyDescent="0.25">
      <c r="D7" s="10"/>
    </row>
    <row r="8" spans="2:7" x14ac:dyDescent="0.25">
      <c r="D8" s="10"/>
    </row>
    <row r="9" spans="2:7" x14ac:dyDescent="0.25">
      <c r="D9" s="10"/>
    </row>
    <row r="10" spans="2:7" x14ac:dyDescent="0.25">
      <c r="B10" s="5" t="s">
        <v>106</v>
      </c>
    </row>
    <row r="11" spans="2:7" x14ac:dyDescent="0.25">
      <c r="C11" s="14" t="s">
        <v>86</v>
      </c>
      <c r="D11" s="11" t="s">
        <v>84</v>
      </c>
    </row>
    <row r="12" spans="2:7" x14ac:dyDescent="0.25">
      <c r="C12" s="14" t="s">
        <v>87</v>
      </c>
      <c r="D12" s="11" t="s">
        <v>85</v>
      </c>
    </row>
    <row r="14" spans="2:7" x14ac:dyDescent="0.25">
      <c r="C14" s="13" t="s">
        <v>88</v>
      </c>
      <c r="D14" s="15" t="str">
        <f>re_tag_begin &amp; re_tag_mention_sym &amp; re_tw_mention &amp; re_tag_end</f>
        <v>(?:[@](?:[@](?:\w*[0-9a-zA-Z]+\w*[0-9a-zA-Z])))</v>
      </c>
      <c r="E14" s="11" t="s">
        <v>101</v>
      </c>
      <c r="F14" s="6" t="s">
        <v>95</v>
      </c>
      <c r="G14" s="6" t="s">
        <v>96</v>
      </c>
    </row>
    <row r="15" spans="2:7" x14ac:dyDescent="0.25">
      <c r="C15" s="13" t="s">
        <v>89</v>
      </c>
      <c r="D15" s="15" t="str">
        <f>re_tag_begin &amp; re_tag_neutral_sym &amp; re_tw_hashtag &amp; re_tag_end</f>
        <v>(?:[%](?:[#](?:\w*[0-9a-zA-Z]+\w*[0-9a-zA-Z])))</v>
      </c>
      <c r="E15" s="11" t="s">
        <v>102</v>
      </c>
      <c r="F15" s="6" t="s">
        <v>94</v>
      </c>
      <c r="G15" s="6" t="s">
        <v>97</v>
      </c>
    </row>
    <row r="16" spans="2:7" x14ac:dyDescent="0.25">
      <c r="C16" s="13" t="s">
        <v>91</v>
      </c>
      <c r="D16" s="15" t="str">
        <f>re_tag_begin &amp; re_tag_good_sym &amp; re_tw_hashtag &amp; re_tag_end</f>
        <v>(?:[+](?:[#](?:\w*[0-9a-zA-Z]+\w*[0-9a-zA-Z])))</v>
      </c>
      <c r="E16" s="12" t="s">
        <v>103</v>
      </c>
      <c r="F16" s="6" t="s">
        <v>93</v>
      </c>
      <c r="G16" s="6" t="s">
        <v>97</v>
      </c>
    </row>
    <row r="17" spans="3:7" x14ac:dyDescent="0.25">
      <c r="C17" s="13" t="s">
        <v>90</v>
      </c>
      <c r="D17" s="15" t="str">
        <f>re_tag_begin &amp; re_tag_bad_sym &amp; re_tw_hashtag &amp; re_tag_end</f>
        <v>(?:[-](?:[#](?:\w*[0-9a-zA-Z]+\w*[0-9a-zA-Z])))</v>
      </c>
      <c r="E17" s="12" t="s">
        <v>104</v>
      </c>
      <c r="F17" s="6" t="s">
        <v>92</v>
      </c>
      <c r="G17" s="6" t="s">
        <v>97</v>
      </c>
    </row>
    <row r="25" spans="3:7" x14ac:dyDescent="0.25">
      <c r="D25" s="9"/>
    </row>
    <row r="26" spans="3:7" x14ac:dyDescent="0.25">
      <c r="D2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9F65-D921-BE42-8405-BD98821BA7ED}">
  <dimension ref="A1:P6"/>
  <sheetViews>
    <sheetView workbookViewId="0">
      <selection activeCell="P5" sqref="P5"/>
    </sheetView>
  </sheetViews>
  <sheetFormatPr baseColWidth="10" defaultRowHeight="17" x14ac:dyDescent="0.25"/>
  <cols>
    <col min="1" max="1" width="14" bestFit="1" customWidth="1"/>
    <col min="2" max="2" width="19.28515625" bestFit="1" customWidth="1"/>
    <col min="3" max="3" width="5" bestFit="1" customWidth="1"/>
    <col min="4" max="4" width="7" bestFit="1" customWidth="1"/>
    <col min="5" max="7" width="5" bestFit="1" customWidth="1"/>
    <col min="8" max="8" width="8" bestFit="1" customWidth="1"/>
    <col min="9" max="9" width="4" bestFit="1" customWidth="1"/>
    <col min="10" max="10" width="12" bestFit="1" customWidth="1"/>
    <col min="11" max="11" width="6" bestFit="1" customWidth="1"/>
    <col min="12" max="12" width="4" bestFit="1" customWidth="1"/>
    <col min="13" max="14" width="5" bestFit="1" customWidth="1"/>
    <col min="15" max="15" width="8.5703125" customWidth="1"/>
    <col min="16" max="16" width="13.28515625" customWidth="1"/>
    <col min="17" max="17" width="5" bestFit="1" customWidth="1"/>
    <col min="18" max="18" width="17.140625" bestFit="1" customWidth="1"/>
    <col min="19" max="19" width="11.85546875" bestFit="1" customWidth="1"/>
    <col min="20" max="20" width="6" bestFit="1" customWidth="1"/>
    <col min="21" max="21" width="4" bestFit="1" customWidth="1"/>
    <col min="22" max="24" width="5" bestFit="1" customWidth="1"/>
    <col min="25" max="25" width="6" bestFit="1" customWidth="1"/>
    <col min="26" max="26" width="16.140625" bestFit="1" customWidth="1"/>
    <col min="27" max="27" width="11.85546875" bestFit="1" customWidth="1"/>
    <col min="28" max="28" width="16.140625" bestFit="1" customWidth="1"/>
    <col min="29" max="29" width="9.85546875" bestFit="1" customWidth="1"/>
    <col min="30" max="30" width="6" bestFit="1" customWidth="1"/>
    <col min="31" max="31" width="4" bestFit="1" customWidth="1"/>
    <col min="32" max="33" width="5" bestFit="1" customWidth="1"/>
    <col min="34" max="34" width="6" bestFit="1" customWidth="1"/>
    <col min="35" max="35" width="5" bestFit="1" customWidth="1"/>
    <col min="36" max="36" width="6" bestFit="1" customWidth="1"/>
    <col min="37" max="37" width="14" bestFit="1" customWidth="1"/>
    <col min="38" max="38" width="12" bestFit="1" customWidth="1"/>
    <col min="39" max="39" width="6" bestFit="1" customWidth="1"/>
    <col min="40" max="40" width="8" bestFit="1" customWidth="1"/>
    <col min="41" max="41" width="4" bestFit="1" customWidth="1"/>
    <col min="42" max="42" width="10" bestFit="1" customWidth="1"/>
    <col min="43" max="43" width="7" bestFit="1" customWidth="1"/>
    <col min="44" max="46" width="4" bestFit="1" customWidth="1"/>
    <col min="47" max="47" width="5" bestFit="1" customWidth="1"/>
    <col min="48" max="48" width="6" bestFit="1" customWidth="1"/>
    <col min="49" max="49" width="16.140625" bestFit="1" customWidth="1"/>
    <col min="50" max="50" width="11.85546875" bestFit="1" customWidth="1"/>
    <col min="51" max="51" width="3" bestFit="1" customWidth="1"/>
    <col min="52" max="52" width="16.140625" bestFit="1" customWidth="1"/>
    <col min="53" max="53" width="9.85546875" bestFit="1" customWidth="1"/>
    <col min="54" max="54" width="14" bestFit="1" customWidth="1"/>
    <col min="55" max="55" width="12" bestFit="1" customWidth="1"/>
  </cols>
  <sheetData>
    <row r="1" spans="1:16" x14ac:dyDescent="0.25">
      <c r="A1" s="3" t="s">
        <v>42</v>
      </c>
      <c r="B1" t="s">
        <v>49</v>
      </c>
    </row>
    <row r="2" spans="1:16" x14ac:dyDescent="0.25">
      <c r="A2" s="3" t="s">
        <v>47</v>
      </c>
      <c r="B2" t="s">
        <v>59</v>
      </c>
    </row>
    <row r="4" spans="1:16" x14ac:dyDescent="0.25">
      <c r="B4" s="3" t="s">
        <v>57</v>
      </c>
    </row>
    <row r="5" spans="1:16" x14ac:dyDescent="0.25">
      <c r="B5" t="s">
        <v>23</v>
      </c>
      <c r="C5" t="s">
        <v>24</v>
      </c>
      <c r="D5" t="s">
        <v>25</v>
      </c>
      <c r="E5" t="s">
        <v>26</v>
      </c>
      <c r="F5" t="s">
        <v>29</v>
      </c>
      <c r="G5" t="s">
        <v>27</v>
      </c>
      <c r="H5" t="s">
        <v>28</v>
      </c>
      <c r="I5" t="s">
        <v>30</v>
      </c>
      <c r="J5" t="s">
        <v>58</v>
      </c>
      <c r="P5" t="str">
        <f>_xlfn.TEXTJOIN("|", , B5:I5)</f>
        <v>ATTENTION|ATTN|COMBAK|HACK|TEMP|WARN|WARNING|XXX</v>
      </c>
    </row>
    <row r="6" spans="1:16" x14ac:dyDescent="0.25">
      <c r="A6" t="s">
        <v>56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Data</vt:lpstr>
      <vt:lpstr>Data (2)</vt:lpstr>
      <vt:lpstr>Scratch</vt:lpstr>
      <vt:lpstr>Cfg</vt:lpstr>
      <vt:lpstr>Pivot</vt:lpstr>
      <vt:lpstr>re_tag_bad</vt:lpstr>
      <vt:lpstr>re_tag_bad_sym</vt:lpstr>
      <vt:lpstr>re_tag_begin</vt:lpstr>
      <vt:lpstr>re_tag_end</vt:lpstr>
      <vt:lpstr>re_tag_good</vt:lpstr>
      <vt:lpstr>re_tag_good_sym</vt:lpstr>
      <vt:lpstr>re_tag_mention</vt:lpstr>
      <vt:lpstr>re_tag_mention_sym</vt:lpstr>
      <vt:lpstr>re_tag_neutral</vt:lpstr>
      <vt:lpstr>re_tag_neutral_sym</vt:lpstr>
      <vt:lpstr>re_tw_hashtag</vt:lpstr>
      <vt:lpstr>re_tw_label</vt:lpstr>
      <vt:lpstr>re_tw_mention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</dc:creator>
  <cp:lastModifiedBy>AU</cp:lastModifiedBy>
  <dcterms:created xsi:type="dcterms:W3CDTF">2018-06-29T07:52:03Z</dcterms:created>
  <dcterms:modified xsi:type="dcterms:W3CDTF">2018-06-29T19:22:03Z</dcterms:modified>
</cp:coreProperties>
</file>