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НМЦ" sheetId="72" r:id="rId1"/>
  </sheets>
  <definedNames>
    <definedName name="_xlnm.Print_Area" localSheetId="0">НМЦ!$A$1:$C$23</definedName>
  </definedNames>
  <calcPr calcId="125725"/>
</workbook>
</file>

<file path=xl/calcChain.xml><?xml version="1.0" encoding="utf-8"?>
<calcChain xmlns="http://schemas.openxmlformats.org/spreadsheetml/2006/main">
  <c r="D9" i="72"/>
  <c r="C21"/>
  <c r="C22"/>
  <c r="C23"/>
  <c r="D7"/>
  <c r="D8"/>
  <c r="D20"/>
  <c r="D18"/>
  <c r="D16"/>
  <c r="D15"/>
  <c r="D14"/>
  <c r="D12"/>
  <c r="D11"/>
  <c r="D10"/>
  <c r="D13"/>
  <c r="D21" l="1"/>
  <c r="D22" s="1"/>
  <c r="D23" s="1"/>
  <c r="F23"/>
  <c r="F22" l="1"/>
  <c r="F21" s="1"/>
  <c r="G21" s="1"/>
  <c r="E9" l="1"/>
  <c r="E10"/>
  <c r="E18"/>
  <c r="E11"/>
  <c r="E8"/>
  <c r="E7"/>
  <c r="E15"/>
  <c r="E16"/>
  <c r="E20"/>
  <c r="E14"/>
  <c r="E13"/>
  <c r="E19"/>
  <c r="E12"/>
</calcChain>
</file>

<file path=xl/sharedStrings.xml><?xml version="1.0" encoding="utf-8"?>
<sst xmlns="http://schemas.openxmlformats.org/spreadsheetml/2006/main" count="23" uniqueCount="22">
  <si>
    <t>ОБОСНОВАНИЕ</t>
  </si>
  <si>
    <t>№
п/п</t>
  </si>
  <si>
    <t>Наименование работ и затрат.</t>
  </si>
  <si>
    <t xml:space="preserve">Стоимость,
  тыс. рублей 
</t>
  </si>
  <si>
    <t>ИТОГО :</t>
  </si>
  <si>
    <t>НДС 18%</t>
  </si>
  <si>
    <t>ИТОГО с НДС</t>
  </si>
  <si>
    <t>Дорожная инфраструктура и вертикальная планировка с последующим озеленением</t>
  </si>
  <si>
    <t>Внутриплощадочные сети водопровода</t>
  </si>
  <si>
    <t>Внутриплощадочная теплосеть</t>
  </si>
  <si>
    <t>Электроснабжение</t>
  </si>
  <si>
    <t>Внутриплощадочные сети ливневой канализации</t>
  </si>
  <si>
    <t>Внутриплощадочные сети хоз-бытовой канализации</t>
  </si>
  <si>
    <t>Ограждение территории</t>
  </si>
  <si>
    <t>Сети наружного освещения</t>
  </si>
  <si>
    <t>Железнодорожные подъездные пути</t>
  </si>
  <si>
    <t>Инженерные изыскания</t>
  </si>
  <si>
    <t>Внутриплощадочные сети телекоммуникаций и информационно-вычислительной связи</t>
  </si>
  <si>
    <t>Экспертиза (повторная)</t>
  </si>
  <si>
    <t xml:space="preserve">начальной (максимальной) цены договора  на выполнение проектных работ: </t>
  </si>
  <si>
    <t>Эскпертиза достоверности сметной документации</t>
  </si>
  <si>
    <t xml:space="preserve">по выделению II этапа строительства, корректировке проектной документации с учетом существующего размещения предприятий резидентов на территории ОЭЗ ППТ "Липецк", разработке рабочей  документации II-го этапа для объекта: "Строительство зданий, сооружений, объектов инженерной инфраструктуры 2-го пускового комплекса II очереди на территории особой экономической зоны промышленно-производственного типа в Грязинском районе Липецкой области. Автоматизированная система управления и диспетчеризация ОЭЗ (I и II очередь)" </t>
  </si>
</sst>
</file>

<file path=xl/styles.xml><?xml version="1.0" encoding="utf-8"?>
<styleSheet xmlns="http://schemas.openxmlformats.org/spreadsheetml/2006/main">
  <numFmts count="2">
    <numFmt numFmtId="166" formatCode="0.000"/>
    <numFmt numFmtId="171" formatCode="#,##0.000"/>
  </numFmts>
  <fonts count="2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7"/>
      <color indexed="8"/>
      <name val="Arial"/>
      <family val="2"/>
      <charset val="204"/>
    </font>
    <font>
      <sz val="10"/>
      <name val="Arial"/>
      <family val="2"/>
      <charset val="204"/>
    </font>
    <font>
      <b/>
      <sz val="12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theme="0" tint="-0.14999847407452621"/>
      <name val="Times New Roman"/>
      <family val="1"/>
      <charset val="204"/>
    </font>
    <font>
      <b/>
      <i/>
      <sz val="14"/>
      <color theme="0" tint="-0.1499984740745262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sz val="12"/>
      <color theme="0" tint="-0.1499984740745262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1">
    <xf numFmtId="0" fontId="0" fillId="0" borderId="0"/>
    <xf numFmtId="0" fontId="2" fillId="0" borderId="0">
      <alignment horizontal="left" vertical="top"/>
    </xf>
    <xf numFmtId="0" fontId="2" fillId="0" borderId="1">
      <alignment horizontal="center" vertical="center"/>
    </xf>
    <xf numFmtId="0" fontId="2" fillId="0" borderId="2">
      <alignment horizontal="center" vertical="center"/>
    </xf>
    <xf numFmtId="0" fontId="2" fillId="0" borderId="2">
      <alignment horizontal="center" vertical="center"/>
    </xf>
    <xf numFmtId="0" fontId="2" fillId="0" borderId="1">
      <alignment horizontal="center" vertical="center"/>
    </xf>
    <xf numFmtId="0" fontId="2" fillId="0" borderId="3">
      <alignment horizontal="center" vertical="center"/>
    </xf>
    <xf numFmtId="0" fontId="2" fillId="0" borderId="0">
      <alignment horizontal="right" vertical="top"/>
    </xf>
    <xf numFmtId="0" fontId="10" fillId="0" borderId="0"/>
    <xf numFmtId="0" fontId="1" fillId="0" borderId="0"/>
    <xf numFmtId="0" fontId="3" fillId="0" borderId="0"/>
  </cellStyleXfs>
  <cellXfs count="64">
    <xf numFmtId="0" fontId="0" fillId="0" borderId="0" xfId="0"/>
    <xf numFmtId="0" fontId="12" fillId="0" borderId="0" xfId="0" applyFont="1" applyBorder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15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2" fillId="0" borderId="0" xfId="0" applyFont="1" applyAlignment="1">
      <alignment horizontal="center" vertical="center"/>
    </xf>
    <xf numFmtId="0" fontId="7" fillId="0" borderId="1" xfId="4" applyNumberFormat="1" applyFont="1" applyFill="1" applyBorder="1" applyAlignment="1">
      <alignment horizontal="center" vertical="center" wrapText="1"/>
    </xf>
    <xf numFmtId="0" fontId="7" fillId="0" borderId="1" xfId="5" applyNumberFormat="1" applyFont="1" applyFill="1" applyBorder="1" applyAlignment="1">
      <alignment horizontal="center" vertical="center" wrapText="1"/>
    </xf>
    <xf numFmtId="0" fontId="13" fillId="0" borderId="0" xfId="0" applyFont="1" applyBorder="1"/>
    <xf numFmtId="0" fontId="6" fillId="0" borderId="0" xfId="0" applyFont="1" applyBorder="1" applyAlignment="1">
      <alignment horizontal="center" vertical="center"/>
    </xf>
    <xf numFmtId="0" fontId="7" fillId="0" borderId="4" xfId="4" applyNumberFormat="1" applyFont="1" applyFill="1" applyBorder="1" applyAlignment="1">
      <alignment horizontal="center" vertical="center" wrapText="1"/>
    </xf>
    <xf numFmtId="166" fontId="8" fillId="0" borderId="0" xfId="0" applyNumberFormat="1" applyFont="1" applyBorder="1" applyAlignment="1">
      <alignment horizontal="right" vertical="top"/>
    </xf>
    <xf numFmtId="166" fontId="6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5" fillId="0" borderId="3" xfId="5" applyNumberFormat="1" applyFont="1" applyFill="1" applyBorder="1" applyAlignment="1">
      <alignment horizontal="left" vertical="center" wrapText="1"/>
    </xf>
    <xf numFmtId="171" fontId="6" fillId="0" borderId="0" xfId="0" applyNumberFormat="1" applyFont="1"/>
    <xf numFmtId="166" fontId="6" fillId="0" borderId="0" xfId="0" applyNumberFormat="1" applyFont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166" fontId="6" fillId="0" borderId="0" xfId="0" applyNumberFormat="1" applyFont="1" applyAlignment="1">
      <alignment vertical="center"/>
    </xf>
    <xf numFmtId="4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1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8" fillId="0" borderId="0" xfId="0" applyFont="1"/>
    <xf numFmtId="0" fontId="4" fillId="0" borderId="0" xfId="0" applyFont="1" applyBorder="1" applyAlignment="1">
      <alignment vertical="center" wrapText="1"/>
    </xf>
    <xf numFmtId="0" fontId="7" fillId="0" borderId="1" xfId="5" applyNumberFormat="1" applyFont="1" applyFill="1" applyBorder="1" applyAlignment="1">
      <alignment vertical="center" wrapText="1"/>
    </xf>
    <xf numFmtId="0" fontId="7" fillId="2" borderId="1" xfId="6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171" fontId="7" fillId="2" borderId="1" xfId="6" applyNumberFormat="1" applyFont="1" applyFill="1" applyBorder="1" applyAlignment="1">
      <alignment horizontal="center" vertical="center" wrapText="1"/>
    </xf>
    <xf numFmtId="171" fontId="11" fillId="2" borderId="4" xfId="0" applyNumberFormat="1" applyFont="1" applyFill="1" applyBorder="1" applyAlignment="1">
      <alignment horizontal="center" vertical="center"/>
    </xf>
    <xf numFmtId="171" fontId="7" fillId="2" borderId="4" xfId="6" applyNumberFormat="1" applyFont="1" applyFill="1" applyBorder="1" applyAlignment="1">
      <alignment horizontal="center" vertical="center" wrapText="1"/>
    </xf>
    <xf numFmtId="171" fontId="8" fillId="2" borderId="1" xfId="0" applyNumberFormat="1" applyFont="1" applyFill="1" applyBorder="1" applyAlignment="1">
      <alignment horizontal="center" vertical="center"/>
    </xf>
    <xf numFmtId="171" fontId="4" fillId="2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171" fontId="6" fillId="0" borderId="0" xfId="0" applyNumberFormat="1" applyFont="1" applyAlignment="1">
      <alignment vertical="center"/>
    </xf>
    <xf numFmtId="0" fontId="8" fillId="0" borderId="3" xfId="0" applyFont="1" applyBorder="1" applyAlignment="1">
      <alignment horizontal="left" vertical="center" wrapText="1"/>
    </xf>
    <xf numFmtId="0" fontId="19" fillId="0" borderId="0" xfId="0" applyFont="1" applyAlignment="1">
      <alignment horizontal="left"/>
    </xf>
    <xf numFmtId="4" fontId="6" fillId="0" borderId="0" xfId="0" applyNumberFormat="1" applyFont="1" applyAlignment="1">
      <alignment horizontal="center" vertical="center"/>
    </xf>
    <xf numFmtId="166" fontId="13" fillId="0" borderId="0" xfId="0" applyNumberFormat="1" applyFont="1" applyBorder="1"/>
    <xf numFmtId="2" fontId="7" fillId="0" borderId="1" xfId="5" applyNumberFormat="1" applyFont="1" applyFill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top" wrapText="1"/>
    </xf>
    <xf numFmtId="2" fontId="7" fillId="2" borderId="4" xfId="6" applyNumberFormat="1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top" wrapText="1"/>
    </xf>
    <xf numFmtId="2" fontId="8" fillId="0" borderId="1" xfId="0" applyNumberFormat="1" applyFont="1" applyBorder="1" applyAlignment="1">
      <alignment horizontal="center" vertical="center" wrapText="1"/>
    </xf>
    <xf numFmtId="0" fontId="8" fillId="0" borderId="7" xfId="0" applyNumberFormat="1" applyFont="1" applyBorder="1" applyAlignment="1">
      <alignment horizontal="left" vertical="center" wrapText="1"/>
    </xf>
    <xf numFmtId="0" fontId="8" fillId="0" borderId="0" xfId="0" applyFont="1" applyAlignment="1">
      <alignment horizontal="left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wrapText="1"/>
    </xf>
    <xf numFmtId="0" fontId="20" fillId="0" borderId="0" xfId="0" applyFont="1" applyAlignment="1">
      <alignment horizontal="center" wrapText="1"/>
    </xf>
    <xf numFmtId="0" fontId="4" fillId="0" borderId="6" xfId="0" applyFont="1" applyBorder="1" applyAlignment="1">
      <alignment horizontal="center" vertical="center" wrapText="1"/>
    </xf>
    <xf numFmtId="0" fontId="7" fillId="0" borderId="1" xfId="3" quotePrefix="1" applyFont="1" applyFill="1" applyBorder="1" applyAlignment="1">
      <alignment horizontal="center" vertical="center" wrapText="1"/>
    </xf>
    <xf numFmtId="0" fontId="7" fillId="0" borderId="1" xfId="3" applyFont="1" applyFill="1" applyBorder="1" applyAlignment="1">
      <alignment horizontal="center" vertical="center" wrapText="1"/>
    </xf>
    <xf numFmtId="0" fontId="7" fillId="0" borderId="1" xfId="2" quotePrefix="1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center" vertical="center" wrapText="1"/>
    </xf>
  </cellXfs>
  <cellStyles count="11">
    <cellStyle name="S0" xfId="1"/>
    <cellStyle name="S12" xfId="2"/>
    <cellStyle name="S14" xfId="3"/>
    <cellStyle name="S16" xfId="4"/>
    <cellStyle name="S17" xfId="5"/>
    <cellStyle name="S18" xfId="6"/>
    <cellStyle name="S22" xfId="7"/>
    <cellStyle name="Обычный" xfId="0" builtinId="0"/>
    <cellStyle name="Обычный 2" xfId="8"/>
    <cellStyle name="Обычный 2 2" xfId="9"/>
    <cellStyle name="Обычный 3" xf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R32"/>
  <sheetViews>
    <sheetView tabSelected="1" view="pageBreakPreview" topLeftCell="A13" zoomScaleNormal="100" zoomScaleSheetLayoutView="100" workbookViewId="0">
      <selection activeCell="M25" sqref="M25"/>
    </sheetView>
  </sheetViews>
  <sheetFormatPr defaultRowHeight="15" outlineLevelCol="1"/>
  <cols>
    <col min="1" max="1" width="5.85546875" style="5" customWidth="1"/>
    <col min="2" max="2" width="65.85546875" style="5" customWidth="1"/>
    <col min="3" max="3" width="18.7109375" style="5" customWidth="1"/>
    <col min="4" max="4" width="18.28515625" style="33" hidden="1" customWidth="1" outlineLevel="1"/>
    <col min="5" max="5" width="17.7109375" style="2" hidden="1" customWidth="1" outlineLevel="1"/>
    <col min="6" max="6" width="10.85546875" style="2" hidden="1" customWidth="1" outlineLevel="1"/>
    <col min="7" max="7" width="11.42578125" style="5" hidden="1" customWidth="1" outlineLevel="1"/>
    <col min="8" max="8" width="9.140625" style="5" collapsed="1"/>
    <col min="9" max="16384" width="9.140625" style="5"/>
  </cols>
  <sheetData>
    <row r="1" spans="1:252" ht="18.75">
      <c r="A1" s="57" t="s">
        <v>0</v>
      </c>
      <c r="B1" s="57"/>
      <c r="C1" s="57"/>
      <c r="D1" s="57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</row>
    <row r="2" spans="1:252" ht="18.75">
      <c r="A2" s="58" t="s">
        <v>19</v>
      </c>
      <c r="B2" s="58"/>
      <c r="C2" s="58"/>
      <c r="D2" s="58"/>
      <c r="E2" s="6"/>
      <c r="F2" s="6"/>
      <c r="G2" s="7"/>
      <c r="H2" s="7"/>
      <c r="I2" s="7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</row>
    <row r="3" spans="1:252" ht="122.25" customHeight="1">
      <c r="A3" s="59" t="s">
        <v>21</v>
      </c>
      <c r="B3" s="59"/>
      <c r="C3" s="59"/>
      <c r="D3" s="59"/>
      <c r="E3" s="30"/>
      <c r="F3" s="30"/>
      <c r="G3" s="30"/>
      <c r="H3" s="30"/>
      <c r="I3" s="30"/>
      <c r="J3" s="30"/>
      <c r="K3" s="30"/>
      <c r="L3" s="30"/>
      <c r="M3" s="30"/>
      <c r="N3" s="30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</row>
    <row r="4" spans="1:252" ht="15" customHeight="1">
      <c r="A4" s="60" t="s">
        <v>1</v>
      </c>
      <c r="B4" s="62" t="s">
        <v>2</v>
      </c>
      <c r="C4" s="55" t="s">
        <v>3</v>
      </c>
      <c r="D4" s="55" t="s">
        <v>3</v>
      </c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</row>
    <row r="5" spans="1:252" ht="35.25" customHeight="1">
      <c r="A5" s="61"/>
      <c r="B5" s="63"/>
      <c r="C5" s="56"/>
      <c r="D5" s="56"/>
      <c r="E5" s="5"/>
      <c r="F5" s="3"/>
      <c r="G5" s="8"/>
      <c r="H5" s="8"/>
      <c r="I5" s="8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</row>
    <row r="6" spans="1:252" ht="18.75">
      <c r="A6" s="9">
        <v>1</v>
      </c>
      <c r="B6" s="10">
        <v>2</v>
      </c>
      <c r="C6" s="10">
        <v>3</v>
      </c>
      <c r="D6" s="32">
        <v>3</v>
      </c>
      <c r="E6" s="11"/>
      <c r="F6" s="12"/>
      <c r="G6" s="1"/>
      <c r="H6" s="8"/>
      <c r="I6" s="8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</row>
    <row r="7" spans="1:252" ht="31.5">
      <c r="A7" s="13">
        <v>1</v>
      </c>
      <c r="B7" s="31" t="s">
        <v>7</v>
      </c>
      <c r="C7" s="46">
        <v>2210.5700000000002</v>
      </c>
      <c r="D7" s="34" t="e">
        <f>#REF!</f>
        <v>#REF!</v>
      </c>
      <c r="E7" s="45" t="e">
        <f>D7*G21</f>
        <v>#REF!</v>
      </c>
      <c r="F7" s="12"/>
      <c r="G7" s="1"/>
      <c r="H7" s="8"/>
      <c r="I7" s="8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</row>
    <row r="8" spans="1:252" ht="18.75">
      <c r="A8" s="13">
        <v>2</v>
      </c>
      <c r="B8" s="31" t="s">
        <v>8</v>
      </c>
      <c r="C8" s="46">
        <v>631.34500000000003</v>
      </c>
      <c r="D8" s="34" t="e">
        <f>#REF!</f>
        <v>#REF!</v>
      </c>
      <c r="E8" s="45" t="e">
        <f>D8*G21</f>
        <v>#REF!</v>
      </c>
      <c r="F8" s="12"/>
      <c r="G8" s="1"/>
      <c r="H8" s="8"/>
      <c r="I8" s="8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</row>
    <row r="9" spans="1:252" ht="18.75">
      <c r="A9" s="13">
        <v>3</v>
      </c>
      <c r="B9" s="31" t="s">
        <v>9</v>
      </c>
      <c r="C9" s="46">
        <v>1489.963</v>
      </c>
      <c r="D9" s="34" t="e">
        <f>#REF!</f>
        <v>#REF!</v>
      </c>
      <c r="E9" s="45" t="e">
        <f>D9*G21</f>
        <v>#REF!</v>
      </c>
      <c r="F9" s="12"/>
      <c r="G9" s="1"/>
      <c r="H9" s="8"/>
      <c r="I9" s="8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</row>
    <row r="10" spans="1:252" ht="18.75">
      <c r="A10" s="13">
        <v>4</v>
      </c>
      <c r="B10" s="31" t="s">
        <v>10</v>
      </c>
      <c r="C10" s="46">
        <v>3592.6790000000001</v>
      </c>
      <c r="D10" s="34" t="e">
        <f>#REF!</f>
        <v>#REF!</v>
      </c>
      <c r="E10" s="45" t="e">
        <f>D10*G21</f>
        <v>#REF!</v>
      </c>
      <c r="F10" s="12"/>
      <c r="G10" s="1"/>
      <c r="H10" s="8"/>
      <c r="I10" s="8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</row>
    <row r="11" spans="1:252" ht="18.75">
      <c r="A11" s="13">
        <v>5</v>
      </c>
      <c r="B11" s="31" t="s">
        <v>11</v>
      </c>
      <c r="C11" s="46">
        <v>966.096</v>
      </c>
      <c r="D11" s="34" t="e">
        <f>#REF!</f>
        <v>#REF!</v>
      </c>
      <c r="E11" s="45" t="e">
        <f>D11*G21</f>
        <v>#REF!</v>
      </c>
      <c r="F11" s="12"/>
      <c r="G11" s="1"/>
      <c r="H11" s="8"/>
      <c r="I11" s="8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</row>
    <row r="12" spans="1:252" ht="18.75">
      <c r="A12" s="13">
        <v>6</v>
      </c>
      <c r="B12" s="31" t="s">
        <v>12</v>
      </c>
      <c r="C12" s="46">
        <v>633.67999999999995</v>
      </c>
      <c r="D12" s="34" t="e">
        <f>#REF!</f>
        <v>#REF!</v>
      </c>
      <c r="E12" s="45" t="e">
        <f>G21*D12</f>
        <v>#REF!</v>
      </c>
      <c r="F12" s="12"/>
      <c r="G12" s="1"/>
      <c r="H12" s="8"/>
      <c r="I12" s="8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</row>
    <row r="13" spans="1:252" ht="18.75">
      <c r="A13" s="13">
        <v>7</v>
      </c>
      <c r="B13" s="31" t="s">
        <v>13</v>
      </c>
      <c r="C13" s="46">
        <v>98.89</v>
      </c>
      <c r="D13" s="34" t="e">
        <f>#REF!</f>
        <v>#REF!</v>
      </c>
      <c r="E13" s="45" t="e">
        <f>D13*G21</f>
        <v>#REF!</v>
      </c>
      <c r="F13" s="12"/>
      <c r="G13" s="1"/>
      <c r="H13" s="8"/>
      <c r="I13" s="8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</row>
    <row r="14" spans="1:252" ht="18.75">
      <c r="A14" s="13">
        <v>8</v>
      </c>
      <c r="B14" s="31" t="s">
        <v>14</v>
      </c>
      <c r="C14" s="46">
        <v>825.75</v>
      </c>
      <c r="D14" s="34" t="e">
        <f>#REF!</f>
        <v>#REF!</v>
      </c>
      <c r="E14" s="45" t="e">
        <f>D14*G21</f>
        <v>#REF!</v>
      </c>
      <c r="F14" s="12"/>
      <c r="G14" s="1"/>
      <c r="H14" s="8"/>
      <c r="I14" s="8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</row>
    <row r="15" spans="1:252" ht="18.75">
      <c r="A15" s="13">
        <v>9</v>
      </c>
      <c r="B15" s="31" t="s">
        <v>15</v>
      </c>
      <c r="C15" s="46">
        <v>308.39800000000002</v>
      </c>
      <c r="D15" s="34" t="e">
        <f>#REF!</f>
        <v>#REF!</v>
      </c>
      <c r="E15" s="45" t="e">
        <f>D15*G21</f>
        <v>#REF!</v>
      </c>
      <c r="F15" s="12"/>
      <c r="G15" s="1"/>
      <c r="H15" s="8"/>
      <c r="I15" s="8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</row>
    <row r="16" spans="1:252" ht="31.5">
      <c r="A16" s="13">
        <v>10</v>
      </c>
      <c r="B16" s="31" t="s">
        <v>17</v>
      </c>
      <c r="C16" s="46">
        <v>1146.258</v>
      </c>
      <c r="D16" s="34" t="e">
        <f>#REF!</f>
        <v>#REF!</v>
      </c>
      <c r="E16" s="11" t="e">
        <f>D16*G21</f>
        <v>#REF!</v>
      </c>
      <c r="F16" s="12"/>
      <c r="G16" s="1"/>
      <c r="H16" s="8"/>
      <c r="I16" s="8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</row>
    <row r="17" spans="1:252" ht="41.25" hidden="1" customHeight="1">
      <c r="A17" s="13"/>
      <c r="B17" s="39"/>
      <c r="C17" s="47"/>
      <c r="D17" s="35"/>
      <c r="E17" s="14"/>
      <c r="F17" s="16"/>
      <c r="G17" s="15"/>
      <c r="H17" s="8"/>
      <c r="I17" s="8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</row>
    <row r="18" spans="1:252" ht="24.75" customHeight="1">
      <c r="A18" s="13">
        <v>11</v>
      </c>
      <c r="B18" s="40" t="s">
        <v>16</v>
      </c>
      <c r="C18" s="51">
        <v>328.601</v>
      </c>
      <c r="D18" s="35" t="e">
        <f>(#REF!+#REF!)/1000</f>
        <v>#REF!</v>
      </c>
      <c r="E18" s="14" t="e">
        <f>D18*G21</f>
        <v>#REF!</v>
      </c>
      <c r="F18" s="16"/>
      <c r="G18" s="15"/>
      <c r="H18" s="8"/>
      <c r="I18" s="8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</row>
    <row r="19" spans="1:252" ht="24.75" customHeight="1">
      <c r="A19" s="13">
        <v>12</v>
      </c>
      <c r="B19" s="40" t="s">
        <v>18</v>
      </c>
      <c r="C19" s="51">
        <v>171.18100000000001</v>
      </c>
      <c r="D19" s="35">
        <v>169.90196</v>
      </c>
      <c r="E19" s="14" t="e">
        <f>D19*G21</f>
        <v>#REF!</v>
      </c>
      <c r="F19" s="16"/>
      <c r="G19" s="15"/>
      <c r="H19" s="8"/>
      <c r="I19" s="8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</row>
    <row r="20" spans="1:252" ht="24.75" customHeight="1">
      <c r="A20" s="13">
        <v>13</v>
      </c>
      <c r="B20" s="42" t="s">
        <v>20</v>
      </c>
      <c r="C20" s="52">
        <v>17.077000000000002</v>
      </c>
      <c r="D20" s="35">
        <f>20/1.18</f>
        <v>16.949152542372882</v>
      </c>
      <c r="E20" s="14" t="e">
        <f>D20*G21</f>
        <v>#REF!</v>
      </c>
      <c r="F20" s="16"/>
      <c r="G20" s="15"/>
      <c r="H20" s="8"/>
      <c r="I20" s="8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</row>
    <row r="21" spans="1:252" ht="33" customHeight="1">
      <c r="A21" s="13"/>
      <c r="B21" s="17" t="s">
        <v>4</v>
      </c>
      <c r="C21" s="48">
        <f>SUM(C7:C20)</f>
        <v>12420.487999999999</v>
      </c>
      <c r="D21" s="36" t="e">
        <f>SUM(D7:D20)</f>
        <v>#REF!</v>
      </c>
      <c r="E21" s="18"/>
      <c r="F21" s="44" t="e">
        <f>F23-F22</f>
        <v>#REF!</v>
      </c>
      <c r="G21" s="19" t="e">
        <f>F21/D21</f>
        <v>#REF!</v>
      </c>
      <c r="H21" s="20"/>
      <c r="I21" s="8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</row>
    <row r="22" spans="1:252" ht="36.75" customHeight="1">
      <c r="A22" s="21"/>
      <c r="B22" s="22" t="s">
        <v>5</v>
      </c>
      <c r="C22" s="49">
        <f>C21*0.18</f>
        <v>2235.6878399999996</v>
      </c>
      <c r="D22" s="37" t="e">
        <f>D21*0.18</f>
        <v>#REF!</v>
      </c>
      <c r="E22" s="23"/>
      <c r="F22" s="24" t="e">
        <f>F23*18/118</f>
        <v>#REF!</v>
      </c>
      <c r="G22" s="23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5"/>
      <c r="FO22" s="25"/>
      <c r="FP22" s="25"/>
      <c r="FQ22" s="25"/>
      <c r="FR22" s="25"/>
      <c r="FS22" s="25"/>
      <c r="FT22" s="25"/>
      <c r="FU22" s="25"/>
      <c r="FV22" s="25"/>
      <c r="FW22" s="25"/>
      <c r="FX22" s="25"/>
      <c r="FY22" s="25"/>
      <c r="FZ22" s="25"/>
      <c r="GA22" s="25"/>
      <c r="GB22" s="25"/>
      <c r="GC22" s="25"/>
      <c r="GD22" s="25"/>
      <c r="GE22" s="25"/>
      <c r="GF22" s="25"/>
      <c r="GG22" s="25"/>
      <c r="GH22" s="25"/>
      <c r="GI22" s="25"/>
      <c r="GJ22" s="25"/>
      <c r="GK22" s="25"/>
      <c r="GL22" s="25"/>
      <c r="GM22" s="25"/>
      <c r="GN22" s="25"/>
      <c r="GO22" s="25"/>
      <c r="GP22" s="25"/>
      <c r="GQ22" s="25"/>
      <c r="GR22" s="25"/>
      <c r="GS22" s="25"/>
      <c r="GT22" s="25"/>
      <c r="GU22" s="25"/>
      <c r="GV22" s="25"/>
      <c r="GW22" s="25"/>
      <c r="GX22" s="25"/>
      <c r="GY22" s="25"/>
      <c r="GZ22" s="25"/>
      <c r="HA22" s="25"/>
      <c r="HB22" s="25"/>
      <c r="HC22" s="25"/>
      <c r="HD22" s="25"/>
      <c r="HE22" s="25"/>
      <c r="HF22" s="25"/>
      <c r="HG22" s="25"/>
      <c r="HH22" s="25"/>
      <c r="HI22" s="25"/>
      <c r="HJ22" s="25"/>
      <c r="HK22" s="25"/>
      <c r="HL22" s="25"/>
      <c r="HM22" s="25"/>
      <c r="HN22" s="25"/>
      <c r="HO22" s="25"/>
      <c r="HP22" s="25"/>
      <c r="HQ22" s="25"/>
      <c r="HR22" s="25"/>
      <c r="HS22" s="25"/>
      <c r="HT22" s="25"/>
      <c r="HU22" s="25"/>
      <c r="HV22" s="25"/>
      <c r="HW22" s="25"/>
      <c r="HX22" s="25"/>
      <c r="HY22" s="25"/>
      <c r="HZ22" s="25"/>
      <c r="IA22" s="25"/>
      <c r="IB22" s="25"/>
      <c r="IC22" s="25"/>
      <c r="ID22" s="25"/>
      <c r="IE22" s="25"/>
      <c r="IF22" s="25"/>
      <c r="IG22" s="25"/>
      <c r="IH22" s="25"/>
      <c r="II22" s="25"/>
      <c r="IJ22" s="25"/>
      <c r="IK22" s="25"/>
      <c r="IL22" s="25"/>
      <c r="IM22" s="25"/>
      <c r="IN22" s="25"/>
      <c r="IO22" s="25"/>
      <c r="IP22" s="25"/>
      <c r="IQ22" s="25"/>
      <c r="IR22" s="25"/>
    </row>
    <row r="23" spans="1:252" ht="36.75" customHeight="1">
      <c r="A23" s="21"/>
      <c r="B23" s="22" t="s">
        <v>6</v>
      </c>
      <c r="C23" s="50">
        <f>C22+C21</f>
        <v>14656.17584</v>
      </c>
      <c r="D23" s="38" t="e">
        <f>D22+D21</f>
        <v>#REF!</v>
      </c>
      <c r="E23" s="23"/>
      <c r="F23" s="24" t="e">
        <f>#REF!</f>
        <v>#REF!</v>
      </c>
      <c r="G23" s="41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25"/>
      <c r="FC23" s="25"/>
      <c r="FD23" s="25"/>
      <c r="FE23" s="25"/>
      <c r="FF23" s="25"/>
      <c r="FG23" s="25"/>
      <c r="FH23" s="25"/>
      <c r="FI23" s="25"/>
      <c r="FJ23" s="25"/>
      <c r="FK23" s="25"/>
      <c r="FL23" s="25"/>
      <c r="FM23" s="25"/>
      <c r="FN23" s="25"/>
      <c r="FO23" s="25"/>
      <c r="FP23" s="25"/>
      <c r="FQ23" s="25"/>
      <c r="FR23" s="25"/>
      <c r="FS23" s="25"/>
      <c r="FT23" s="25"/>
      <c r="FU23" s="25"/>
      <c r="FV23" s="25"/>
      <c r="FW23" s="25"/>
      <c r="FX23" s="25"/>
      <c r="FY23" s="25"/>
      <c r="FZ23" s="25"/>
      <c r="GA23" s="25"/>
      <c r="GB23" s="25"/>
      <c r="GC23" s="25"/>
      <c r="GD23" s="25"/>
      <c r="GE23" s="25"/>
      <c r="GF23" s="25"/>
      <c r="GG23" s="25"/>
      <c r="GH23" s="25"/>
      <c r="GI23" s="25"/>
      <c r="GJ23" s="25"/>
      <c r="GK23" s="25"/>
      <c r="GL23" s="25"/>
      <c r="GM23" s="25"/>
      <c r="GN23" s="25"/>
      <c r="GO23" s="25"/>
      <c r="GP23" s="25"/>
      <c r="GQ23" s="25"/>
      <c r="GR23" s="25"/>
      <c r="GS23" s="25"/>
      <c r="GT23" s="25"/>
      <c r="GU23" s="25"/>
      <c r="GV23" s="25"/>
      <c r="GW23" s="25"/>
      <c r="GX23" s="25"/>
      <c r="GY23" s="25"/>
      <c r="GZ23" s="25"/>
      <c r="HA23" s="25"/>
      <c r="HB23" s="25"/>
      <c r="HC23" s="25"/>
      <c r="HD23" s="25"/>
      <c r="HE23" s="25"/>
      <c r="HF23" s="25"/>
      <c r="HG23" s="25"/>
      <c r="HH23" s="25"/>
      <c r="HI23" s="25"/>
      <c r="HJ23" s="25"/>
      <c r="HK23" s="25"/>
      <c r="HL23" s="25"/>
      <c r="HM23" s="25"/>
      <c r="HN23" s="25"/>
      <c r="HO23" s="25"/>
      <c r="HP23" s="25"/>
      <c r="HQ23" s="25"/>
      <c r="HR23" s="25"/>
      <c r="HS23" s="25"/>
      <c r="HT23" s="25"/>
      <c r="HU23" s="25"/>
      <c r="HV23" s="25"/>
      <c r="HW23" s="25"/>
      <c r="HX23" s="25"/>
      <c r="HY23" s="25"/>
      <c r="HZ23" s="25"/>
      <c r="IA23" s="25"/>
      <c r="IB23" s="25"/>
      <c r="IC23" s="25"/>
      <c r="ID23" s="25"/>
      <c r="IE23" s="25"/>
      <c r="IF23" s="25"/>
      <c r="IG23" s="25"/>
      <c r="IH23" s="25"/>
      <c r="II23" s="25"/>
      <c r="IJ23" s="25"/>
      <c r="IK23" s="25"/>
      <c r="IL23" s="25"/>
      <c r="IM23" s="25"/>
      <c r="IN23" s="25"/>
      <c r="IO23" s="25"/>
      <c r="IP23" s="25"/>
      <c r="IQ23" s="25"/>
      <c r="IR23" s="25"/>
    </row>
    <row r="24" spans="1:252" ht="66" customHeight="1">
      <c r="A24" s="53"/>
      <c r="B24" s="53"/>
      <c r="C24" s="53"/>
      <c r="D24" s="53"/>
      <c r="E24" s="26"/>
      <c r="F24" s="27"/>
      <c r="G24" s="43"/>
      <c r="H24" s="27"/>
      <c r="I24" s="27"/>
      <c r="J24" s="28"/>
      <c r="K24" s="28"/>
      <c r="L24" s="28"/>
      <c r="M24" s="28"/>
      <c r="N24" s="28"/>
      <c r="O24" s="28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  <c r="EG24" s="27"/>
      <c r="EH24" s="27"/>
      <c r="EI24" s="27"/>
      <c r="EJ24" s="27"/>
      <c r="EK24" s="27"/>
      <c r="EL24" s="27"/>
      <c r="EM24" s="27"/>
      <c r="EN24" s="27"/>
      <c r="EO24" s="27"/>
      <c r="EP24" s="27"/>
      <c r="EQ24" s="27"/>
      <c r="ER24" s="27"/>
      <c r="ES24" s="27"/>
      <c r="ET24" s="27"/>
      <c r="EU24" s="27"/>
      <c r="EV24" s="27"/>
      <c r="EW24" s="27"/>
      <c r="EX24" s="27"/>
      <c r="EY24" s="27"/>
      <c r="EZ24" s="27"/>
      <c r="FA24" s="27"/>
      <c r="FB24" s="27"/>
      <c r="FC24" s="27"/>
      <c r="FD24" s="27"/>
      <c r="FE24" s="27"/>
      <c r="FF24" s="27"/>
      <c r="FG24" s="27"/>
      <c r="FH24" s="27"/>
      <c r="FI24" s="27"/>
      <c r="FJ24" s="27"/>
      <c r="FK24" s="27"/>
      <c r="FL24" s="27"/>
      <c r="FM24" s="27"/>
      <c r="FN24" s="27"/>
      <c r="FO24" s="27"/>
      <c r="FP24" s="27"/>
      <c r="FQ24" s="27"/>
      <c r="FR24" s="27"/>
      <c r="FS24" s="27"/>
      <c r="FT24" s="27"/>
      <c r="FU24" s="27"/>
      <c r="FV24" s="27"/>
      <c r="FW24" s="27"/>
      <c r="FX24" s="27"/>
      <c r="FY24" s="27"/>
      <c r="FZ24" s="27"/>
      <c r="GA24" s="27"/>
      <c r="GB24" s="27"/>
      <c r="GC24" s="27"/>
      <c r="GD24" s="27"/>
      <c r="GE24" s="27"/>
      <c r="GF24" s="27"/>
      <c r="GG24" s="27"/>
      <c r="GH24" s="27"/>
      <c r="GI24" s="27"/>
      <c r="GJ24" s="27"/>
      <c r="GK24" s="27"/>
      <c r="GL24" s="27"/>
      <c r="GM24" s="27"/>
      <c r="GN24" s="27"/>
      <c r="GO24" s="27"/>
      <c r="GP24" s="27"/>
      <c r="GQ24" s="27"/>
      <c r="GR24" s="27"/>
      <c r="GS24" s="27"/>
      <c r="GT24" s="27"/>
      <c r="GU24" s="27"/>
      <c r="GV24" s="27"/>
      <c r="GW24" s="27"/>
      <c r="GX24" s="27"/>
      <c r="GY24" s="27"/>
      <c r="GZ24" s="27"/>
      <c r="HA24" s="27"/>
      <c r="HB24" s="27"/>
      <c r="HC24" s="27"/>
      <c r="HD24" s="27"/>
      <c r="HE24" s="27"/>
      <c r="HF24" s="27"/>
      <c r="HG24" s="27"/>
      <c r="HH24" s="27"/>
      <c r="HI24" s="27"/>
      <c r="HJ24" s="27"/>
      <c r="HK24" s="27"/>
      <c r="HL24" s="27"/>
      <c r="HM24" s="27"/>
      <c r="HN24" s="27"/>
      <c r="HO24" s="27"/>
      <c r="HP24" s="27"/>
      <c r="HQ24" s="27"/>
      <c r="HR24" s="27"/>
      <c r="HS24" s="27"/>
      <c r="HT24" s="27"/>
      <c r="HU24" s="27"/>
      <c r="HV24" s="27"/>
      <c r="HW24" s="27"/>
      <c r="HX24" s="27"/>
      <c r="HY24" s="27"/>
      <c r="HZ24" s="27"/>
      <c r="IA24" s="27"/>
      <c r="IB24" s="27"/>
      <c r="IC24" s="27"/>
      <c r="ID24" s="27"/>
      <c r="IE24" s="27"/>
      <c r="IF24" s="27"/>
      <c r="IG24" s="27"/>
      <c r="IH24" s="27"/>
      <c r="II24" s="27"/>
      <c r="IJ24" s="27"/>
      <c r="IK24" s="27"/>
      <c r="IL24" s="27"/>
      <c r="IM24" s="27"/>
      <c r="IN24" s="27"/>
      <c r="IO24" s="27"/>
      <c r="IP24" s="27"/>
      <c r="IQ24" s="27"/>
      <c r="IR24" s="27"/>
    </row>
    <row r="25" spans="1:252" ht="109.5" customHeight="1">
      <c r="A25" s="54"/>
      <c r="B25" s="54"/>
      <c r="C25" s="54"/>
      <c r="D25" s="54"/>
      <c r="E25" s="26"/>
      <c r="F25" s="26"/>
      <c r="G25" s="26"/>
      <c r="H25" s="27"/>
      <c r="I25" s="27"/>
      <c r="J25" s="28"/>
      <c r="K25" s="28"/>
      <c r="L25" s="28"/>
      <c r="M25" s="28"/>
      <c r="N25" s="28"/>
      <c r="O25" s="28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  <c r="FB25" s="27"/>
      <c r="FC25" s="27"/>
      <c r="FD25" s="27"/>
      <c r="FE25" s="27"/>
      <c r="FF25" s="27"/>
      <c r="FG25" s="27"/>
      <c r="FH25" s="27"/>
      <c r="FI25" s="27"/>
      <c r="FJ25" s="27"/>
      <c r="FK25" s="27"/>
      <c r="FL25" s="27"/>
      <c r="FM25" s="27"/>
      <c r="FN25" s="27"/>
      <c r="FO25" s="27"/>
      <c r="FP25" s="27"/>
      <c r="FQ25" s="27"/>
      <c r="FR25" s="27"/>
      <c r="FS25" s="27"/>
      <c r="FT25" s="27"/>
      <c r="FU25" s="27"/>
      <c r="FV25" s="27"/>
      <c r="FW25" s="27"/>
      <c r="FX25" s="27"/>
      <c r="FY25" s="27"/>
      <c r="FZ25" s="27"/>
      <c r="GA25" s="27"/>
      <c r="GB25" s="27"/>
      <c r="GC25" s="27"/>
      <c r="GD25" s="27"/>
      <c r="GE25" s="27"/>
      <c r="GF25" s="27"/>
      <c r="GG25" s="27"/>
      <c r="GH25" s="27"/>
      <c r="GI25" s="27"/>
      <c r="GJ25" s="27"/>
      <c r="GK25" s="27"/>
      <c r="GL25" s="27"/>
      <c r="GM25" s="27"/>
      <c r="GN25" s="27"/>
      <c r="GO25" s="27"/>
      <c r="GP25" s="27"/>
      <c r="GQ25" s="27"/>
      <c r="GR25" s="27"/>
      <c r="GS25" s="27"/>
      <c r="GT25" s="27"/>
      <c r="GU25" s="27"/>
      <c r="GV25" s="27"/>
      <c r="GW25" s="27"/>
      <c r="GX25" s="27"/>
      <c r="GY25" s="27"/>
      <c r="GZ25" s="27"/>
      <c r="HA25" s="27"/>
      <c r="HB25" s="27"/>
      <c r="HC25" s="27"/>
      <c r="HD25" s="27"/>
      <c r="HE25" s="27"/>
      <c r="HF25" s="27"/>
      <c r="HG25" s="27"/>
      <c r="HH25" s="27"/>
      <c r="HI25" s="27"/>
      <c r="HJ25" s="27"/>
      <c r="HK25" s="27"/>
      <c r="HL25" s="27"/>
      <c r="HM25" s="27"/>
      <c r="HN25" s="27"/>
      <c r="HO25" s="27"/>
      <c r="HP25" s="27"/>
      <c r="HQ25" s="27"/>
      <c r="HR25" s="27"/>
      <c r="HS25" s="27"/>
      <c r="HT25" s="27"/>
      <c r="HU25" s="27"/>
      <c r="HV25" s="27"/>
      <c r="HW25" s="27"/>
      <c r="HX25" s="27"/>
      <c r="HY25" s="27"/>
      <c r="HZ25" s="27"/>
      <c r="IA25" s="27"/>
      <c r="IB25" s="27"/>
      <c r="IC25" s="27"/>
      <c r="ID25" s="27"/>
      <c r="IE25" s="27"/>
      <c r="IF25" s="27"/>
      <c r="IG25" s="27"/>
      <c r="IH25" s="27"/>
      <c r="II25" s="27"/>
      <c r="IJ25" s="27"/>
      <c r="IK25" s="27"/>
      <c r="IL25" s="27"/>
      <c r="IM25" s="27"/>
      <c r="IN25" s="27"/>
      <c r="IO25" s="27"/>
      <c r="IP25" s="27"/>
      <c r="IQ25" s="27"/>
      <c r="IR25" s="27"/>
    </row>
    <row r="26" spans="1:252">
      <c r="E26" s="5"/>
    </row>
    <row r="27" spans="1:252">
      <c r="B27" s="29"/>
      <c r="C27" s="29"/>
      <c r="E27" s="5"/>
    </row>
    <row r="28" spans="1:252">
      <c r="E28" s="5"/>
    </row>
    <row r="29" spans="1:252">
      <c r="E29" s="5"/>
    </row>
    <row r="30" spans="1:252">
      <c r="E30" s="5"/>
    </row>
    <row r="31" spans="1:252">
      <c r="E31" s="5"/>
    </row>
    <row r="32" spans="1:252">
      <c r="E32" s="5"/>
    </row>
  </sheetData>
  <mergeCells count="9">
    <mergeCell ref="A24:D24"/>
    <mergeCell ref="A25:D25"/>
    <mergeCell ref="C4:C5"/>
    <mergeCell ref="A1:D1"/>
    <mergeCell ref="A2:D2"/>
    <mergeCell ref="A3:D3"/>
    <mergeCell ref="A4:A5"/>
    <mergeCell ref="B4:B5"/>
    <mergeCell ref="D4:D5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НМЦ</vt:lpstr>
      <vt:lpstr>НМЦ!Область_печати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2015-04-07T10:55:25Z</dcterms:modified>
</cp:coreProperties>
</file>