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caro/Documents/GitHub/Oman-2023/data/"/>
    </mc:Choice>
  </mc:AlternateContent>
  <xr:revisionPtr revIDLastSave="0" documentId="8_{43FD8713-5C0C-F643-8EDD-F905DED4EFC5}" xr6:coauthVersionLast="47" xr6:coauthVersionMax="47" xr10:uidLastSave="{00000000-0000-0000-0000-000000000000}"/>
  <bookViews>
    <workbookView xWindow="1900" yWindow="1820" windowWidth="27240" windowHeight="16440" xr2:uid="{80C5A718-9AC7-AF46-BCD1-4E9134E3FF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2" i="1"/>
  <c r="U3" i="1"/>
  <c r="U4" i="1"/>
  <c r="U5" i="1"/>
  <c r="U6" i="1"/>
  <c r="U7" i="1"/>
  <c r="U8" i="1"/>
  <c r="U9" i="1"/>
  <c r="U10" i="1"/>
  <c r="U2" i="1"/>
  <c r="S3" i="1"/>
  <c r="S4" i="1"/>
  <c r="S5" i="1"/>
  <c r="S6" i="1"/>
  <c r="S7" i="1"/>
  <c r="S8" i="1"/>
  <c r="S9" i="1"/>
  <c r="S10" i="1"/>
  <c r="S2" i="1"/>
  <c r="Q3" i="1"/>
  <c r="Q4" i="1"/>
  <c r="Q5" i="1"/>
  <c r="Q6" i="1"/>
  <c r="Q7" i="1"/>
  <c r="Q8" i="1"/>
  <c r="Q9" i="1"/>
  <c r="Q10" i="1"/>
  <c r="Q2" i="1"/>
  <c r="O10" i="1"/>
  <c r="M10" i="1"/>
  <c r="K10" i="1"/>
  <c r="I10" i="1"/>
  <c r="F10" i="1"/>
  <c r="D10" i="1"/>
  <c r="O9" i="1"/>
  <c r="M9" i="1"/>
  <c r="K9" i="1"/>
  <c r="I9" i="1"/>
  <c r="F9" i="1"/>
  <c r="D9" i="1"/>
  <c r="O8" i="1"/>
  <c r="M8" i="1"/>
  <c r="K8" i="1"/>
  <c r="I8" i="1"/>
  <c r="F8" i="1"/>
  <c r="D8" i="1"/>
  <c r="O7" i="1"/>
  <c r="M7" i="1"/>
  <c r="K7" i="1"/>
  <c r="I7" i="1"/>
  <c r="F7" i="1"/>
  <c r="D7" i="1"/>
  <c r="O6" i="1"/>
  <c r="M6" i="1"/>
  <c r="K6" i="1"/>
  <c r="I6" i="1"/>
  <c r="F6" i="1"/>
  <c r="D6" i="1"/>
  <c r="O5" i="1"/>
  <c r="M5" i="1"/>
  <c r="K5" i="1"/>
  <c r="I5" i="1"/>
  <c r="F5" i="1"/>
  <c r="D5" i="1"/>
  <c r="O4" i="1"/>
  <c r="M4" i="1"/>
  <c r="K4" i="1"/>
  <c r="I4" i="1"/>
  <c r="F4" i="1"/>
  <c r="D4" i="1"/>
  <c r="O3" i="1"/>
  <c r="M3" i="1"/>
  <c r="K3" i="1"/>
  <c r="I3" i="1"/>
  <c r="F3" i="1"/>
  <c r="D3" i="1"/>
  <c r="O2" i="1"/>
  <c r="M2" i="1"/>
  <c r="K2" i="1"/>
  <c r="I2" i="1"/>
  <c r="F2" i="1"/>
  <c r="D2" i="1"/>
</calcChain>
</file>

<file path=xl/sharedStrings.xml><?xml version="1.0" encoding="utf-8"?>
<sst xmlns="http://schemas.openxmlformats.org/spreadsheetml/2006/main" count="32" uniqueCount="32">
  <si>
    <t>sample_id</t>
  </si>
  <si>
    <t>pH</t>
  </si>
  <si>
    <t>Ca mg/L</t>
  </si>
  <si>
    <t>Ca_molarity</t>
  </si>
  <si>
    <t>Si mg/L</t>
  </si>
  <si>
    <t>Si_molarity</t>
  </si>
  <si>
    <t>DIC_molarity</t>
  </si>
  <si>
    <t>Mg mg/L</t>
  </si>
  <si>
    <t>Mg_molarity</t>
  </si>
  <si>
    <t>Cl Mg/L</t>
  </si>
  <si>
    <t>Cl_molarity</t>
  </si>
  <si>
    <t>SO4 mg/L</t>
  </si>
  <si>
    <t>SO4_molarity</t>
  </si>
  <si>
    <t>Na mg/L</t>
  </si>
  <si>
    <t>Na_molarity</t>
  </si>
  <si>
    <t>BA1B-20</t>
  </si>
  <si>
    <t>BA1B-150</t>
  </si>
  <si>
    <t>BA1B-250</t>
  </si>
  <si>
    <t>BA4A-20</t>
  </si>
  <si>
    <t>BA4B-150</t>
  </si>
  <si>
    <t>BA4B-270</t>
  </si>
  <si>
    <t>BA3A-20</t>
  </si>
  <si>
    <t>BA3A-150</t>
  </si>
  <si>
    <t>BA3A-270</t>
  </si>
  <si>
    <t>Li mg/L</t>
  </si>
  <si>
    <t>Li_molarity</t>
  </si>
  <si>
    <t>K mg/L</t>
  </si>
  <si>
    <t>K_molarity</t>
  </si>
  <si>
    <t>Al mg/L</t>
  </si>
  <si>
    <t>Al_molarity</t>
  </si>
  <si>
    <t>Mn mg/L</t>
  </si>
  <si>
    <t>Mn_molarity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</si>
</sst>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D5EC5-C078-8F43-9A3F-E8560E2469A2}">
  <dimension ref="A1:W14"/>
  <sheetViews>
    <sheetView tabSelected="1" topLeftCell="H1" workbookViewId="0">
      <selection activeCell="O19" sqref="O19"/>
    </sheetView>
  </sheetViews>
  <sheetFormatPr baseColWidth="10" defaultRowHeight="16" x14ac:dyDescent="0.2"/>
  <cols>
    <col min="13" max="13" width="12.33203125" bestFit="1" customWidth="1"/>
    <col min="17" max="17" width="11.1640625" bestFit="1" customWidth="1"/>
    <col min="19" max="19" width="12.1640625" bestFit="1" customWidth="1"/>
    <col min="21" max="21" width="12.1640625" bestFit="1" customWidth="1"/>
    <col min="23" max="23" width="12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</row>
    <row r="2" spans="1:23" x14ac:dyDescent="0.2">
      <c r="A2" t="s">
        <v>15</v>
      </c>
      <c r="B2">
        <v>7.83</v>
      </c>
      <c r="C2" s="1">
        <v>17.282819</v>
      </c>
      <c r="D2">
        <f>(C2/1000)*(1/40.078)</f>
        <v>4.3122957732421777E-4</v>
      </c>
      <c r="E2">
        <v>1.0339800395608301</v>
      </c>
      <c r="F2">
        <f>(E2/1000)*(1/28.0855)</f>
        <v>3.6815439980090439E-5</v>
      </c>
      <c r="G2">
        <v>949.68</v>
      </c>
      <c r="H2">
        <v>23.437906191769802</v>
      </c>
      <c r="I2">
        <f>(H2/1000) * (1/24.305)</f>
        <v>9.643244678777949E-4</v>
      </c>
      <c r="J2">
        <v>61.327724658350036</v>
      </c>
      <c r="K2">
        <f>(J2/1000)*(1/35.453)</f>
        <v>1.7298317394395404E-3</v>
      </c>
      <c r="L2">
        <v>1.7689822464893201</v>
      </c>
      <c r="M2">
        <f>(L2/1000)*(1/96.06)</f>
        <v>1.8415388782941082E-5</v>
      </c>
      <c r="N2" s="2">
        <v>31.8144417</v>
      </c>
      <c r="O2">
        <f>(N2/1000)*(1/22.989769)</f>
        <v>1.3838521691975246E-3</v>
      </c>
      <c r="P2" s="2">
        <v>2.36973E-3</v>
      </c>
      <c r="Q2">
        <f>(P2/1000)*(1/6.941)</f>
        <v>3.4141045958795559E-7</v>
      </c>
      <c r="R2" s="2">
        <v>1.9409544400000001</v>
      </c>
      <c r="S2">
        <f>(R2/1000)*(1/39.0983)</f>
        <v>4.9642936905185138E-5</v>
      </c>
      <c r="T2" s="2">
        <v>6.8006129999999998E-2</v>
      </c>
      <c r="U2">
        <f>(T2/1000)*(1/26.981539)</f>
        <v>2.5204689028301904E-6</v>
      </c>
      <c r="V2" s="2">
        <v>0.70507830999999999</v>
      </c>
      <c r="W2">
        <f>(V2/1000)*(1/54.938044)</f>
        <v>1.283406285815345E-5</v>
      </c>
    </row>
    <row r="3" spans="1:23" x14ac:dyDescent="0.2">
      <c r="A3" t="s">
        <v>16</v>
      </c>
      <c r="B3">
        <v>8.94</v>
      </c>
      <c r="C3" s="1">
        <v>13.390582999999999</v>
      </c>
      <c r="D3">
        <f t="shared" ref="D3:D10" si="0">(C3/1000)*(1/40.078)</f>
        <v>3.3411305454363987E-4</v>
      </c>
      <c r="E3">
        <v>4.0242903072951597</v>
      </c>
      <c r="F3">
        <f t="shared" ref="F3:F10" si="1">(E3/1000)*(1/28.0855)</f>
        <v>1.4328711638728737E-4</v>
      </c>
      <c r="G3">
        <v>1734.4</v>
      </c>
      <c r="H3">
        <v>21.460628970877501</v>
      </c>
      <c r="I3">
        <f t="shared" ref="I3:I10" si="2">(H3/1000) * (1/24.305)</f>
        <v>8.829717741566552E-4</v>
      </c>
      <c r="J3">
        <v>51.523972052791017</v>
      </c>
      <c r="K3">
        <f t="shared" ref="K3:K10" si="3">(J3/1000)*(1/35.453)</f>
        <v>1.4533035865171074E-3</v>
      </c>
      <c r="L3">
        <v>13.809998612333551</v>
      </c>
      <c r="M3">
        <f t="shared" ref="M3:M10" si="4">(L3/1000)*(1/96.06)</f>
        <v>1.4376429952460494E-4</v>
      </c>
      <c r="N3" s="2">
        <v>18.833321699999999</v>
      </c>
      <c r="O3">
        <f t="shared" ref="O3:O10" si="5">(N3/1000)*(1/22.989769)</f>
        <v>8.1920447743515827E-4</v>
      </c>
      <c r="P3" s="2">
        <v>3.0675400000000001E-3</v>
      </c>
      <c r="Q3">
        <f t="shared" ref="Q3:Q10" si="6">(P3/1000)*(1/6.941)</f>
        <v>4.4194496470249245E-7</v>
      </c>
      <c r="R3" s="2">
        <v>1.4882309899999999</v>
      </c>
      <c r="S3">
        <f t="shared" ref="S3:S10" si="7">(R3/1000)*(1/39.0983)</f>
        <v>3.8063828606358838E-5</v>
      </c>
      <c r="T3" s="2">
        <v>6.3474719999999998E-2</v>
      </c>
      <c r="U3">
        <f t="shared" ref="U3:U10" si="8">(T3/1000)*(1/26.981539)</f>
        <v>2.352524072107228E-6</v>
      </c>
      <c r="V3" s="2">
        <v>8.9486399999999994E-2</v>
      </c>
      <c r="W3">
        <f t="shared" ref="W3:W10" si="9">(V3/1000)*(1/54.938044)</f>
        <v>1.6288603212739063E-6</v>
      </c>
    </row>
    <row r="4" spans="1:23" x14ac:dyDescent="0.2">
      <c r="A4" t="s">
        <v>17</v>
      </c>
      <c r="B4">
        <v>8.08</v>
      </c>
      <c r="C4" s="1">
        <v>22.076405000000001</v>
      </c>
      <c r="D4">
        <f t="shared" si="0"/>
        <v>5.5083599481012019E-4</v>
      </c>
      <c r="E4">
        <v>6.8954830496292399</v>
      </c>
      <c r="F4">
        <f t="shared" si="1"/>
        <v>2.455175464075498E-4</v>
      </c>
      <c r="G4">
        <v>2386.46</v>
      </c>
      <c r="H4">
        <v>30.023922965027399</v>
      </c>
      <c r="I4">
        <f t="shared" si="2"/>
        <v>1.2352982088059002E-3</v>
      </c>
      <c r="J4">
        <v>44.400527346521365</v>
      </c>
      <c r="K4">
        <f t="shared" si="3"/>
        <v>1.2523771569830863E-3</v>
      </c>
      <c r="L4">
        <v>20.556913099098828</v>
      </c>
      <c r="M4">
        <f t="shared" si="4"/>
        <v>2.1400076097333781E-4</v>
      </c>
      <c r="N4" s="2">
        <v>19.698587499999999</v>
      </c>
      <c r="O4">
        <f t="shared" si="5"/>
        <v>8.5684147152587748E-4</v>
      </c>
      <c r="P4" s="2">
        <v>3.0210300000000001E-3</v>
      </c>
      <c r="Q4">
        <f t="shared" si="6"/>
        <v>4.3524420112375735E-7</v>
      </c>
      <c r="R4" s="2">
        <v>1.89229805</v>
      </c>
      <c r="S4">
        <f t="shared" si="7"/>
        <v>4.8398473846688984E-5</v>
      </c>
      <c r="T4" s="2">
        <v>7.03907E-2</v>
      </c>
      <c r="U4">
        <f t="shared" si="8"/>
        <v>2.6088467377639207E-6</v>
      </c>
      <c r="V4" s="2">
        <v>0.29546605999999997</v>
      </c>
      <c r="W4">
        <f t="shared" si="9"/>
        <v>5.3781685420034238E-6</v>
      </c>
    </row>
    <row r="5" spans="1:23" x14ac:dyDescent="0.2">
      <c r="A5" t="s">
        <v>18</v>
      </c>
      <c r="B5">
        <v>9.2200000000000006</v>
      </c>
      <c r="C5" s="1">
        <v>4.8051301000000004</v>
      </c>
      <c r="D5">
        <f t="shared" si="0"/>
        <v>1.1989445830630271E-4</v>
      </c>
      <c r="E5">
        <v>0.604530592599543</v>
      </c>
      <c r="F5">
        <f t="shared" si="1"/>
        <v>2.1524651247068523E-5</v>
      </c>
      <c r="G5">
        <v>1803.12</v>
      </c>
      <c r="H5">
        <v>29.0676553060913</v>
      </c>
      <c r="I5">
        <f t="shared" si="2"/>
        <v>1.1959537258214895E-3</v>
      </c>
      <c r="J5">
        <v>86.057594253161014</v>
      </c>
      <c r="K5">
        <f t="shared" si="3"/>
        <v>2.4273712874273261E-3</v>
      </c>
      <c r="L5">
        <v>5.6468070476981254</v>
      </c>
      <c r="M5">
        <f t="shared" si="4"/>
        <v>5.8784166642703778E-5</v>
      </c>
      <c r="N5" s="2">
        <v>36.9419781</v>
      </c>
      <c r="O5">
        <f t="shared" si="5"/>
        <v>1.6068877464580006E-3</v>
      </c>
      <c r="P5" s="2">
        <v>3.4676099999999999E-3</v>
      </c>
      <c r="Q5">
        <f t="shared" si="6"/>
        <v>4.9958363348220715E-7</v>
      </c>
      <c r="R5" s="2">
        <v>1.7650117700000001</v>
      </c>
      <c r="S5">
        <f t="shared" si="7"/>
        <v>4.5142928720686065E-5</v>
      </c>
      <c r="T5" s="2">
        <v>7.0673529999999998E-2</v>
      </c>
      <c r="U5">
        <f t="shared" si="8"/>
        <v>2.6193290901604983E-6</v>
      </c>
      <c r="V5" s="2">
        <v>2.731577E-2</v>
      </c>
      <c r="W5">
        <f t="shared" si="9"/>
        <v>4.9721045765662863E-7</v>
      </c>
    </row>
    <row r="6" spans="1:23" x14ac:dyDescent="0.2">
      <c r="A6" t="s">
        <v>19</v>
      </c>
      <c r="B6">
        <v>9.91</v>
      </c>
      <c r="C6" s="1">
        <v>5.9961491000000002</v>
      </c>
      <c r="D6">
        <f t="shared" si="0"/>
        <v>1.4961198413094467E-4</v>
      </c>
      <c r="E6">
        <v>0.590077898258073</v>
      </c>
      <c r="F6">
        <f t="shared" si="1"/>
        <v>2.1010054948570366E-5</v>
      </c>
      <c r="G6">
        <v>891.79</v>
      </c>
      <c r="H6">
        <v>34.254795194604696</v>
      </c>
      <c r="I6">
        <f t="shared" si="2"/>
        <v>1.4093723593748078E-3</v>
      </c>
      <c r="J6">
        <v>83.890092367395056</v>
      </c>
      <c r="K6">
        <f t="shared" si="3"/>
        <v>2.366233953893748E-3</v>
      </c>
      <c r="L6">
        <v>50.906058154912628</v>
      </c>
      <c r="M6">
        <f t="shared" si="4"/>
        <v>5.2994022647212817E-4</v>
      </c>
      <c r="N6" s="2">
        <v>26.444725800000001</v>
      </c>
      <c r="O6">
        <f t="shared" si="5"/>
        <v>1.1502823625587539E-3</v>
      </c>
      <c r="P6" s="2">
        <v>3.5228199999999999E-3</v>
      </c>
      <c r="Q6">
        <f t="shared" si="6"/>
        <v>5.0753781875810399E-7</v>
      </c>
      <c r="R6" s="2">
        <v>1.24742986</v>
      </c>
      <c r="S6">
        <f t="shared" si="7"/>
        <v>3.190496415445173E-5</v>
      </c>
      <c r="T6" s="2">
        <v>6.3878130000000005E-2</v>
      </c>
      <c r="U6">
        <f t="shared" si="8"/>
        <v>2.3674754060544881E-6</v>
      </c>
      <c r="V6" s="2">
        <v>1.5857159999999999E-2</v>
      </c>
      <c r="W6">
        <f t="shared" si="9"/>
        <v>2.8863714186839266E-7</v>
      </c>
    </row>
    <row r="7" spans="1:23" x14ac:dyDescent="0.2">
      <c r="A7" t="s">
        <v>20</v>
      </c>
      <c r="B7">
        <v>9.5399999999999991</v>
      </c>
      <c r="C7" s="1">
        <v>8.4975544999999997</v>
      </c>
      <c r="D7">
        <f t="shared" si="0"/>
        <v>2.1202541294475767E-4</v>
      </c>
      <c r="E7">
        <v>0.61682816031217402</v>
      </c>
      <c r="F7">
        <f t="shared" si="1"/>
        <v>2.1962513051652063E-5</v>
      </c>
      <c r="G7">
        <v>1686.54</v>
      </c>
      <c r="H7">
        <v>32.649860807881197</v>
      </c>
      <c r="I7">
        <f t="shared" si="2"/>
        <v>1.3433392638502858E-3</v>
      </c>
      <c r="J7">
        <v>90.251079813581697</v>
      </c>
      <c r="K7">
        <f t="shared" si="3"/>
        <v>2.5456542412089721E-3</v>
      </c>
      <c r="L7">
        <v>42.227235811442029</v>
      </c>
      <c r="M7">
        <f t="shared" si="4"/>
        <v>4.3959229451844705E-4</v>
      </c>
      <c r="N7" s="2">
        <v>33.210362400000001</v>
      </c>
      <c r="O7">
        <f t="shared" si="5"/>
        <v>1.444571383035645E-3</v>
      </c>
      <c r="P7" s="2">
        <v>2.5741200000000001E-3</v>
      </c>
      <c r="Q7">
        <f t="shared" si="6"/>
        <v>3.7085722518369113E-7</v>
      </c>
      <c r="R7" s="2">
        <v>1.6226850399999999</v>
      </c>
      <c r="S7">
        <f t="shared" si="7"/>
        <v>4.1502700628927593E-5</v>
      </c>
      <c r="T7" s="2">
        <v>6.5320680000000006E-2</v>
      </c>
      <c r="U7">
        <f t="shared" si="8"/>
        <v>2.4209397395752707E-6</v>
      </c>
      <c r="V7" s="2">
        <v>2.3909409999999999E-2</v>
      </c>
      <c r="W7">
        <f t="shared" si="9"/>
        <v>4.3520679403875388E-7</v>
      </c>
    </row>
    <row r="8" spans="1:23" x14ac:dyDescent="0.2">
      <c r="A8" t="s">
        <v>21</v>
      </c>
      <c r="B8">
        <v>10.32</v>
      </c>
      <c r="C8" s="1">
        <v>113.0881</v>
      </c>
      <c r="D8">
        <f t="shared" si="0"/>
        <v>2.8217001846399517E-3</v>
      </c>
      <c r="E8">
        <v>0.492850609329331</v>
      </c>
      <c r="F8">
        <f t="shared" si="1"/>
        <v>1.7548222724513751E-5</v>
      </c>
      <c r="G8">
        <v>111.56</v>
      </c>
      <c r="H8">
        <v>2.4446094123520798</v>
      </c>
      <c r="I8">
        <f t="shared" si="2"/>
        <v>1.0058051480568115E-4</v>
      </c>
      <c r="J8">
        <v>311.64264539227662</v>
      </c>
      <c r="K8">
        <f t="shared" si="3"/>
        <v>8.7903039345690499E-3</v>
      </c>
      <c r="L8">
        <v>15.020614243486808</v>
      </c>
      <c r="M8">
        <f t="shared" si="4"/>
        <v>1.563670023265335E-4</v>
      </c>
      <c r="N8" s="2">
        <v>153.22581299999999</v>
      </c>
      <c r="O8">
        <f t="shared" si="5"/>
        <v>6.6649566161365078E-3</v>
      </c>
      <c r="P8" s="2">
        <v>3.0270399999999999E-3</v>
      </c>
      <c r="Q8">
        <f t="shared" si="6"/>
        <v>4.3611007059501507E-7</v>
      </c>
      <c r="R8" s="2">
        <v>6.6893082499999998</v>
      </c>
      <c r="S8">
        <f t="shared" si="7"/>
        <v>1.7108949110319373E-4</v>
      </c>
      <c r="T8" s="2">
        <v>5.1134369999999998E-2</v>
      </c>
      <c r="U8">
        <f t="shared" si="8"/>
        <v>1.895161354583962E-6</v>
      </c>
      <c r="V8" s="2">
        <v>3.6728589999999998E-2</v>
      </c>
      <c r="W8">
        <f t="shared" si="9"/>
        <v>6.6854564388932373E-7</v>
      </c>
    </row>
    <row r="9" spans="1:23" x14ac:dyDescent="0.2">
      <c r="A9" t="s">
        <v>22</v>
      </c>
      <c r="B9">
        <v>11.44</v>
      </c>
      <c r="C9" s="1">
        <v>180.47139000000001</v>
      </c>
      <c r="D9">
        <f t="shared" si="0"/>
        <v>4.5030038924098008E-3</v>
      </c>
      <c r="E9">
        <v>0.537131590456844</v>
      </c>
      <c r="F9">
        <f t="shared" si="1"/>
        <v>1.9124871925258369E-5</v>
      </c>
      <c r="G9">
        <v>48.22</v>
      </c>
      <c r="H9">
        <v>1.02319677777518</v>
      </c>
      <c r="I9">
        <f t="shared" si="2"/>
        <v>4.2098201101632596E-5</v>
      </c>
      <c r="J9">
        <v>353.10178227442191</v>
      </c>
      <c r="K9">
        <f t="shared" si="3"/>
        <v>9.9597151799402546E-3</v>
      </c>
      <c r="L9">
        <v>11.038939608286759</v>
      </c>
      <c r="M9">
        <f t="shared" si="4"/>
        <v>1.1491713104608327E-4</v>
      </c>
      <c r="N9" s="2">
        <v>226.40226100000001</v>
      </c>
      <c r="O9">
        <f t="shared" si="5"/>
        <v>9.8479571934802831E-3</v>
      </c>
      <c r="P9" s="2">
        <v>1.42815E-3</v>
      </c>
      <c r="Q9">
        <f t="shared" si="6"/>
        <v>2.0575565480478318E-7</v>
      </c>
      <c r="R9" s="2">
        <v>9.6271515900000004</v>
      </c>
      <c r="S9">
        <f t="shared" si="7"/>
        <v>2.4622941636848661E-4</v>
      </c>
      <c r="T9" s="2">
        <v>4.970492E-2</v>
      </c>
      <c r="U9">
        <f t="shared" si="8"/>
        <v>1.8421825382162226E-6</v>
      </c>
      <c r="V9" s="2">
        <v>1.5121900000000001E-3</v>
      </c>
      <c r="W9">
        <f t="shared" si="9"/>
        <v>2.7525370215219166E-8</v>
      </c>
    </row>
    <row r="10" spans="1:23" x14ac:dyDescent="0.2">
      <c r="A10" t="s">
        <v>23</v>
      </c>
      <c r="B10">
        <v>11.72</v>
      </c>
      <c r="C10" s="1">
        <v>235.12671</v>
      </c>
      <c r="D10">
        <f t="shared" si="0"/>
        <v>5.8667276311193169E-3</v>
      </c>
      <c r="E10">
        <v>0.58914191118312897</v>
      </c>
      <c r="F10">
        <f t="shared" si="1"/>
        <v>2.09767286031272E-5</v>
      </c>
      <c r="G10">
        <v>29.88</v>
      </c>
      <c r="H10">
        <v>0.39858407219533198</v>
      </c>
      <c r="I10">
        <f t="shared" si="2"/>
        <v>1.6399262382033821E-5</v>
      </c>
      <c r="J10">
        <v>390.78999490189477</v>
      </c>
      <c r="K10">
        <f t="shared" si="3"/>
        <v>1.1022762386875433E-2</v>
      </c>
      <c r="L10">
        <v>4.025726501202044</v>
      </c>
      <c r="M10">
        <f t="shared" si="4"/>
        <v>4.19084582677706E-5</v>
      </c>
      <c r="N10" s="2">
        <v>260.00259199999999</v>
      </c>
      <c r="O10">
        <f t="shared" si="5"/>
        <v>1.130949127849001E-2</v>
      </c>
      <c r="P10" s="2">
        <v>1.46686E-3</v>
      </c>
      <c r="Q10">
        <f t="shared" si="6"/>
        <v>2.1133266099985594E-7</v>
      </c>
      <c r="R10" s="2">
        <v>10.5167112</v>
      </c>
      <c r="S10">
        <f t="shared" si="7"/>
        <v>2.6898129074665647E-4</v>
      </c>
      <c r="T10" s="2">
        <v>6.0042070000000003E-2</v>
      </c>
      <c r="U10">
        <f t="shared" si="8"/>
        <v>2.2253018999398071E-6</v>
      </c>
      <c r="V10" s="2">
        <v>1.9706599999999999E-3</v>
      </c>
      <c r="W10">
        <f t="shared" si="9"/>
        <v>3.5870589058467384E-8</v>
      </c>
    </row>
    <row r="11" spans="1:23" x14ac:dyDescent="0.2">
      <c r="P11" s="2"/>
    </row>
    <row r="12" spans="1:23" x14ac:dyDescent="0.2">
      <c r="P12" s="2"/>
    </row>
    <row r="13" spans="1:23" x14ac:dyDescent="0.2">
      <c r="P13" s="2"/>
    </row>
    <row r="14" spans="1:23" x14ac:dyDescent="0.2">
      <c r="P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Caro</dc:creator>
  <cp:lastModifiedBy>Tristan Caro</cp:lastModifiedBy>
  <dcterms:created xsi:type="dcterms:W3CDTF">2024-07-23T22:36:23Z</dcterms:created>
  <dcterms:modified xsi:type="dcterms:W3CDTF">2024-07-23T22:44:46Z</dcterms:modified>
</cp:coreProperties>
</file>