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aro/Documents/GitHub/Oman-2023/data/"/>
    </mc:Choice>
  </mc:AlternateContent>
  <xr:revisionPtr revIDLastSave="0" documentId="13_ncr:1_{B8A2A3FB-5521-1049-9D69-5D78859909E3}" xr6:coauthVersionLast="47" xr6:coauthVersionMax="47" xr10:uidLastSave="{00000000-0000-0000-0000-000000000000}"/>
  <bookViews>
    <workbookView xWindow="0" yWindow="760" windowWidth="28800" windowHeight="17540" xr2:uid="{2F09265E-A23D-3342-953C-AF43EBF621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 s="1"/>
  <c r="H24" i="1" s="1"/>
  <c r="H25" i="1" s="1"/>
  <c r="H26" i="1" s="1"/>
  <c r="H27" i="1" s="1"/>
  <c r="H28" i="1" s="1"/>
  <c r="H29" i="1" s="1"/>
  <c r="H11" i="1"/>
  <c r="H7" i="1"/>
  <c r="H10" i="1"/>
  <c r="H9" i="1"/>
  <c r="I18" i="1"/>
  <c r="G18" i="1"/>
  <c r="I17" i="1"/>
  <c r="G17" i="1"/>
  <c r="I14" i="1"/>
  <c r="G14" i="1"/>
  <c r="I13" i="1"/>
  <c r="H13" i="1" s="1"/>
  <c r="I12" i="1"/>
  <c r="G12" i="1"/>
  <c r="I15" i="1"/>
  <c r="G15" i="1"/>
  <c r="I16" i="1"/>
  <c r="G16" i="1"/>
  <c r="I20" i="1"/>
  <c r="G20" i="1"/>
  <c r="I19" i="1"/>
  <c r="G19" i="1"/>
  <c r="I8" i="1"/>
  <c r="H8" i="1" s="1"/>
  <c r="I3" i="1"/>
  <c r="H3" i="1" s="1"/>
  <c r="I5" i="1"/>
  <c r="H5" i="1" s="1"/>
  <c r="I4" i="1"/>
  <c r="H4" i="1" s="1"/>
  <c r="I6" i="1"/>
  <c r="H6" i="1" s="1"/>
  <c r="I2" i="1"/>
  <c r="H2" i="1" s="1"/>
  <c r="H17" i="1" l="1"/>
  <c r="H19" i="1"/>
  <c r="H14" i="1"/>
  <c r="H18" i="1"/>
  <c r="H16" i="1"/>
  <c r="H20" i="1"/>
  <c r="H12" i="1"/>
  <c r="H15" i="1"/>
</calcChain>
</file>

<file path=xl/sharedStrings.xml><?xml version="1.0" encoding="utf-8"?>
<sst xmlns="http://schemas.openxmlformats.org/spreadsheetml/2006/main" count="110" uniqueCount="69">
  <si>
    <t>n</t>
  </si>
  <si>
    <t>citation</t>
  </si>
  <si>
    <t>gen_time_str</t>
  </si>
  <si>
    <t>https://www.ncbi.nlm.nih.gov/pmc/articles/PMC6015860/</t>
  </si>
  <si>
    <t>sample_type_str</t>
  </si>
  <si>
    <t>culture</t>
  </si>
  <si>
    <t>gen_time_hr</t>
  </si>
  <si>
    <t>E. coli</t>
  </si>
  <si>
    <t>Syntrophobacter fumaroxidans</t>
  </si>
  <si>
    <t>P. aeruginosa</t>
  </si>
  <si>
    <t>Salmonella enterica</t>
  </si>
  <si>
    <t>Staphylococcus aureus</t>
  </si>
  <si>
    <t>Vibrio cholerae</t>
  </si>
  <si>
    <t>gen_time_d_high</t>
  </si>
  <si>
    <t>gen_time_d_low</t>
  </si>
  <si>
    <t>Marine sediments (sulfate flux)</t>
  </si>
  <si>
    <t>marine sediment</t>
  </si>
  <si>
    <t>0.25 - 22 years</t>
  </si>
  <si>
    <t>Schippers et al. 2005</t>
  </si>
  <si>
    <t>Marine sediments (aspartic acid racemization)</t>
  </si>
  <si>
    <t>2500 - 2800 years</t>
  </si>
  <si>
    <t>Onstott et al. 2014</t>
  </si>
  <si>
    <t>Marine sediments (archaeal IPL degradation)</t>
  </si>
  <si>
    <t>1200 - 4800 years</t>
  </si>
  <si>
    <t>Xie et al. 2012</t>
  </si>
  <si>
    <t>rock hosted biosphere (continental)</t>
  </si>
  <si>
    <t>Continental alkaline saline aquifer 2km depth, fracture fluids</t>
  </si>
  <si>
    <t>45 - 300 years</t>
  </si>
  <si>
    <t>Lin et al. 2006</t>
  </si>
  <si>
    <t>Deep dolimitic aquifer (aspartic acid racemization)</t>
  </si>
  <si>
    <t>89 years</t>
  </si>
  <si>
    <t>Deep dolimitic aquifer (methane oxidation rates)</t>
  </si>
  <si>
    <t>17-83 years</t>
  </si>
  <si>
    <t>Simkus et al. 2016</t>
  </si>
  <si>
    <t>rock hosted biosphere (oceanic)</t>
  </si>
  <si>
    <t>Coal and shale beds (Heavy water incorporation)</t>
  </si>
  <si>
    <t>90 days - 130 years</t>
  </si>
  <si>
    <t>Trembath-Reichert et al. 2017</t>
  </si>
  <si>
    <t>soil</t>
  </si>
  <si>
    <t>turnover = 0.287 d^-1</t>
  </si>
  <si>
    <t>Koch et al. 2018</t>
  </si>
  <si>
    <t>Grasslands soil during rewetting (18O qSIP)</t>
  </si>
  <si>
    <t>Pasture soil (18O SIP and CO2 production)</t>
  </si>
  <si>
    <t>197 - 322 days</t>
  </si>
  <si>
    <t>33 - 140 days</t>
  </si>
  <si>
    <t>Forest soil (18O SIP and CO2 production)</t>
  </si>
  <si>
    <t>Spohn et al. 2016</t>
  </si>
  <si>
    <t>Arhaus bay (20 cmbsf)</t>
  </si>
  <si>
    <t>3x10^4 days</t>
  </si>
  <si>
    <t>Hoehler &amp; Jørgensen 2013</t>
  </si>
  <si>
    <t>Arhaus bay (3 mbsf)</t>
  </si>
  <si>
    <t>2*10^5 days</t>
  </si>
  <si>
    <t>Peru margin sediments (100 mbsf)</t>
  </si>
  <si>
    <t>10^5 - 10^6 days</t>
  </si>
  <si>
    <t>gen_time_d_mean</t>
  </si>
  <si>
    <t>Source</t>
  </si>
  <si>
    <t>LABEL</t>
  </si>
  <si>
    <t>One Day</t>
  </si>
  <si>
    <t>One Year</t>
  </si>
  <si>
    <t>Ten Years</t>
  </si>
  <si>
    <t>One Hundred Years</t>
  </si>
  <si>
    <t>One Month</t>
  </si>
  <si>
    <t>grassland soil (lipid SIP)</t>
  </si>
  <si>
    <t>19.3 day</t>
  </si>
  <si>
    <t>conifer forest soil (lipid SIP)</t>
  </si>
  <si>
    <t>14.1 day</t>
  </si>
  <si>
    <t>tundra soil (lipid SIP)</t>
  </si>
  <si>
    <t>44.9 day</t>
  </si>
  <si>
    <t>Caro et al. 2023 PNAS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</si>
</sst>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6E9F-FF28-9141-A31D-FEB2F04D2BE5}">
  <dimension ref="A1:J37"/>
  <sheetViews>
    <sheetView tabSelected="1" topLeftCell="C16" zoomScale="117" workbookViewId="0">
      <selection activeCell="J38" sqref="J38"/>
    </sheetView>
  </sheetViews>
  <sheetFormatPr baseColWidth="10" defaultRowHeight="16" x14ac:dyDescent="0.2"/>
  <cols>
    <col min="2" max="2" width="30.5" bestFit="1" customWidth="1"/>
    <col min="3" max="3" width="51.83203125" bestFit="1" customWidth="1"/>
    <col min="4" max="5" width="35" customWidth="1"/>
    <col min="6" max="6" width="12.1640625" bestFit="1" customWidth="1"/>
    <col min="7" max="7" width="15" bestFit="1" customWidth="1"/>
    <col min="8" max="8" width="15" customWidth="1"/>
    <col min="9" max="9" width="15.5" bestFit="1" customWidth="1"/>
  </cols>
  <sheetData>
    <row r="1" spans="1:10" x14ac:dyDescent="0.2">
      <c r="A1" t="s">
        <v>0</v>
      </c>
      <c r="B1" t="s">
        <v>55</v>
      </c>
      <c r="C1" t="s">
        <v>4</v>
      </c>
      <c r="D1" t="s">
        <v>2</v>
      </c>
      <c r="F1" t="s">
        <v>6</v>
      </c>
      <c r="G1" t="s">
        <v>14</v>
      </c>
      <c r="H1" t="s">
        <v>54</v>
      </c>
      <c r="I1" t="s">
        <v>13</v>
      </c>
      <c r="J1" t="s">
        <v>1</v>
      </c>
    </row>
    <row r="2" spans="1:10" x14ac:dyDescent="0.2">
      <c r="A2">
        <v>1</v>
      </c>
      <c r="B2" t="s">
        <v>5</v>
      </c>
      <c r="C2" t="s">
        <v>7</v>
      </c>
      <c r="F2">
        <v>0.33</v>
      </c>
      <c r="G2">
        <v>1.375E-2</v>
      </c>
      <c r="H2">
        <f t="shared" ref="H2:H20" si="0">(G2+I2)/2</f>
        <v>1.375E-2</v>
      </c>
      <c r="I2">
        <f>F2/24</f>
        <v>1.375E-2</v>
      </c>
      <c r="J2" t="s">
        <v>3</v>
      </c>
    </row>
    <row r="3" spans="1:10" x14ac:dyDescent="0.2">
      <c r="A3">
        <v>2</v>
      </c>
      <c r="B3" t="s">
        <v>5</v>
      </c>
      <c r="C3" t="s">
        <v>9</v>
      </c>
      <c r="F3">
        <v>0.33</v>
      </c>
      <c r="G3">
        <v>1.375E-2</v>
      </c>
      <c r="H3">
        <f t="shared" si="0"/>
        <v>1.375E-2</v>
      </c>
      <c r="I3">
        <f>F3/24</f>
        <v>1.375E-2</v>
      </c>
      <c r="J3" t="s">
        <v>3</v>
      </c>
    </row>
    <row r="4" spans="1:10" x14ac:dyDescent="0.2">
      <c r="A4">
        <v>3</v>
      </c>
      <c r="B4" t="s">
        <v>5</v>
      </c>
      <c r="C4" t="s">
        <v>11</v>
      </c>
      <c r="F4">
        <v>0.4</v>
      </c>
      <c r="G4">
        <v>1.6666666666666666E-2</v>
      </c>
      <c r="H4">
        <f t="shared" si="0"/>
        <v>1.6666666666666666E-2</v>
      </c>
      <c r="I4">
        <f>F4/24</f>
        <v>1.6666666666666666E-2</v>
      </c>
      <c r="J4" t="s">
        <v>3</v>
      </c>
    </row>
    <row r="5" spans="1:10" x14ac:dyDescent="0.2">
      <c r="A5">
        <v>4</v>
      </c>
      <c r="B5" t="s">
        <v>5</v>
      </c>
      <c r="C5" t="s">
        <v>10</v>
      </c>
      <c r="F5">
        <v>0.5</v>
      </c>
      <c r="G5">
        <v>2.0833333333333332E-2</v>
      </c>
      <c r="H5">
        <f t="shared" si="0"/>
        <v>2.0833333333333332E-2</v>
      </c>
      <c r="I5">
        <f>F5/24</f>
        <v>2.0833333333333332E-2</v>
      </c>
      <c r="J5" t="s">
        <v>3</v>
      </c>
    </row>
    <row r="6" spans="1:10" x14ac:dyDescent="0.2">
      <c r="A6">
        <v>5</v>
      </c>
      <c r="B6" t="s">
        <v>5</v>
      </c>
      <c r="C6" t="s">
        <v>12</v>
      </c>
      <c r="F6">
        <v>0.66</v>
      </c>
      <c r="G6">
        <v>2.75E-2</v>
      </c>
      <c r="H6">
        <f t="shared" si="0"/>
        <v>2.75E-2</v>
      </c>
      <c r="I6">
        <f>F6/24</f>
        <v>2.75E-2</v>
      </c>
      <c r="J6" t="s">
        <v>3</v>
      </c>
    </row>
    <row r="7" spans="1:10" x14ac:dyDescent="0.2">
      <c r="A7">
        <v>6</v>
      </c>
      <c r="B7" t="s">
        <v>38</v>
      </c>
      <c r="C7" t="s">
        <v>41</v>
      </c>
      <c r="D7" t="s">
        <v>39</v>
      </c>
      <c r="G7">
        <v>3.484</v>
      </c>
      <c r="H7">
        <f t="shared" si="0"/>
        <v>3.484</v>
      </c>
      <c r="I7">
        <v>3.484</v>
      </c>
      <c r="J7" t="s">
        <v>40</v>
      </c>
    </row>
    <row r="8" spans="1:10" x14ac:dyDescent="0.2">
      <c r="A8">
        <v>7</v>
      </c>
      <c r="B8" t="s">
        <v>5</v>
      </c>
      <c r="C8" t="s">
        <v>8</v>
      </c>
      <c r="F8">
        <v>140</v>
      </c>
      <c r="G8">
        <v>5.833333333333333</v>
      </c>
      <c r="H8">
        <f t="shared" si="0"/>
        <v>5.833333333333333</v>
      </c>
      <c r="I8">
        <f>F8/24</f>
        <v>5.833333333333333</v>
      </c>
      <c r="J8" t="s">
        <v>3</v>
      </c>
    </row>
    <row r="9" spans="1:10" x14ac:dyDescent="0.2">
      <c r="A9">
        <v>8</v>
      </c>
      <c r="B9" t="s">
        <v>38</v>
      </c>
      <c r="C9" t="s">
        <v>45</v>
      </c>
      <c r="D9" t="s">
        <v>44</v>
      </c>
      <c r="G9">
        <v>33</v>
      </c>
      <c r="H9">
        <f t="shared" si="0"/>
        <v>86.5</v>
      </c>
      <c r="I9">
        <v>140</v>
      </c>
      <c r="J9" t="s">
        <v>46</v>
      </c>
    </row>
    <row r="10" spans="1:10" x14ac:dyDescent="0.2">
      <c r="A10">
        <v>9</v>
      </c>
      <c r="B10" t="s">
        <v>38</v>
      </c>
      <c r="C10" t="s">
        <v>42</v>
      </c>
      <c r="D10" t="s">
        <v>43</v>
      </c>
      <c r="G10">
        <v>197</v>
      </c>
      <c r="H10">
        <f t="shared" si="0"/>
        <v>259.5</v>
      </c>
      <c r="I10">
        <v>322</v>
      </c>
      <c r="J10" t="s">
        <v>46</v>
      </c>
    </row>
    <row r="11" spans="1:10" x14ac:dyDescent="0.2">
      <c r="A11">
        <v>10</v>
      </c>
      <c r="B11" t="s">
        <v>16</v>
      </c>
      <c r="C11" t="s">
        <v>15</v>
      </c>
      <c r="D11" t="s">
        <v>17</v>
      </c>
      <c r="G11">
        <v>91.25</v>
      </c>
      <c r="H11">
        <f t="shared" si="0"/>
        <v>4060.625</v>
      </c>
      <c r="I11">
        <v>8030</v>
      </c>
      <c r="J11" t="s">
        <v>18</v>
      </c>
    </row>
    <row r="12" spans="1:10" x14ac:dyDescent="0.2">
      <c r="A12">
        <v>11</v>
      </c>
      <c r="B12" t="s">
        <v>25</v>
      </c>
      <c r="C12" t="s">
        <v>31</v>
      </c>
      <c r="D12" t="s">
        <v>32</v>
      </c>
      <c r="G12">
        <f>17*365</f>
        <v>6205</v>
      </c>
      <c r="H12">
        <f t="shared" si="0"/>
        <v>18250</v>
      </c>
      <c r="I12">
        <f>83*365</f>
        <v>30295</v>
      </c>
      <c r="J12" t="s">
        <v>33</v>
      </c>
    </row>
    <row r="13" spans="1:10" x14ac:dyDescent="0.2">
      <c r="A13">
        <v>12</v>
      </c>
      <c r="B13" t="s">
        <v>34</v>
      </c>
      <c r="C13" t="s">
        <v>35</v>
      </c>
      <c r="D13" t="s">
        <v>36</v>
      </c>
      <c r="G13">
        <v>90</v>
      </c>
      <c r="H13">
        <f t="shared" si="0"/>
        <v>23770</v>
      </c>
      <c r="I13">
        <f>130*365</f>
        <v>47450</v>
      </c>
      <c r="J13" t="s">
        <v>37</v>
      </c>
    </row>
    <row r="14" spans="1:10" x14ac:dyDescent="0.2">
      <c r="A14">
        <v>13</v>
      </c>
      <c r="B14" t="s">
        <v>16</v>
      </c>
      <c r="C14" t="s">
        <v>47</v>
      </c>
      <c r="D14" t="s">
        <v>48</v>
      </c>
      <c r="G14">
        <f>3*(10^4)</f>
        <v>30000</v>
      </c>
      <c r="H14">
        <f t="shared" si="0"/>
        <v>30000</v>
      </c>
      <c r="I14">
        <f>3*(10^4)</f>
        <v>30000</v>
      </c>
      <c r="J14" t="s">
        <v>49</v>
      </c>
    </row>
    <row r="15" spans="1:10" x14ac:dyDescent="0.2">
      <c r="A15">
        <v>14</v>
      </c>
      <c r="B15" t="s">
        <v>25</v>
      </c>
      <c r="C15" t="s">
        <v>29</v>
      </c>
      <c r="D15" t="s">
        <v>30</v>
      </c>
      <c r="G15">
        <f>89*365</f>
        <v>32485</v>
      </c>
      <c r="H15">
        <f t="shared" si="0"/>
        <v>32485</v>
      </c>
      <c r="I15">
        <f>89*365</f>
        <v>32485</v>
      </c>
      <c r="J15" t="s">
        <v>21</v>
      </c>
    </row>
    <row r="16" spans="1:10" x14ac:dyDescent="0.2">
      <c r="A16">
        <v>15</v>
      </c>
      <c r="B16" t="s">
        <v>25</v>
      </c>
      <c r="C16" t="s">
        <v>26</v>
      </c>
      <c r="D16" t="s">
        <v>27</v>
      </c>
      <c r="G16">
        <f>45*365</f>
        <v>16425</v>
      </c>
      <c r="H16">
        <f t="shared" si="0"/>
        <v>62962.5</v>
      </c>
      <c r="I16">
        <f>300*365</f>
        <v>109500</v>
      </c>
      <c r="J16" t="s">
        <v>28</v>
      </c>
    </row>
    <row r="17" spans="1:10" x14ac:dyDescent="0.2">
      <c r="A17">
        <v>16</v>
      </c>
      <c r="B17" t="s">
        <v>16</v>
      </c>
      <c r="C17" t="s">
        <v>50</v>
      </c>
      <c r="D17" t="s">
        <v>51</v>
      </c>
      <c r="G17">
        <f>(2*(10^5))</f>
        <v>200000</v>
      </c>
      <c r="H17">
        <f t="shared" si="0"/>
        <v>200000</v>
      </c>
      <c r="I17">
        <f>(2*(10^5))</f>
        <v>200000</v>
      </c>
      <c r="J17" t="s">
        <v>49</v>
      </c>
    </row>
    <row r="18" spans="1:10" x14ac:dyDescent="0.2">
      <c r="A18">
        <v>17</v>
      </c>
      <c r="B18" t="s">
        <v>16</v>
      </c>
      <c r="C18" t="s">
        <v>52</v>
      </c>
      <c r="D18" t="s">
        <v>53</v>
      </c>
      <c r="G18">
        <f>10^5</f>
        <v>100000</v>
      </c>
      <c r="H18">
        <f t="shared" si="0"/>
        <v>550000</v>
      </c>
      <c r="I18">
        <f>10^6</f>
        <v>1000000</v>
      </c>
      <c r="J18" t="s">
        <v>49</v>
      </c>
    </row>
    <row r="19" spans="1:10" x14ac:dyDescent="0.2">
      <c r="A19">
        <v>18</v>
      </c>
      <c r="B19" t="s">
        <v>16</v>
      </c>
      <c r="C19" t="s">
        <v>19</v>
      </c>
      <c r="D19" t="s">
        <v>20</v>
      </c>
      <c r="G19">
        <f>2500*365</f>
        <v>912500</v>
      </c>
      <c r="H19">
        <f t="shared" si="0"/>
        <v>967250</v>
      </c>
      <c r="I19">
        <f>2800*365</f>
        <v>1022000</v>
      </c>
      <c r="J19" t="s">
        <v>21</v>
      </c>
    </row>
    <row r="20" spans="1:10" x14ac:dyDescent="0.2">
      <c r="A20">
        <v>19</v>
      </c>
      <c r="B20" t="s">
        <v>16</v>
      </c>
      <c r="C20" t="s">
        <v>22</v>
      </c>
      <c r="D20" t="s">
        <v>23</v>
      </c>
      <c r="G20">
        <f>1200*365</f>
        <v>438000</v>
      </c>
      <c r="H20">
        <f t="shared" si="0"/>
        <v>1095000</v>
      </c>
      <c r="I20">
        <f>4800*365</f>
        <v>1752000</v>
      </c>
      <c r="J20" t="s">
        <v>24</v>
      </c>
    </row>
    <row r="21" spans="1:10" x14ac:dyDescent="0.2">
      <c r="A21">
        <v>21</v>
      </c>
      <c r="B21" t="s">
        <v>56</v>
      </c>
      <c r="H21">
        <v>0.1</v>
      </c>
    </row>
    <row r="22" spans="1:10" x14ac:dyDescent="0.2">
      <c r="A22">
        <v>21</v>
      </c>
      <c r="B22" t="s">
        <v>56</v>
      </c>
      <c r="H22">
        <f>H21*10</f>
        <v>1</v>
      </c>
    </row>
    <row r="23" spans="1:10" x14ac:dyDescent="0.2">
      <c r="A23">
        <v>21</v>
      </c>
      <c r="B23" t="s">
        <v>56</v>
      </c>
      <c r="H23">
        <f t="shared" ref="H23:H29" si="1">H22*10</f>
        <v>10</v>
      </c>
    </row>
    <row r="24" spans="1:10" x14ac:dyDescent="0.2">
      <c r="A24">
        <v>21</v>
      </c>
      <c r="B24" t="s">
        <v>56</v>
      </c>
      <c r="H24">
        <f t="shared" si="1"/>
        <v>100</v>
      </c>
    </row>
    <row r="25" spans="1:10" x14ac:dyDescent="0.2">
      <c r="A25">
        <v>21</v>
      </c>
      <c r="B25" t="s">
        <v>56</v>
      </c>
      <c r="H25">
        <f t="shared" si="1"/>
        <v>1000</v>
      </c>
    </row>
    <row r="26" spans="1:10" x14ac:dyDescent="0.2">
      <c r="A26">
        <v>21</v>
      </c>
      <c r="B26" t="s">
        <v>56</v>
      </c>
      <c r="H26">
        <f t="shared" si="1"/>
        <v>10000</v>
      </c>
    </row>
    <row r="27" spans="1:10" x14ac:dyDescent="0.2">
      <c r="A27">
        <v>21</v>
      </c>
      <c r="B27" t="s">
        <v>56</v>
      </c>
      <c r="H27">
        <f t="shared" si="1"/>
        <v>100000</v>
      </c>
    </row>
    <row r="28" spans="1:10" x14ac:dyDescent="0.2">
      <c r="A28">
        <v>21</v>
      </c>
      <c r="B28" t="s">
        <v>56</v>
      </c>
      <c r="H28">
        <f t="shared" si="1"/>
        <v>1000000</v>
      </c>
    </row>
    <row r="29" spans="1:10" x14ac:dyDescent="0.2">
      <c r="A29">
        <v>21</v>
      </c>
      <c r="B29" t="s">
        <v>56</v>
      </c>
      <c r="H29">
        <f t="shared" si="1"/>
        <v>10000000</v>
      </c>
    </row>
    <row r="30" spans="1:10" x14ac:dyDescent="0.2">
      <c r="A30">
        <v>22</v>
      </c>
      <c r="B30" t="s">
        <v>56</v>
      </c>
      <c r="C30" t="s">
        <v>57</v>
      </c>
      <c r="H30">
        <v>1</v>
      </c>
    </row>
    <row r="31" spans="1:10" x14ac:dyDescent="0.2">
      <c r="A31">
        <v>22</v>
      </c>
      <c r="B31" t="s">
        <v>56</v>
      </c>
      <c r="C31" t="s">
        <v>61</v>
      </c>
      <c r="H31">
        <v>30</v>
      </c>
    </row>
    <row r="32" spans="1:10" x14ac:dyDescent="0.2">
      <c r="A32">
        <v>22</v>
      </c>
      <c r="B32" t="s">
        <v>56</v>
      </c>
      <c r="C32" t="s">
        <v>58</v>
      </c>
      <c r="H32">
        <v>365</v>
      </c>
    </row>
    <row r="33" spans="1:10" x14ac:dyDescent="0.2">
      <c r="A33">
        <v>22</v>
      </c>
      <c r="B33" t="s">
        <v>56</v>
      </c>
      <c r="C33" t="s">
        <v>59</v>
      </c>
      <c r="H33">
        <v>3650</v>
      </c>
    </row>
    <row r="34" spans="1:10" x14ac:dyDescent="0.2">
      <c r="A34">
        <v>22</v>
      </c>
      <c r="B34" t="s">
        <v>56</v>
      </c>
      <c r="C34" t="s">
        <v>60</v>
      </c>
      <c r="H34">
        <v>36500</v>
      </c>
    </row>
    <row r="35" spans="1:10" x14ac:dyDescent="0.2">
      <c r="A35">
        <v>23</v>
      </c>
      <c r="B35" t="s">
        <v>38</v>
      </c>
      <c r="C35" t="s">
        <v>62</v>
      </c>
      <c r="D35" t="s">
        <v>63</v>
      </c>
      <c r="H35">
        <v>19.3</v>
      </c>
      <c r="J35" t="s">
        <v>68</v>
      </c>
    </row>
    <row r="36" spans="1:10" x14ac:dyDescent="0.2">
      <c r="A36">
        <v>24</v>
      </c>
      <c r="B36" t="s">
        <v>38</v>
      </c>
      <c r="C36" t="s">
        <v>64</v>
      </c>
      <c r="D36" t="s">
        <v>65</v>
      </c>
      <c r="H36">
        <v>14.1</v>
      </c>
      <c r="J36" t="s">
        <v>68</v>
      </c>
    </row>
    <row r="37" spans="1:10" x14ac:dyDescent="0.2">
      <c r="A37">
        <v>25</v>
      </c>
      <c r="B37" t="s">
        <v>38</v>
      </c>
      <c r="C37" t="s">
        <v>66</v>
      </c>
      <c r="D37" t="s">
        <v>67</v>
      </c>
      <c r="H37">
        <v>44.9</v>
      </c>
      <c r="J37" t="s">
        <v>68</v>
      </c>
    </row>
  </sheetData>
  <sortState xmlns:xlrd2="http://schemas.microsoft.com/office/spreadsheetml/2017/richdata2" ref="A2:J20">
    <sortCondition ref="H2:H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C.</dc:creator>
  <cp:lastModifiedBy>Tristan Caro</cp:lastModifiedBy>
  <dcterms:created xsi:type="dcterms:W3CDTF">2021-05-26T18:50:26Z</dcterms:created>
  <dcterms:modified xsi:type="dcterms:W3CDTF">2024-07-19T22:22:11Z</dcterms:modified>
</cp:coreProperties>
</file>