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https://o365coloradoedu-my.sharepoint.com/personal/trca9794_colorado_edu/Documents/projects/Permafrost LHSIP/data/label_water_dD/"/>
    </mc:Choice>
  </mc:AlternateContent>
  <xr:revisionPtr revIDLastSave="0" documentId="13_ncr:1_{FBC29CD3-D0B0-6B43-A6BC-13EB72FFF059}" xr6:coauthVersionLast="47" xr6:coauthVersionMax="47" xr10:uidLastSave="{00000000-0000-0000-0000-000000000000}"/>
  <bookViews>
    <workbookView xWindow="15120" yWindow="760" windowWidth="15120" windowHeight="18880" activeTab="2" xr2:uid="{00000000-000D-0000-FFFF-FFFF00000000}"/>
  </bookViews>
  <sheets>
    <sheet name="Metadata" sheetId="1" r:id="rId1"/>
    <sheet name="Sample List from CUB" sheetId="2" r:id="rId2"/>
    <sheet name="Carrie Dilution Calcs" sheetId="3" r:id="rId3"/>
    <sheet name="Dilution Methods" sheetId="4" r:id="rId4"/>
    <sheet name="Raw data from Xiahong"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vcWRLgIfRhifN1vxw+kmdH6x/yfX/Qj1xrRBg/tc+Gk="/>
    </ext>
  </extLst>
</workbook>
</file>

<file path=xl/calcChain.xml><?xml version="1.0" encoding="utf-8"?>
<calcChain xmlns="http://schemas.openxmlformats.org/spreadsheetml/2006/main">
  <c r="Y71" i="3" l="1"/>
  <c r="Y70" i="3"/>
  <c r="AC62" i="3" s="1"/>
  <c r="H69" i="3"/>
  <c r="H68" i="3"/>
  <c r="H67" i="3"/>
  <c r="AC64" i="3"/>
  <c r="U64" i="3"/>
  <c r="T64" i="3"/>
  <c r="AD64" i="3" s="1"/>
  <c r="AE64" i="3" s="1"/>
  <c r="AF64" i="3" s="1"/>
  <c r="L64" i="3"/>
  <c r="H64" i="3"/>
  <c r="AC63" i="3"/>
  <c r="U63" i="3"/>
  <c r="T63" i="3"/>
  <c r="L63" i="3"/>
  <c r="H63" i="3"/>
  <c r="U62" i="3"/>
  <c r="T62" i="3"/>
  <c r="AD62" i="3" s="1"/>
  <c r="AE62" i="3" s="1"/>
  <c r="N62" i="3"/>
  <c r="L62" i="3"/>
  <c r="H62" i="3"/>
  <c r="AC61" i="3"/>
  <c r="U61" i="3"/>
  <c r="AD61" i="3" s="1"/>
  <c r="AE61" i="3" s="1"/>
  <c r="AF61" i="3" s="1"/>
  <c r="T61" i="3"/>
  <c r="L61" i="3"/>
  <c r="H61" i="3"/>
  <c r="AC60" i="3"/>
  <c r="U60" i="3"/>
  <c r="T60" i="3"/>
  <c r="AD60" i="3" s="1"/>
  <c r="AE60" i="3" s="1"/>
  <c r="L60" i="3"/>
  <c r="N60" i="3" s="1"/>
  <c r="H60" i="3"/>
  <c r="AC59" i="3"/>
  <c r="U59" i="3"/>
  <c r="T59" i="3"/>
  <c r="L59" i="3"/>
  <c r="H59" i="3"/>
  <c r="AC58" i="3"/>
  <c r="U58" i="3"/>
  <c r="T58" i="3"/>
  <c r="L58" i="3"/>
  <c r="H58" i="3"/>
  <c r="U57" i="3"/>
  <c r="T57" i="3"/>
  <c r="L57" i="3"/>
  <c r="H57" i="3"/>
  <c r="AC56" i="3"/>
  <c r="U56" i="3"/>
  <c r="T56" i="3"/>
  <c r="AD56" i="3" s="1"/>
  <c r="AE56" i="3" s="1"/>
  <c r="AF56" i="3" s="1"/>
  <c r="L56" i="3"/>
  <c r="H56" i="3"/>
  <c r="AC55" i="3"/>
  <c r="U55" i="3"/>
  <c r="T55" i="3"/>
  <c r="L55" i="3"/>
  <c r="H55" i="3"/>
  <c r="U54" i="3"/>
  <c r="T54" i="3"/>
  <c r="AD54" i="3" s="1"/>
  <c r="AE54" i="3" s="1"/>
  <c r="N54" i="3"/>
  <c r="L54" i="3"/>
  <c r="H54" i="3"/>
  <c r="AC53" i="3"/>
  <c r="U53" i="3"/>
  <c r="AD53" i="3" s="1"/>
  <c r="AE53" i="3" s="1"/>
  <c r="AF53" i="3" s="1"/>
  <c r="T53" i="3"/>
  <c r="L53" i="3"/>
  <c r="H53" i="3"/>
  <c r="AC52" i="3"/>
  <c r="U52" i="3"/>
  <c r="T52" i="3"/>
  <c r="AD52" i="3" s="1"/>
  <c r="AE52" i="3" s="1"/>
  <c r="L52" i="3"/>
  <c r="N52" i="3" s="1"/>
  <c r="H52" i="3"/>
  <c r="AC51" i="3"/>
  <c r="U51" i="3"/>
  <c r="T51" i="3"/>
  <c r="L51" i="3"/>
  <c r="H51" i="3"/>
  <c r="AC50" i="3"/>
  <c r="U50" i="3"/>
  <c r="T50" i="3"/>
  <c r="L50" i="3"/>
  <c r="H50" i="3"/>
  <c r="U49" i="3"/>
  <c r="T49" i="3"/>
  <c r="L49" i="3"/>
  <c r="H49" i="3"/>
  <c r="AC48" i="3"/>
  <c r="U48" i="3"/>
  <c r="T48" i="3"/>
  <c r="AD48" i="3" s="1"/>
  <c r="AE48" i="3" s="1"/>
  <c r="AF48" i="3" s="1"/>
  <c r="L48" i="3"/>
  <c r="H48" i="3"/>
  <c r="AC47" i="3"/>
  <c r="U47" i="3"/>
  <c r="T47" i="3"/>
  <c r="L47" i="3"/>
  <c r="H47" i="3"/>
  <c r="U46" i="3"/>
  <c r="T46" i="3"/>
  <c r="AD46" i="3" s="1"/>
  <c r="AE46" i="3" s="1"/>
  <c r="N46" i="3"/>
  <c r="L46" i="3"/>
  <c r="H46" i="3"/>
  <c r="AC45" i="3"/>
  <c r="U45" i="3"/>
  <c r="AD45" i="3" s="1"/>
  <c r="AE45" i="3" s="1"/>
  <c r="AF45" i="3" s="1"/>
  <c r="T45" i="3"/>
  <c r="L45" i="3"/>
  <c r="H45" i="3"/>
  <c r="AC44" i="3"/>
  <c r="U44" i="3"/>
  <c r="T44" i="3"/>
  <c r="AD44" i="3" s="1"/>
  <c r="AE44" i="3" s="1"/>
  <c r="L44" i="3"/>
  <c r="N44" i="3" s="1"/>
  <c r="H44" i="3"/>
  <c r="AC43" i="3"/>
  <c r="U43" i="3"/>
  <c r="T43" i="3"/>
  <c r="L43" i="3"/>
  <c r="H43" i="3"/>
  <c r="AD42" i="3"/>
  <c r="AE42" i="3" s="1"/>
  <c r="AC42" i="3"/>
  <c r="U42" i="3"/>
  <c r="T42" i="3"/>
  <c r="L42" i="3"/>
  <c r="N42" i="3" s="1"/>
  <c r="H42" i="3"/>
  <c r="AC41" i="3"/>
  <c r="U41" i="3"/>
  <c r="T41" i="3"/>
  <c r="L41" i="3"/>
  <c r="H41" i="3"/>
  <c r="AD40" i="3"/>
  <c r="AE40" i="3" s="1"/>
  <c r="AC40" i="3"/>
  <c r="U40" i="3"/>
  <c r="T40" i="3"/>
  <c r="L40" i="3"/>
  <c r="N40" i="3" s="1"/>
  <c r="O40" i="3" s="1"/>
  <c r="H40" i="3"/>
  <c r="AC39" i="3"/>
  <c r="U39" i="3"/>
  <c r="T39" i="3"/>
  <c r="L39" i="3"/>
  <c r="H39" i="3"/>
  <c r="AD38" i="3"/>
  <c r="AE38" i="3" s="1"/>
  <c r="AC38" i="3"/>
  <c r="U38" i="3"/>
  <c r="T38" i="3"/>
  <c r="L38" i="3"/>
  <c r="N38" i="3" s="1"/>
  <c r="O38" i="3" s="1"/>
  <c r="H38" i="3"/>
  <c r="AC37" i="3"/>
  <c r="U37" i="3"/>
  <c r="T37" i="3"/>
  <c r="L37" i="3"/>
  <c r="H37" i="3"/>
  <c r="AD36" i="3"/>
  <c r="AE36" i="3" s="1"/>
  <c r="AC36" i="3"/>
  <c r="U36" i="3"/>
  <c r="T36" i="3"/>
  <c r="L36" i="3"/>
  <c r="N36" i="3" s="1"/>
  <c r="O36" i="3" s="1"/>
  <c r="H36" i="3"/>
  <c r="AC35" i="3"/>
  <c r="U35" i="3"/>
  <c r="T35" i="3"/>
  <c r="L35" i="3"/>
  <c r="H35" i="3"/>
  <c r="AD34" i="3"/>
  <c r="AE34" i="3" s="1"/>
  <c r="AC34" i="3"/>
  <c r="U34" i="3"/>
  <c r="T34" i="3"/>
  <c r="L34" i="3"/>
  <c r="N34" i="3" s="1"/>
  <c r="O34" i="3" s="1"/>
  <c r="H34" i="3"/>
  <c r="AC33" i="3"/>
  <c r="U33" i="3"/>
  <c r="T33" i="3"/>
  <c r="L33" i="3"/>
  <c r="H33" i="3"/>
  <c r="AD32" i="3"/>
  <c r="AE32" i="3" s="1"/>
  <c r="AC32" i="3"/>
  <c r="U32" i="3"/>
  <c r="T32" i="3"/>
  <c r="L32" i="3"/>
  <c r="N32" i="3" s="1"/>
  <c r="O32" i="3" s="1"/>
  <c r="H32" i="3"/>
  <c r="AC31" i="3"/>
  <c r="U31" i="3"/>
  <c r="T31" i="3"/>
  <c r="L31" i="3"/>
  <c r="H31" i="3"/>
  <c r="AD30" i="3"/>
  <c r="AE30" i="3" s="1"/>
  <c r="AC30" i="3"/>
  <c r="U30" i="3"/>
  <c r="T30" i="3"/>
  <c r="L30" i="3"/>
  <c r="N30" i="3" s="1"/>
  <c r="O30" i="3" s="1"/>
  <c r="H30" i="3"/>
  <c r="AC29" i="3"/>
  <c r="U29" i="3"/>
  <c r="T29" i="3"/>
  <c r="L29" i="3"/>
  <c r="H29" i="3"/>
  <c r="AD28" i="3"/>
  <c r="AE28" i="3" s="1"/>
  <c r="AC28" i="3"/>
  <c r="U28" i="3"/>
  <c r="T28" i="3"/>
  <c r="L28" i="3"/>
  <c r="N28" i="3" s="1"/>
  <c r="O28" i="3" s="1"/>
  <c r="H28" i="3"/>
  <c r="AC27" i="3"/>
  <c r="U27" i="3"/>
  <c r="T27" i="3"/>
  <c r="L27" i="3"/>
  <c r="H27" i="3"/>
  <c r="AD26" i="3"/>
  <c r="AE26" i="3" s="1"/>
  <c r="AC26" i="3"/>
  <c r="U26" i="3"/>
  <c r="T26" i="3"/>
  <c r="L26" i="3"/>
  <c r="N26" i="3" s="1"/>
  <c r="O26" i="3" s="1"/>
  <c r="H26" i="3"/>
  <c r="U22" i="3"/>
  <c r="H22" i="3"/>
  <c r="U21" i="3"/>
  <c r="AD21" i="3" s="1"/>
  <c r="AE21" i="3" s="1"/>
  <c r="AF21" i="3" s="1"/>
  <c r="T21" i="3"/>
  <c r="L21" i="3"/>
  <c r="H21" i="3"/>
  <c r="AD20" i="3"/>
  <c r="AE20" i="3" s="1"/>
  <c r="AF20" i="3" s="1"/>
  <c r="U20" i="3"/>
  <c r="T20" i="3"/>
  <c r="L20" i="3"/>
  <c r="N20" i="3" s="1"/>
  <c r="O20" i="3" s="1"/>
  <c r="H20" i="3"/>
  <c r="U19" i="3"/>
  <c r="T19" i="3"/>
  <c r="L19" i="3"/>
  <c r="H19" i="3"/>
  <c r="U18" i="3"/>
  <c r="T18" i="3"/>
  <c r="L18" i="3"/>
  <c r="H18" i="3"/>
  <c r="U17" i="3"/>
  <c r="T17" i="3"/>
  <c r="L17" i="3"/>
  <c r="H17" i="3"/>
  <c r="U16" i="3"/>
  <c r="H16" i="3"/>
  <c r="U15" i="3"/>
  <c r="AD15" i="3" s="1"/>
  <c r="AE15" i="3" s="1"/>
  <c r="AF15" i="3" s="1"/>
  <c r="T15" i="3"/>
  <c r="L15" i="3"/>
  <c r="H15" i="3"/>
  <c r="U14" i="3"/>
  <c r="AD14" i="3" s="1"/>
  <c r="AE14" i="3" s="1"/>
  <c r="AF14" i="3" s="1"/>
  <c r="T14" i="3"/>
  <c r="L14" i="3"/>
  <c r="H14" i="3"/>
  <c r="AD13" i="3"/>
  <c r="AE13" i="3" s="1"/>
  <c r="AF13" i="3" s="1"/>
  <c r="U13" i="3"/>
  <c r="T13" i="3"/>
  <c r="L13" i="3"/>
  <c r="N13" i="3" s="1"/>
  <c r="O13" i="3" s="1"/>
  <c r="H13" i="3"/>
  <c r="U12" i="3"/>
  <c r="T12" i="3"/>
  <c r="L12" i="3"/>
  <c r="H12" i="3"/>
  <c r="U11" i="3"/>
  <c r="T11" i="3"/>
  <c r="L11" i="3"/>
  <c r="H11" i="3"/>
  <c r="U10" i="3"/>
  <c r="T10" i="3"/>
  <c r="L10" i="3"/>
  <c r="H10" i="3"/>
  <c r="U9" i="3"/>
  <c r="AD9" i="3" s="1"/>
  <c r="AE9" i="3" s="1"/>
  <c r="AF9" i="3" s="1"/>
  <c r="T9" i="3"/>
  <c r="L9" i="3"/>
  <c r="H9" i="3"/>
  <c r="N9" i="3" s="1"/>
  <c r="O9" i="3" s="1"/>
  <c r="U8" i="3"/>
  <c r="AD8" i="3" s="1"/>
  <c r="AE8" i="3" s="1"/>
  <c r="AF8" i="3" s="1"/>
  <c r="T8" i="3"/>
  <c r="L8" i="3"/>
  <c r="H8" i="3"/>
  <c r="N8" i="3" s="1"/>
  <c r="O8" i="3" s="1"/>
  <c r="U7" i="3"/>
  <c r="T7" i="3"/>
  <c r="L7" i="3"/>
  <c r="H7" i="3"/>
  <c r="U6" i="3"/>
  <c r="H6" i="3"/>
  <c r="U5" i="3"/>
  <c r="H5" i="3"/>
  <c r="U4" i="3"/>
  <c r="H4" i="3"/>
  <c r="AF60" i="3" l="1"/>
  <c r="O62" i="3"/>
  <c r="AF32" i="3"/>
  <c r="AD33" i="3"/>
  <c r="AE33" i="3" s="1"/>
  <c r="AF33" i="3" s="1"/>
  <c r="AF40" i="3"/>
  <c r="AD41" i="3"/>
  <c r="AE41" i="3" s="1"/>
  <c r="AF41" i="3" s="1"/>
  <c r="AD51" i="3"/>
  <c r="AE51" i="3" s="1"/>
  <c r="AF51" i="3" s="1"/>
  <c r="AD59" i="3"/>
  <c r="AE59" i="3" s="1"/>
  <c r="AF59" i="3" s="1"/>
  <c r="AF62" i="3"/>
  <c r="AD10" i="3"/>
  <c r="AE10" i="3" s="1"/>
  <c r="AF10" i="3" s="1"/>
  <c r="AD12" i="3"/>
  <c r="AE12" i="3" s="1"/>
  <c r="AF12" i="3" s="1"/>
  <c r="AD17" i="3"/>
  <c r="AE17" i="3" s="1"/>
  <c r="AF17" i="3" s="1"/>
  <c r="AD19" i="3"/>
  <c r="AE19" i="3" s="1"/>
  <c r="AF19" i="3" s="1"/>
  <c r="AF44" i="3"/>
  <c r="O46" i="3"/>
  <c r="AD49" i="3"/>
  <c r="AE49" i="3" s="1"/>
  <c r="N50" i="3"/>
  <c r="O50" i="3" s="1"/>
  <c r="AF52" i="3"/>
  <c r="O54" i="3"/>
  <c r="AD57" i="3"/>
  <c r="AE57" i="3" s="1"/>
  <c r="AF57" i="3" s="1"/>
  <c r="N58" i="3"/>
  <c r="O58" i="3" s="1"/>
  <c r="N12" i="3"/>
  <c r="O12" i="3" s="1"/>
  <c r="N19" i="3"/>
  <c r="O19" i="3" s="1"/>
  <c r="O44" i="3"/>
  <c r="AC46" i="3"/>
  <c r="AF46" i="3" s="1"/>
  <c r="AD47" i="3"/>
  <c r="AE47" i="3" s="1"/>
  <c r="AF47" i="3" s="1"/>
  <c r="N48" i="3"/>
  <c r="O48" i="3" s="1"/>
  <c r="AC49" i="3"/>
  <c r="AD50" i="3"/>
  <c r="AE50" i="3" s="1"/>
  <c r="AF50" i="3" s="1"/>
  <c r="O52" i="3"/>
  <c r="AC54" i="3"/>
  <c r="AF54" i="3" s="1"/>
  <c r="AD55" i="3"/>
  <c r="AE55" i="3" s="1"/>
  <c r="AF55" i="3" s="1"/>
  <c r="N56" i="3"/>
  <c r="O56" i="3" s="1"/>
  <c r="AC57" i="3"/>
  <c r="AD58" i="3"/>
  <c r="AE58" i="3" s="1"/>
  <c r="AF58" i="3" s="1"/>
  <c r="O60" i="3"/>
  <c r="AD63" i="3"/>
  <c r="AE63" i="3" s="1"/>
  <c r="AF63" i="3" s="1"/>
  <c r="N64" i="3"/>
  <c r="O64" i="3" s="1"/>
  <c r="N11" i="3"/>
  <c r="O11" i="3" s="1"/>
  <c r="N18" i="3"/>
  <c r="O18" i="3" s="1"/>
  <c r="N31" i="3"/>
  <c r="O31" i="3" s="1"/>
  <c r="N41" i="3"/>
  <c r="O41" i="3" s="1"/>
  <c r="AF42" i="3"/>
  <c r="AD43" i="3"/>
  <c r="AE43" i="3" s="1"/>
  <c r="AF43" i="3" s="1"/>
  <c r="N39" i="3"/>
  <c r="O39" i="3" s="1"/>
  <c r="N10" i="3"/>
  <c r="O10" i="3" s="1"/>
  <c r="N15" i="3"/>
  <c r="O15" i="3" s="1"/>
  <c r="AD27" i="3"/>
  <c r="AE27" i="3" s="1"/>
  <c r="AF27" i="3" s="1"/>
  <c r="O21" i="3"/>
  <c r="N21" i="3"/>
  <c r="N17" i="3"/>
  <c r="O17" i="3" s="1"/>
  <c r="AF26" i="3"/>
  <c r="N33" i="3"/>
  <c r="O33" i="3" s="1"/>
  <c r="AF34" i="3"/>
  <c r="AD35" i="3"/>
  <c r="AE35" i="3" s="1"/>
  <c r="AF35" i="3" s="1"/>
  <c r="AD7" i="3"/>
  <c r="AE7" i="3" s="1"/>
  <c r="AF7" i="3" s="1"/>
  <c r="N14" i="3"/>
  <c r="O14" i="3"/>
  <c r="N27" i="3"/>
  <c r="O27" i="3" s="1"/>
  <c r="AF28" i="3"/>
  <c r="AD29" i="3"/>
  <c r="AE29" i="3" s="1"/>
  <c r="AF29" i="3" s="1"/>
  <c r="N35" i="3"/>
  <c r="O35" i="3" s="1"/>
  <c r="AF36" i="3"/>
  <c r="AD37" i="3"/>
  <c r="AE37" i="3" s="1"/>
  <c r="AF37" i="3" s="1"/>
  <c r="N7" i="3"/>
  <c r="O7" i="3" s="1"/>
  <c r="AD11" i="3"/>
  <c r="AE11" i="3" s="1"/>
  <c r="AF11" i="3" s="1"/>
  <c r="AD18" i="3"/>
  <c r="AE18" i="3" s="1"/>
  <c r="AF18" i="3" s="1"/>
  <c r="N29" i="3"/>
  <c r="O29" i="3" s="1"/>
  <c r="AF30" i="3"/>
  <c r="AD31" i="3"/>
  <c r="AE31" i="3" s="1"/>
  <c r="AF31" i="3" s="1"/>
  <c r="N37" i="3"/>
  <c r="O37" i="3" s="1"/>
  <c r="AF38" i="3"/>
  <c r="AD39" i="3"/>
  <c r="AE39" i="3" s="1"/>
  <c r="AF39" i="3" s="1"/>
  <c r="O42" i="3"/>
  <c r="N43" i="3"/>
  <c r="O43" i="3" s="1"/>
  <c r="N45" i="3"/>
  <c r="O45" i="3" s="1"/>
  <c r="N47" i="3"/>
  <c r="O47" i="3" s="1"/>
  <c r="N49" i="3"/>
  <c r="O49" i="3" s="1"/>
  <c r="N51" i="3"/>
  <c r="O51" i="3" s="1"/>
  <c r="N53" i="3"/>
  <c r="O53" i="3" s="1"/>
  <c r="N55" i="3"/>
  <c r="O55" i="3" s="1"/>
  <c r="N57" i="3"/>
  <c r="O57" i="3" s="1"/>
  <c r="N59" i="3"/>
  <c r="O59" i="3" s="1"/>
  <c r="N61" i="3"/>
  <c r="O61" i="3" s="1"/>
  <c r="N63" i="3"/>
  <c r="O63" i="3" s="1"/>
  <c r="AF49" i="3" l="1"/>
</calcChain>
</file>

<file path=xl/sharedStrings.xml><?xml version="1.0" encoding="utf-8"?>
<sst xmlns="http://schemas.openxmlformats.org/spreadsheetml/2006/main" count="1043" uniqueCount="267">
  <si>
    <t>Tab</t>
  </si>
  <si>
    <t>Info</t>
  </si>
  <si>
    <t>Sample List from CUB</t>
  </si>
  <si>
    <t>Sample info from Harp and Tristan</t>
  </si>
  <si>
    <t>Carrie Dilution Calcs</t>
  </si>
  <si>
    <t>Details how enriched samples were diluted, the d2H values of dilutions, and the corrected d2H values that take into account dilutions</t>
  </si>
  <si>
    <t>Column Z contains raw d2H values from the IRMS. For natural abundance samples that were NOT diluted, this is the final d2H_water value</t>
  </si>
  <si>
    <t xml:space="preserve">*Column AG contains dilution-corrected d2H_water values for enriched samples. </t>
  </si>
  <si>
    <t>Dilution Methods</t>
  </si>
  <si>
    <t>Methodology explaining how each sample was diluted.</t>
  </si>
  <si>
    <t>We used different dilution ratios and different standards for dilutions depending on the level of sample enrichment.</t>
  </si>
  <si>
    <t>Raw data from Xiahong</t>
  </si>
  <si>
    <t>Contains raw d2H data from Xiahong Feng, Dartmouth</t>
  </si>
  <si>
    <t>#</t>
  </si>
  <si>
    <t xml:space="preserve">Vial_label
</t>
  </si>
  <si>
    <t>Sample_ID</t>
  </si>
  <si>
    <t>Isotope enrichment?</t>
  </si>
  <si>
    <t>Estimated dD</t>
  </si>
  <si>
    <t>Volume</t>
  </si>
  <si>
    <t>Owner</t>
  </si>
  <si>
    <t>Comments_CH</t>
  </si>
  <si>
    <t>FID01259_141_0_mst1_10ug_PAIBE</t>
  </si>
  <si>
    <t>N</t>
  </si>
  <si>
    <t>2mL</t>
  </si>
  <si>
    <t>Harp Batther</t>
  </si>
  <si>
    <t>FID01260_141_0_mst2_10ug_PAIBE</t>
  </si>
  <si>
    <t>FID01261_141_0_mst3_10ug_PAIBE</t>
  </si>
  <si>
    <t>FID01263_141_225_mst1_10ug_PAIBE</t>
  </si>
  <si>
    <t>Y</t>
  </si>
  <si>
    <t>FID01264_141_225_mst3_10ug_PAIBE</t>
  </si>
  <si>
    <t>FID01265_141_225_msr2_10ug_PAIBE</t>
  </si>
  <si>
    <t>FID01267_141_450_msw2_10ug_PAIBE</t>
  </si>
  <si>
    <t>FID01268_141_450_msb2_10ug_PAIBE</t>
  </si>
  <si>
    <t>FID01269_141_450_msb4_10ug_PAIBE</t>
  </si>
  <si>
    <t>FID01271_141_225_021023_msr2_10ug_PAIBE</t>
  </si>
  <si>
    <t>FID01272_141_225_021023_mst3_10ug_PAIBE</t>
  </si>
  <si>
    <t>FID01273_141_225_021023_msb2_10ug_PAIBE</t>
  </si>
  <si>
    <t>HKB+0_07/18/22</t>
  </si>
  <si>
    <t>HKB+225_11/10/21</t>
  </si>
  <si>
    <t>HKB+450_07/18/22</t>
  </si>
  <si>
    <t>HKB+450_11/10/21</t>
  </si>
  <si>
    <t>HKB+450_06/13/23</t>
  </si>
  <si>
    <t>HKB+225_07/18/22</t>
  </si>
  <si>
    <t>HKB+0_11/10/21</t>
  </si>
  <si>
    <t xml:space="preserve">Column D should say "N" not "Y". This sample is NOT enriched. </t>
  </si>
  <si>
    <t>CU-1</t>
  </si>
  <si>
    <t>p35m(-4C)0d</t>
  </si>
  <si>
    <t>Tristan Caro</t>
  </si>
  <si>
    <t>CU-2</t>
  </si>
  <si>
    <t>p35m(-4C)7d</t>
  </si>
  <si>
    <t>CU-3</t>
  </si>
  <si>
    <t>p35m(-4C)30d</t>
  </si>
  <si>
    <t>CU-4</t>
  </si>
  <si>
    <t>p35m(-4C)180d</t>
  </si>
  <si>
    <t>CU-5</t>
  </si>
  <si>
    <t>p35m(4C)0d</t>
  </si>
  <si>
    <t>CU-6</t>
  </si>
  <si>
    <t>p35m(4C)7d</t>
  </si>
  <si>
    <t>CU-7</t>
  </si>
  <si>
    <t>p35m(4C)30d</t>
  </si>
  <si>
    <t>CU-8</t>
  </si>
  <si>
    <t>p35m(4C)180d</t>
  </si>
  <si>
    <t>CU-9</t>
  </si>
  <si>
    <t>p35m(12C)0d</t>
  </si>
  <si>
    <t>CU-10</t>
  </si>
  <si>
    <t>p35m(12C)7d</t>
  </si>
  <si>
    <t>No sample -- not processed for d2H_water</t>
  </si>
  <si>
    <t>CU-11</t>
  </si>
  <si>
    <t>p35m(12C)30d</t>
  </si>
  <si>
    <t>CU-12</t>
  </si>
  <si>
    <t>p35m(12C)180d</t>
  </si>
  <si>
    <t>CU-13</t>
  </si>
  <si>
    <t>p54m(-4C)0d</t>
  </si>
  <si>
    <t>CU-14</t>
  </si>
  <si>
    <t>p54m(-4C)7d</t>
  </si>
  <si>
    <t>CU-15</t>
  </si>
  <si>
    <t>p54m(-4C)30d</t>
  </si>
  <si>
    <t>CU-16</t>
  </si>
  <si>
    <t>p54m(-4C)180d</t>
  </si>
  <si>
    <t>CU-17</t>
  </si>
  <si>
    <t>p54m(4C)0d</t>
  </si>
  <si>
    <t>CU-18</t>
  </si>
  <si>
    <t>p54m(4C)7d</t>
  </si>
  <si>
    <t>CU-19</t>
  </si>
  <si>
    <t>p54m(4C)30d</t>
  </si>
  <si>
    <t>CU-20</t>
  </si>
  <si>
    <t>p54m(4C)180d</t>
  </si>
  <si>
    <t>CU-21</t>
  </si>
  <si>
    <t>p54m(12C)0d</t>
  </si>
  <si>
    <t>CU-22</t>
  </si>
  <si>
    <t>p54m(12C)7d</t>
  </si>
  <si>
    <t>CU-23</t>
  </si>
  <si>
    <t>p54m(12C)30d</t>
  </si>
  <si>
    <t>CU-24</t>
  </si>
  <si>
    <t>p54m(12C)180d</t>
  </si>
  <si>
    <t>CU-25</t>
  </si>
  <si>
    <t>p83m(-4C)0d</t>
  </si>
  <si>
    <t>CU-26</t>
  </si>
  <si>
    <t>p83m(-4C)7d</t>
  </si>
  <si>
    <t>CU-27</t>
  </si>
  <si>
    <t>p83m(-4C)30d</t>
  </si>
  <si>
    <t>CU-28</t>
  </si>
  <si>
    <t>p83m(-4C)180d</t>
  </si>
  <si>
    <t>CU-29</t>
  </si>
  <si>
    <t>p83m(4C)0d</t>
  </si>
  <si>
    <t>CU-30</t>
  </si>
  <si>
    <t>p83m(4C)7d</t>
  </si>
  <si>
    <t>CU-31</t>
  </si>
  <si>
    <t>p83m(4C)30d</t>
  </si>
  <si>
    <t>CU-32</t>
  </si>
  <si>
    <t>p83m(4C)180d</t>
  </si>
  <si>
    <t>CU-33</t>
  </si>
  <si>
    <t>p83m(12C)0d</t>
  </si>
  <si>
    <t>CU-34</t>
  </si>
  <si>
    <t>p83m(12C)7d</t>
  </si>
  <si>
    <t>CU-35</t>
  </si>
  <si>
    <t>p83m(12C)30d</t>
  </si>
  <si>
    <t>CU-36</t>
  </si>
  <si>
    <t>p83m(12C)180d</t>
  </si>
  <si>
    <t>CU-37</t>
  </si>
  <si>
    <t>pUS(12C)0d</t>
  </si>
  <si>
    <t>CU-38</t>
  </si>
  <si>
    <t>pUS(12C)7d</t>
  </si>
  <si>
    <t>CU-39</t>
  </si>
  <si>
    <t>pUS(12C)30d</t>
  </si>
  <si>
    <t>CU-40</t>
  </si>
  <si>
    <t>pUS(12C)180d</t>
  </si>
  <si>
    <t>VSMOW 2/1R:</t>
  </si>
  <si>
    <t>Sample info from CUB</t>
  </si>
  <si>
    <t>Intended volumes for dilutions based on estimations of d2H sample and standards</t>
  </si>
  <si>
    <t>Actual (measured) masses of sample and standards used for dilution</t>
  </si>
  <si>
    <t>Dilution Corrrections</t>
  </si>
  <si>
    <t>Vial_label</t>
  </si>
  <si>
    <t>estimated F2H [ppm] sample (undiluted)</t>
  </si>
  <si>
    <t>Amount of sample (µL)</t>
  </si>
  <si>
    <t>Standard used for dilution</t>
  </si>
  <si>
    <t>Estimated d2H Standard</t>
  </si>
  <si>
    <t>estimate F2H [ppm] dilutant</t>
  </si>
  <si>
    <t>Amount of Standard (mL)</t>
  </si>
  <si>
    <t>estimated F2H [ppm] sample (diluted)</t>
  </si>
  <si>
    <t>estimated d2H [permil] sample (diluted)</t>
  </si>
  <si>
    <t>Empty GC vial + cap</t>
  </si>
  <si>
    <t>GC vial + std (g)</t>
  </si>
  <si>
    <t>GC vial + std + sample (g)</t>
  </si>
  <si>
    <t>Actual amount of standard (g)</t>
  </si>
  <si>
    <t>Actual amount of sample (g)</t>
  </si>
  <si>
    <t>Comment</t>
  </si>
  <si>
    <t>Sample ID</t>
  </si>
  <si>
    <t>RunDate</t>
  </si>
  <si>
    <t>dD_SMOW</t>
  </si>
  <si>
    <t>d 2H/1H Standard Deviation</t>
  </si>
  <si>
    <t>dD of std</t>
  </si>
  <si>
    <t>mass fraction sample</t>
  </si>
  <si>
    <t>mass fraction standard</t>
  </si>
  <si>
    <t>dD_SMOW_corr</t>
  </si>
  <si>
    <t>HKB 01</t>
  </si>
  <si>
    <t>WL-HKB-01</t>
  </si>
  <si>
    <t>HKB 02</t>
  </si>
  <si>
    <t>WL-HKB-02</t>
  </si>
  <si>
    <t>HKB 03</t>
  </si>
  <si>
    <t>WL-HKB-03</t>
  </si>
  <si>
    <t>HKB 04</t>
  </si>
  <si>
    <t>SUMS</t>
  </si>
  <si>
    <t>GC vial was too full using 1mL of standard and sample; change volumes to 750 uL sample + 750 uL standard the rest of HKB samples</t>
  </si>
  <si>
    <t>WL-HKB-04</t>
  </si>
  <si>
    <t>HKB 05</t>
  </si>
  <si>
    <t>WL-HKB-05</t>
  </si>
  <si>
    <t>HKB 06</t>
  </si>
  <si>
    <t>WL-HKB-06</t>
  </si>
  <si>
    <t>HKB 07</t>
  </si>
  <si>
    <t>SPI</t>
  </si>
  <si>
    <t>WL-HKB-07</t>
  </si>
  <si>
    <t>HKB 08</t>
  </si>
  <si>
    <t>WL-HKB-08</t>
  </si>
  <si>
    <t>HKB 09</t>
  </si>
  <si>
    <t>WL-HKB-09</t>
  </si>
  <si>
    <t>HKB 10</t>
  </si>
  <si>
    <t>WL-HKB-10</t>
  </si>
  <si>
    <t>HKB 11</t>
  </si>
  <si>
    <t>WL-HKB-11</t>
  </si>
  <si>
    <t>HKB 12</t>
  </si>
  <si>
    <t>WL-HKB-12</t>
  </si>
  <si>
    <t>HKB 13</t>
  </si>
  <si>
    <t>WL-HKB-13</t>
  </si>
  <si>
    <t>HKB 14</t>
  </si>
  <si>
    <t>WL-HKB-14</t>
  </si>
  <si>
    <t>HKB 15</t>
  </si>
  <si>
    <t>WL-HKB-15</t>
  </si>
  <si>
    <t>HKB 16</t>
  </si>
  <si>
    <t>WL-HKB-16</t>
  </si>
  <si>
    <t>HKB 17</t>
  </si>
  <si>
    <t>WL-HKB-17</t>
  </si>
  <si>
    <t>HKB 18</t>
  </si>
  <si>
    <t>WL-HKB-18</t>
  </si>
  <si>
    <t>HKB 19</t>
  </si>
  <si>
    <t>WL-HKB-19</t>
  </si>
  <si>
    <t>Empty tube + cap (soda glass)</t>
  </si>
  <si>
    <t>Tube/cap + 50uL samp (g)</t>
  </si>
  <si>
    <t>Notes</t>
  </si>
  <si>
    <t>notes</t>
  </si>
  <si>
    <t>Antarctica</t>
  </si>
  <si>
    <t>WL-CU-01</t>
  </si>
  <si>
    <t>MQ H2O</t>
  </si>
  <si>
    <t>"</t>
  </si>
  <si>
    <t>WL-CU-02</t>
  </si>
  <si>
    <t>Ant H2O</t>
  </si>
  <si>
    <t>WL-CU-03</t>
  </si>
  <si>
    <t>WL-CU-04</t>
  </si>
  <si>
    <t>WL-CU-05</t>
  </si>
  <si>
    <t>WL-CU-06</t>
  </si>
  <si>
    <t>WL-CU-07</t>
  </si>
  <si>
    <t>WL-CU-08</t>
  </si>
  <si>
    <t>Note higher d2H value and lower mass fraction of sample</t>
  </si>
  <si>
    <t>WL-CU-09</t>
  </si>
  <si>
    <t>WL-CU-10</t>
  </si>
  <si>
    <t>WL-CU-11</t>
  </si>
  <si>
    <t>WL-CU-12</t>
  </si>
  <si>
    <t>WL-CU-13</t>
  </si>
  <si>
    <t>WL-CU-14</t>
  </si>
  <si>
    <t>WL-CU-15</t>
  </si>
  <si>
    <t>WL-CU-16</t>
  </si>
  <si>
    <t>WL-CU-17</t>
  </si>
  <si>
    <t>WL-CU-18</t>
  </si>
  <si>
    <t>WL-CU-19</t>
  </si>
  <si>
    <t>WL-CU-20</t>
  </si>
  <si>
    <t>WL-CU-21</t>
  </si>
  <si>
    <t>WL-CU-22</t>
  </si>
  <si>
    <t>WL-CU-23</t>
  </si>
  <si>
    <t>WL-CU-24</t>
  </si>
  <si>
    <t>WL-CU-25</t>
  </si>
  <si>
    <t>WL-CU-26</t>
  </si>
  <si>
    <t>WL-CU-27</t>
  </si>
  <si>
    <t>WL-CU-28</t>
  </si>
  <si>
    <t>WL-CU-30</t>
  </si>
  <si>
    <t>WL-CU-31</t>
  </si>
  <si>
    <t>WL-CU-32</t>
  </si>
  <si>
    <t>WL-CU-33</t>
  </si>
  <si>
    <t>WL-CU-34</t>
  </si>
  <si>
    <t>WL-CU-35</t>
  </si>
  <si>
    <t>WL-CU-36</t>
  </si>
  <si>
    <t>WL-CU-37</t>
  </si>
  <si>
    <t>Note lower d2H value and higher mass fraction of sample</t>
  </si>
  <si>
    <t>WL-CU-38</t>
  </si>
  <si>
    <t>WL-CU-39</t>
  </si>
  <si>
    <t>WL-CU-40</t>
  </si>
  <si>
    <t>Ant Std 01</t>
  </si>
  <si>
    <t>Antarctica Water standard for dilutions</t>
  </si>
  <si>
    <t>Wil Leavitt</t>
  </si>
  <si>
    <t>WL-ANT-STD-01</t>
  </si>
  <si>
    <t>3‰ lower than the lowest std.</t>
  </si>
  <si>
    <t>Ant Std 02</t>
  </si>
  <si>
    <t>WL-ANT-STD-02</t>
  </si>
  <si>
    <t>Ant Std 03</t>
  </si>
  <si>
    <t>WL-ANT-STD-03</t>
  </si>
  <si>
    <t>Mean</t>
  </si>
  <si>
    <t>stdev</t>
  </si>
  <si>
    <t>Harp's natural abundance samples: no dilutions!</t>
  </si>
  <si>
    <t xml:space="preserve">(1) Locate pre-labeled GC vial in orange sample storage box. Transfer 1.5 mLs of sample into pre-labeled vial. No dilutions are necessary. Pre-labeled vial has a shorter and easier to read sample code. </t>
  </si>
  <si>
    <t>Harp's spiked samples: +125 to +300 per mille enrichments</t>
  </si>
  <si>
    <t>Tristan's spiked samples: +60,000 per mille enrichment</t>
  </si>
  <si>
    <t>Comment_SA</t>
  </si>
  <si>
    <t xml:space="preserve">WCD prepped on june 30 2023; released vacuum in exetainers before weighing; used Antarctic water as dilutant. </t>
  </si>
  <si>
    <t>d2H data from Xiahong Feng</t>
  </si>
  <si>
    <r>
      <rPr>
        <b/>
        <sz val="12"/>
        <color theme="1"/>
        <rFont val="Calibri"/>
        <family val="2"/>
      </rPr>
      <t xml:space="preserve">Goal: Perform a 1:1 or 0.75:1 sample:standard dilution using Xiahong’s water isotope standards, SUMS and SPI. </t>
    </r>
    <r>
      <rPr>
        <sz val="12"/>
        <color theme="1"/>
        <rFont val="Calibri"/>
        <family val="2"/>
      </rPr>
      <t xml:space="preserve">
(1) Locate pre-labeled GC vial in orange sample storage box. Add new GC cap to vials. Pre-weigh vials on Xiahong’s microbalance. 
(2) Prep standards. Locate SUMS and SPI ampoules in Xiahong’s standards drawer. Weigh vial and record in the standard notebook. Break ampoule and transfer to clean, new GC vials. Use for dilutions. Also prep a GC vial of each standard to run on the IRMS. 
(3) Add 1ml (1000 uL) OR 0.75 ml (750 uL) of the indicated standard to each GC vial (Check volumes in “dilution info” tab of spreadsheet).. Cap and reweigh (make sure to keep track of which cap goes with which vial). 
(4) Add 1 ml (1000 uL) OR 0.75 ml (750 uL) of sample to each vial. (Check volumes in “dilution info” tab of spreadsheet). Cap and reweigh. 
(5) Return GC vials to orange sample storage box. They are now diluted and ready to be run on the IRMS!</t>
    </r>
  </si>
  <si>
    <r>
      <rPr>
        <b/>
        <sz val="12"/>
        <color theme="1"/>
        <rFont val="Calibri"/>
        <family val="2"/>
      </rPr>
      <t>Goal: Perform a ~1:180 sample:standard dilution using Antarctica water standard. (Dilute 50 uL of sample in 9 mL of Antarctica water standard).</t>
    </r>
    <r>
      <rPr>
        <sz val="12"/>
        <color theme="1"/>
        <rFont val="Calibri"/>
        <family val="2"/>
      </rPr>
      <t xml:space="preserve">
(1) Perform dilutions in exetainers. Release vacuum in exetainers. Pre-weigh empty exetainers. 
(2) Add 50 uL of sample using a pipette. Cap and reweigh (make sure to keep track of which cap goes with which exetainer). 
(3) Add 9 mL of Antarctica water standard with a serological pipette. Doesn’t need to be exact. Cap and reweigh. You will need to weigh on balance in Wil’s lab as bottle will now be too heavy for Xiahong’s balance. 
(4) Transfer 1.5 mL of each diluted sample to a pre-labeled GC vial in the orange sample box. They are now diluted and ready to be run on the IRMS!
(5) Move orange sample box to Xiahong’s fridge and let her know they are ready to go! It may also be helpful to enter the samples by hand into Xiahong’s dual inlet sample notebook. </t>
    </r>
  </si>
  <si>
    <t>Note: all of Harp's samples were &gt;100‰ more enriched than expected</t>
  </si>
  <si>
    <t>Tube/cap + 50uL samp + 9mL Ant std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</si>
</sst>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yyyy/mm/dd"/>
    <numFmt numFmtId="166" formatCode="0.000"/>
    <numFmt numFmtId="167" formatCode="0.0000"/>
  </numFmts>
  <fonts count="28" x14ac:knownFonts="1">
    <font>
      <sz val="12"/>
      <color theme="1"/>
      <name val="Calibri"/>
      <scheme val="minor"/>
    </font>
    <font>
      <b/>
      <sz val="12"/>
      <color rgb="FFFFFFFF"/>
      <name val="Calibri"/>
      <family val="2"/>
      <scheme val="minor"/>
    </font>
    <font>
      <sz val="10"/>
      <color theme="1"/>
      <name val="Calibri"/>
      <family val="2"/>
      <scheme val="minor"/>
    </font>
    <font>
      <sz val="10"/>
      <color rgb="FF1F1F1F"/>
      <name val="Calibri"/>
      <family val="2"/>
      <scheme val="minor"/>
    </font>
    <font>
      <b/>
      <sz val="12"/>
      <color theme="0"/>
      <name val="Arial"/>
      <family val="2"/>
    </font>
    <font>
      <b/>
      <sz val="12"/>
      <color rgb="FFFFFFFF"/>
      <name val="Arial"/>
      <family val="2"/>
    </font>
    <font>
      <b/>
      <sz val="10"/>
      <color theme="1"/>
      <name val="Arial"/>
      <family val="2"/>
    </font>
    <font>
      <sz val="10"/>
      <color theme="1"/>
      <name val="Arial"/>
      <family val="2"/>
    </font>
    <font>
      <sz val="12"/>
      <color rgb="FF000000"/>
      <name val="Calibri"/>
      <family val="2"/>
    </font>
    <font>
      <sz val="12"/>
      <color theme="1"/>
      <name val="Calibri"/>
      <family val="2"/>
      <scheme val="minor"/>
    </font>
    <font>
      <sz val="12"/>
      <color rgb="FFFF0000"/>
      <name val="Calibri"/>
      <family val="2"/>
    </font>
    <font>
      <sz val="12"/>
      <color theme="1"/>
      <name val="Calibri"/>
      <family val="2"/>
    </font>
    <font>
      <sz val="10"/>
      <color rgb="FF000000"/>
      <name val="Arial"/>
      <family val="2"/>
    </font>
    <font>
      <sz val="10"/>
      <color rgb="FFFF0000"/>
      <name val="Arial"/>
      <family val="2"/>
    </font>
    <font>
      <b/>
      <sz val="12"/>
      <color rgb="FF000000"/>
      <name val="Calibri"/>
      <family val="2"/>
    </font>
    <font>
      <sz val="12"/>
      <color rgb="FF000000"/>
      <name val="Calibri"/>
      <family val="2"/>
      <scheme val="minor"/>
    </font>
    <font>
      <b/>
      <sz val="12"/>
      <color theme="1"/>
      <name val="Calibri"/>
      <family val="2"/>
    </font>
    <font>
      <sz val="12"/>
      <name val="Calibri"/>
      <family val="2"/>
    </font>
    <font>
      <b/>
      <sz val="12"/>
      <color rgb="FFFF0000"/>
      <name val="Calibri"/>
      <family val="2"/>
    </font>
    <font>
      <b/>
      <sz val="12"/>
      <color rgb="FF9900FF"/>
      <name val="Calibri"/>
      <family val="2"/>
    </font>
    <font>
      <b/>
      <sz val="10"/>
      <color rgb="FF000000"/>
      <name val="Arial"/>
      <family val="2"/>
    </font>
    <font>
      <b/>
      <sz val="12"/>
      <color theme="1"/>
      <name val="Arial"/>
      <family val="2"/>
    </font>
    <font>
      <sz val="12"/>
      <color rgb="FFFF9900"/>
      <name val="Calibri"/>
      <family val="2"/>
    </font>
    <font>
      <b/>
      <sz val="12"/>
      <color rgb="FFFF9900"/>
      <name val="Calibri"/>
      <family val="2"/>
    </font>
    <font>
      <b/>
      <sz val="16"/>
      <color theme="1"/>
      <name val="Calibri"/>
      <family val="2"/>
    </font>
    <font>
      <b/>
      <sz val="16"/>
      <color rgb="FFFFFFFF"/>
      <name val="Calibri"/>
      <family val="2"/>
    </font>
    <font>
      <b/>
      <sz val="12"/>
      <color rgb="FF000000"/>
      <name val="Calibri"/>
      <family val="2"/>
    </font>
    <font>
      <sz val="12"/>
      <color rgb="FF000000"/>
      <name val="Calibri"/>
      <family val="2"/>
    </font>
  </fonts>
  <fills count="15">
    <fill>
      <patternFill patternType="none"/>
    </fill>
    <fill>
      <patternFill patternType="gray125"/>
    </fill>
    <fill>
      <patternFill patternType="solid">
        <fgColor rgb="FF000000"/>
        <bgColor rgb="FF000000"/>
      </patternFill>
    </fill>
    <fill>
      <patternFill patternType="solid">
        <fgColor rgb="FF3D85C6"/>
        <bgColor rgb="FF3D85C6"/>
      </patternFill>
    </fill>
    <fill>
      <patternFill patternType="solid">
        <fgColor rgb="FFFFFFFF"/>
        <bgColor rgb="FFFFFFFF"/>
      </patternFill>
    </fill>
    <fill>
      <patternFill patternType="solid">
        <fgColor theme="1"/>
        <bgColor theme="1"/>
      </patternFill>
    </fill>
    <fill>
      <patternFill patternType="solid">
        <fgColor rgb="FFBFBFBF"/>
        <bgColor rgb="FFBFBFBF"/>
      </patternFill>
    </fill>
    <fill>
      <patternFill patternType="solid">
        <fgColor rgb="FFD6E3BC"/>
        <bgColor rgb="FFD6E3BC"/>
      </patternFill>
    </fill>
    <fill>
      <patternFill patternType="solid">
        <fgColor rgb="FF92D050"/>
        <bgColor rgb="FF92D050"/>
      </patternFill>
    </fill>
    <fill>
      <patternFill patternType="solid">
        <fgColor rgb="FFFFFF00"/>
        <bgColor rgb="FFFFFF00"/>
      </patternFill>
    </fill>
    <fill>
      <patternFill patternType="solid">
        <fgColor rgb="FF00B0F0"/>
        <bgColor rgb="FF00B0F0"/>
      </patternFill>
    </fill>
    <fill>
      <patternFill patternType="solid">
        <fgColor rgb="FFFF0000"/>
        <bgColor rgb="FFFF0000"/>
      </patternFill>
    </fill>
    <fill>
      <patternFill patternType="solid">
        <fgColor rgb="FFFF9900"/>
        <bgColor rgb="FFFF9900"/>
      </patternFill>
    </fill>
    <fill>
      <patternFill patternType="solid">
        <fgColor rgb="FFC6D9F0"/>
        <bgColor rgb="FFC6D9F0"/>
      </patternFill>
    </fill>
    <fill>
      <patternFill patternType="solid">
        <fgColor rgb="FF548DD4"/>
        <bgColor rgb="FF548DD4"/>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2">
    <xf numFmtId="0" fontId="0" fillId="0" borderId="0" xfId="0"/>
    <xf numFmtId="0" fontId="1" fillId="2" borderId="0" xfId="0" applyFont="1" applyFill="1" applyAlignment="1">
      <alignment horizontal="center"/>
    </xf>
    <xf numFmtId="0" fontId="2" fillId="0" borderId="0" xfId="0" applyFont="1"/>
    <xf numFmtId="0" fontId="3" fillId="4" borderId="0" xfId="0" applyFont="1" applyFill="1"/>
    <xf numFmtId="0" fontId="4" fillId="5" borderId="1" xfId="0" applyFont="1" applyFill="1" applyBorder="1" applyAlignment="1">
      <alignment horizontal="center"/>
    </xf>
    <xf numFmtId="0" fontId="5" fillId="5" borderId="1" xfId="0" applyFont="1" applyFill="1" applyBorder="1" applyAlignment="1">
      <alignment horizont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7" fillId="0" borderId="0" xfId="0" applyFont="1" applyAlignment="1">
      <alignment horizontal="center"/>
    </xf>
    <xf numFmtId="0" fontId="9" fillId="0" borderId="0" xfId="0" applyFont="1"/>
    <xf numFmtId="0" fontId="10" fillId="0" borderId="0" xfId="0" applyFont="1" applyAlignment="1">
      <alignment horizontal="center"/>
    </xf>
    <xf numFmtId="0" fontId="11" fillId="0" borderId="0" xfId="0" applyFont="1" applyAlignment="1">
      <alignment horizontal="center"/>
    </xf>
    <xf numFmtId="0" fontId="8" fillId="0" borderId="0" xfId="0" applyFont="1"/>
    <xf numFmtId="0" fontId="12" fillId="0" borderId="0" xfId="0" applyFont="1" applyAlignment="1">
      <alignment horizontal="center"/>
    </xf>
    <xf numFmtId="0" fontId="13" fillId="0" borderId="0" xfId="0" applyFont="1" applyAlignment="1">
      <alignment horizontal="center"/>
    </xf>
    <xf numFmtId="3" fontId="8" fillId="0" borderId="0" xfId="0" applyNumberFormat="1" applyFont="1" applyAlignment="1">
      <alignment horizontal="center"/>
    </xf>
    <xf numFmtId="0" fontId="14" fillId="6" borderId="1" xfId="0" applyFont="1" applyFill="1" applyBorder="1" applyAlignment="1">
      <alignment horizontal="center" vertical="center" wrapText="1"/>
    </xf>
    <xf numFmtId="0" fontId="9" fillId="0" borderId="0" xfId="0" applyFont="1" applyAlignment="1">
      <alignment horizontal="center"/>
    </xf>
    <xf numFmtId="0" fontId="15" fillId="0" borderId="0" xfId="0" applyFont="1"/>
    <xf numFmtId="0" fontId="9" fillId="0" borderId="2" xfId="0" applyFont="1" applyBorder="1"/>
    <xf numFmtId="0" fontId="16" fillId="0" borderId="3" xfId="0" applyFont="1" applyBorder="1" applyAlignment="1">
      <alignment horizont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6" fillId="0" borderId="4" xfId="0" applyFont="1" applyBorder="1" applyAlignment="1">
      <alignment horizontal="center" vertical="center" wrapText="1"/>
    </xf>
    <xf numFmtId="3" fontId="14" fillId="0" borderId="7"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7" borderId="11" xfId="0" applyFont="1" applyFill="1" applyBorder="1" applyAlignment="1">
      <alignment horizontal="center"/>
    </xf>
    <xf numFmtId="0" fontId="14" fillId="8" borderId="1" xfId="0" applyFont="1" applyFill="1" applyBorder="1" applyAlignment="1">
      <alignment horizontal="center"/>
    </xf>
    <xf numFmtId="0" fontId="14" fillId="7" borderId="1" xfId="0" applyFont="1" applyFill="1" applyBorder="1"/>
    <xf numFmtId="0" fontId="14" fillId="7" borderId="1" xfId="0" applyFont="1" applyFill="1" applyBorder="1" applyAlignment="1">
      <alignment horizontal="center"/>
    </xf>
    <xf numFmtId="0" fontId="16" fillId="7" borderId="1" xfId="0" applyFont="1" applyFill="1" applyBorder="1" applyAlignment="1">
      <alignment horizontal="center"/>
    </xf>
    <xf numFmtId="0" fontId="14" fillId="7" borderId="13" xfId="0" applyFont="1" applyFill="1" applyBorder="1" applyAlignment="1">
      <alignment horizontal="center"/>
    </xf>
    <xf numFmtId="0" fontId="16" fillId="7" borderId="14" xfId="0" applyFont="1" applyFill="1" applyBorder="1" applyAlignment="1">
      <alignment horizontal="center"/>
    </xf>
    <xf numFmtId="0" fontId="14" fillId="7" borderId="14" xfId="0" applyFont="1" applyFill="1" applyBorder="1" applyAlignment="1">
      <alignment horizontal="center"/>
    </xf>
    <xf numFmtId="1" fontId="14" fillId="7" borderId="14" xfId="0" applyNumberFormat="1" applyFont="1" applyFill="1" applyBorder="1" applyAlignment="1">
      <alignment horizontal="center"/>
    </xf>
    <xf numFmtId="164" fontId="14" fillId="7" borderId="15" xfId="0" applyNumberFormat="1" applyFont="1" applyFill="1" applyBorder="1" applyAlignment="1">
      <alignment horizontal="center"/>
    </xf>
    <xf numFmtId="0" fontId="11" fillId="7" borderId="14" xfId="0" applyFont="1" applyFill="1" applyBorder="1" applyAlignment="1">
      <alignment horizontal="center"/>
    </xf>
    <xf numFmtId="0" fontId="8" fillId="7" borderId="14" xfId="0" applyFont="1" applyFill="1" applyBorder="1" applyAlignment="1">
      <alignment horizontal="center"/>
    </xf>
    <xf numFmtId="0" fontId="11" fillId="7" borderId="1" xfId="0" applyFont="1" applyFill="1" applyBorder="1" applyAlignment="1">
      <alignment horizontal="center"/>
    </xf>
    <xf numFmtId="0" fontId="16" fillId="7" borderId="15" xfId="0" applyFont="1" applyFill="1" applyBorder="1"/>
    <xf numFmtId="49" fontId="11" fillId="0" borderId="8" xfId="0" applyNumberFormat="1" applyFont="1" applyBorder="1" applyAlignment="1">
      <alignment horizontal="center" vertical="top"/>
    </xf>
    <xf numFmtId="165" fontId="11" fillId="0" borderId="9" xfId="0" applyNumberFormat="1" applyFont="1" applyBorder="1" applyAlignment="1">
      <alignment horizontal="center"/>
    </xf>
    <xf numFmtId="2" fontId="11" fillId="0" borderId="9" xfId="0" applyNumberFormat="1" applyFont="1" applyBorder="1" applyAlignment="1">
      <alignment horizontal="center" vertical="top"/>
    </xf>
    <xf numFmtId="0" fontId="11" fillId="0" borderId="9" xfId="0" applyFont="1" applyBorder="1"/>
    <xf numFmtId="0" fontId="11" fillId="7" borderId="13" xfId="0" applyFont="1" applyFill="1" applyBorder="1" applyAlignment="1">
      <alignment horizontal="center"/>
    </xf>
    <xf numFmtId="166" fontId="11" fillId="7" borderId="14" xfId="0" applyNumberFormat="1" applyFont="1" applyFill="1" applyBorder="1" applyAlignment="1">
      <alignment horizontal="center"/>
    </xf>
    <xf numFmtId="167" fontId="11" fillId="7" borderId="14" xfId="0" applyNumberFormat="1" applyFont="1" applyFill="1" applyBorder="1" applyAlignment="1">
      <alignment horizontal="center"/>
    </xf>
    <xf numFmtId="167" fontId="11" fillId="7" borderId="16" xfId="0" applyNumberFormat="1" applyFont="1" applyFill="1" applyBorder="1" applyAlignment="1">
      <alignment horizontal="center"/>
    </xf>
    <xf numFmtId="0" fontId="8" fillId="7" borderId="17" xfId="0" applyFont="1" applyFill="1" applyBorder="1" applyAlignment="1">
      <alignment horizontal="center"/>
    </xf>
    <xf numFmtId="1" fontId="14" fillId="7" borderId="1" xfId="0" applyNumberFormat="1" applyFont="1" applyFill="1" applyBorder="1" applyAlignment="1">
      <alignment horizontal="center"/>
    </xf>
    <xf numFmtId="164" fontId="14" fillId="7" borderId="18" xfId="0" applyNumberFormat="1" applyFont="1" applyFill="1" applyBorder="1" applyAlignment="1">
      <alignment horizontal="center"/>
    </xf>
    <xf numFmtId="0" fontId="16" fillId="7" borderId="18" xfId="0" applyFont="1" applyFill="1" applyBorder="1"/>
    <xf numFmtId="49" fontId="11" fillId="0" borderId="19" xfId="0" applyNumberFormat="1" applyFont="1" applyBorder="1" applyAlignment="1">
      <alignment horizontal="center" vertical="top"/>
    </xf>
    <xf numFmtId="165" fontId="11" fillId="0" borderId="0" xfId="0" applyNumberFormat="1" applyFont="1" applyAlignment="1">
      <alignment horizontal="center"/>
    </xf>
    <xf numFmtId="164" fontId="11" fillId="0" borderId="0" xfId="0" applyNumberFormat="1" applyFont="1" applyAlignment="1">
      <alignment horizontal="center"/>
    </xf>
    <xf numFmtId="2" fontId="11" fillId="0" borderId="0" xfId="0" applyNumberFormat="1" applyFont="1" applyAlignment="1">
      <alignment horizontal="center" vertical="top"/>
    </xf>
    <xf numFmtId="0" fontId="11" fillId="0" borderId="0" xfId="0" applyFont="1"/>
    <xf numFmtId="0" fontId="11" fillId="7" borderId="11" xfId="0" applyFont="1" applyFill="1" applyBorder="1" applyAlignment="1">
      <alignment horizontal="center"/>
    </xf>
    <xf numFmtId="166" fontId="11" fillId="7" borderId="1" xfId="0" applyNumberFormat="1" applyFont="1" applyFill="1" applyBorder="1" applyAlignment="1">
      <alignment horizontal="center"/>
    </xf>
    <xf numFmtId="167" fontId="11" fillId="7" borderId="1" xfId="0" applyNumberFormat="1" applyFont="1" applyFill="1" applyBorder="1" applyAlignment="1">
      <alignment horizontal="center"/>
    </xf>
    <xf numFmtId="167" fontId="11" fillId="7" borderId="20" xfId="0" applyNumberFormat="1" applyFont="1" applyFill="1" applyBorder="1" applyAlignment="1">
      <alignment horizontal="center"/>
    </xf>
    <xf numFmtId="0" fontId="8" fillId="7" borderId="21" xfId="0" applyFont="1" applyFill="1" applyBorder="1" applyAlignment="1">
      <alignment horizontal="center"/>
    </xf>
    <xf numFmtId="0" fontId="14" fillId="0" borderId="19" xfId="0" applyFont="1" applyBorder="1" applyAlignment="1">
      <alignment horizontal="center"/>
    </xf>
    <xf numFmtId="0" fontId="14" fillId="9" borderId="1" xfId="0" applyFont="1" applyFill="1" applyBorder="1" applyAlignment="1">
      <alignment horizontal="center"/>
    </xf>
    <xf numFmtId="2" fontId="11" fillId="0" borderId="22" xfId="0" applyNumberFormat="1" applyFont="1" applyBorder="1" applyAlignment="1">
      <alignment horizontal="center"/>
    </xf>
    <xf numFmtId="0" fontId="8" fillId="0" borderId="19" xfId="0" applyFont="1" applyBorder="1" applyAlignment="1">
      <alignment horizontal="center"/>
    </xf>
    <xf numFmtId="1" fontId="8" fillId="0" borderId="0" xfId="0" applyNumberFormat="1" applyFont="1" applyAlignment="1">
      <alignment horizontal="center"/>
    </xf>
    <xf numFmtId="164" fontId="8" fillId="0" borderId="23" xfId="0" applyNumberFormat="1" applyFont="1" applyBorder="1" applyAlignment="1">
      <alignment horizontal="center"/>
    </xf>
    <xf numFmtId="0" fontId="11" fillId="0" borderId="23" xfId="0" applyFont="1" applyBorder="1"/>
    <xf numFmtId="0" fontId="11" fillId="0" borderId="19" xfId="0" applyFont="1" applyBorder="1" applyAlignment="1">
      <alignment horizontal="center"/>
    </xf>
    <xf numFmtId="167" fontId="11" fillId="0" borderId="0" xfId="0" applyNumberFormat="1" applyFont="1" applyAlignment="1">
      <alignment horizontal="center"/>
    </xf>
    <xf numFmtId="164" fontId="19" fillId="0" borderId="0" xfId="0" applyNumberFormat="1" applyFont="1" applyAlignment="1">
      <alignment horizontal="center"/>
    </xf>
    <xf numFmtId="164" fontId="8" fillId="0" borderId="23" xfId="0" applyNumberFormat="1" applyFont="1" applyBorder="1" applyAlignment="1">
      <alignment horizontal="left"/>
    </xf>
    <xf numFmtId="164" fontId="14" fillId="0" borderId="23" xfId="0" applyNumberFormat="1" applyFont="1" applyBorder="1" applyAlignment="1">
      <alignment horizontal="center"/>
    </xf>
    <xf numFmtId="0" fontId="16" fillId="7" borderId="11" xfId="0" applyFont="1" applyFill="1" applyBorder="1" applyAlignment="1">
      <alignment horizontal="center"/>
    </xf>
    <xf numFmtId="164" fontId="11" fillId="7" borderId="1" xfId="0" applyNumberFormat="1" applyFont="1" applyFill="1" applyBorder="1" applyAlignment="1">
      <alignment horizontal="center"/>
    </xf>
    <xf numFmtId="164" fontId="14" fillId="7" borderId="21" xfId="0" applyNumberFormat="1" applyFont="1" applyFill="1" applyBorder="1" applyAlignment="1">
      <alignment horizontal="center"/>
    </xf>
    <xf numFmtId="0" fontId="14" fillId="7" borderId="24" xfId="0" applyFont="1" applyFill="1" applyBorder="1" applyAlignment="1">
      <alignment horizontal="center"/>
    </xf>
    <xf numFmtId="0" fontId="14" fillId="8" borderId="25" xfId="0" applyFont="1" applyFill="1" applyBorder="1" applyAlignment="1">
      <alignment horizontal="center"/>
    </xf>
    <xf numFmtId="0" fontId="14" fillId="7" borderId="25" xfId="0" applyFont="1" applyFill="1" applyBorder="1"/>
    <xf numFmtId="0" fontId="14" fillId="7" borderId="25" xfId="0" applyFont="1" applyFill="1" applyBorder="1" applyAlignment="1">
      <alignment horizontal="center"/>
    </xf>
    <xf numFmtId="0" fontId="16" fillId="7" borderId="25" xfId="0" applyFont="1" applyFill="1" applyBorder="1" applyAlignment="1">
      <alignment horizontal="center"/>
    </xf>
    <xf numFmtId="1" fontId="14" fillId="7" borderId="25" xfId="0" applyNumberFormat="1" applyFont="1" applyFill="1" applyBorder="1" applyAlignment="1">
      <alignment horizontal="center"/>
    </xf>
    <xf numFmtId="164" fontId="14" fillId="7" borderId="27" xfId="0" applyNumberFormat="1" applyFont="1" applyFill="1" applyBorder="1" applyAlignment="1">
      <alignment horizontal="center"/>
    </xf>
    <xf numFmtId="0" fontId="11" fillId="7" borderId="25" xfId="0" applyFont="1" applyFill="1" applyBorder="1" applyAlignment="1">
      <alignment horizontal="center"/>
    </xf>
    <xf numFmtId="0" fontId="16" fillId="7" borderId="27" xfId="0" applyFont="1" applyFill="1" applyBorder="1"/>
    <xf numFmtId="49" fontId="11" fillId="0" borderId="5" xfId="0" applyNumberFormat="1" applyFont="1" applyBorder="1" applyAlignment="1">
      <alignment horizontal="center" vertical="top"/>
    </xf>
    <xf numFmtId="0" fontId="16" fillId="0" borderId="6" xfId="0" applyFont="1" applyBorder="1"/>
    <xf numFmtId="165" fontId="11" fillId="0" borderId="6" xfId="0" applyNumberFormat="1" applyFont="1" applyBorder="1" applyAlignment="1">
      <alignment horizontal="center"/>
    </xf>
    <xf numFmtId="2" fontId="11" fillId="0" borderId="6" xfId="0" applyNumberFormat="1" applyFont="1" applyBorder="1" applyAlignment="1">
      <alignment horizontal="center" vertical="top"/>
    </xf>
    <xf numFmtId="0" fontId="16" fillId="7" borderId="24" xfId="0" applyFont="1" applyFill="1" applyBorder="1" applyAlignment="1">
      <alignment horizontal="center"/>
    </xf>
    <xf numFmtId="166" fontId="16" fillId="7" borderId="25" xfId="0" applyNumberFormat="1" applyFont="1" applyFill="1" applyBorder="1" applyAlignment="1">
      <alignment horizontal="center"/>
    </xf>
    <xf numFmtId="167" fontId="16" fillId="7" borderId="25" xfId="0" applyNumberFormat="1" applyFont="1" applyFill="1" applyBorder="1" applyAlignment="1">
      <alignment horizontal="center"/>
    </xf>
    <xf numFmtId="167" fontId="16" fillId="7" borderId="28" xfId="0" applyNumberFormat="1" applyFont="1" applyFill="1" applyBorder="1" applyAlignment="1">
      <alignment horizontal="center"/>
    </xf>
    <xf numFmtId="0" fontId="14" fillId="7" borderId="29" xfId="0" applyFont="1" applyFill="1" applyBorder="1" applyAlignment="1">
      <alignment horizontal="center"/>
    </xf>
    <xf numFmtId="0" fontId="20" fillId="0" borderId="0" xfId="0" applyFont="1" applyAlignment="1">
      <alignment horizontal="center"/>
    </xf>
    <xf numFmtId="0" fontId="14" fillId="0" borderId="0" xfId="0" applyFont="1"/>
    <xf numFmtId="0" fontId="18" fillId="0" borderId="0" xfId="0" applyFont="1" applyAlignment="1">
      <alignment horizontal="center"/>
    </xf>
    <xf numFmtId="0" fontId="14" fillId="0" borderId="0" xfId="0" applyFont="1" applyAlignment="1">
      <alignment horizontal="center"/>
    </xf>
    <xf numFmtId="0" fontId="20" fillId="0" borderId="0" xfId="0" applyFont="1"/>
    <xf numFmtId="2" fontId="16" fillId="0" borderId="0" xfId="0" applyNumberFormat="1" applyFont="1" applyAlignment="1">
      <alignment horizontal="center"/>
    </xf>
    <xf numFmtId="0" fontId="21" fillId="0" borderId="0" xfId="0" applyFont="1" applyAlignment="1">
      <alignment horizontal="center"/>
    </xf>
    <xf numFmtId="1" fontId="14" fillId="0" borderId="0" xfId="0" applyNumberFormat="1" applyFont="1" applyAlignment="1">
      <alignment horizontal="center"/>
    </xf>
    <xf numFmtId="164" fontId="14" fillId="0" borderId="0" xfId="0" applyNumberFormat="1" applyFont="1" applyAlignment="1">
      <alignment horizontal="center"/>
    </xf>
    <xf numFmtId="0" fontId="16" fillId="0" borderId="0" xfId="0" applyFont="1" applyAlignment="1">
      <alignment horizontal="center"/>
    </xf>
    <xf numFmtId="0" fontId="16" fillId="0" borderId="0" xfId="0" applyFont="1"/>
    <xf numFmtId="49" fontId="16" fillId="0" borderId="0" xfId="0" applyNumberFormat="1" applyFont="1" applyAlignment="1">
      <alignment horizontal="center" vertical="top"/>
    </xf>
    <xf numFmtId="15" fontId="16" fillId="0" borderId="0" xfId="0" applyNumberFormat="1" applyFont="1"/>
    <xf numFmtId="0" fontId="16" fillId="0" borderId="0" xfId="0" applyFont="1" applyAlignment="1">
      <alignment vertical="top"/>
    </xf>
    <xf numFmtId="166" fontId="16" fillId="0" borderId="0" xfId="0" applyNumberFormat="1" applyFont="1" applyAlignment="1">
      <alignment horizontal="center"/>
    </xf>
    <xf numFmtId="167" fontId="16" fillId="0" borderId="0" xfId="0" applyNumberFormat="1" applyFont="1" applyAlignment="1">
      <alignment horizontal="center"/>
    </xf>
    <xf numFmtId="0" fontId="14" fillId="0" borderId="2" xfId="0" applyFont="1" applyBorder="1" applyAlignment="1">
      <alignment horizontal="center" vertical="center" wrapText="1"/>
    </xf>
    <xf numFmtId="2" fontId="14" fillId="0" borderId="7" xfId="0" applyNumberFormat="1" applyFont="1" applyBorder="1" applyAlignment="1">
      <alignment horizontal="center" vertical="center" wrapText="1"/>
    </xf>
    <xf numFmtId="0" fontId="14" fillId="0" borderId="8" xfId="0" applyFont="1" applyBorder="1" applyAlignment="1">
      <alignment horizontal="center"/>
    </xf>
    <xf numFmtId="0" fontId="14" fillId="10" borderId="14" xfId="0" applyFont="1" applyFill="1" applyBorder="1" applyAlignment="1">
      <alignment horizontal="center"/>
    </xf>
    <xf numFmtId="0" fontId="8" fillId="0" borderId="9" xfId="0" applyFont="1" applyBorder="1"/>
    <xf numFmtId="0" fontId="10" fillId="0" borderId="9" xfId="0" applyFont="1" applyBorder="1" applyAlignment="1">
      <alignment horizontal="center"/>
    </xf>
    <xf numFmtId="3" fontId="8" fillId="0" borderId="9" xfId="0" applyNumberFormat="1" applyFont="1" applyBorder="1" applyAlignment="1">
      <alignment horizontal="center"/>
    </xf>
    <xf numFmtId="0" fontId="8" fillId="0" borderId="9" xfId="0" applyFont="1" applyBorder="1" applyAlignment="1">
      <alignment horizontal="center"/>
    </xf>
    <xf numFmtId="2" fontId="11" fillId="0" borderId="30" xfId="0" applyNumberFormat="1" applyFont="1" applyBorder="1" applyAlignment="1">
      <alignment horizontal="center"/>
    </xf>
    <xf numFmtId="0" fontId="8" fillId="0" borderId="8" xfId="0" applyFont="1" applyBorder="1" applyAlignment="1">
      <alignment horizontal="center"/>
    </xf>
    <xf numFmtId="0" fontId="11" fillId="0" borderId="9" xfId="0" applyFont="1" applyBorder="1" applyAlignment="1">
      <alignment horizontal="center"/>
    </xf>
    <xf numFmtId="1" fontId="8" fillId="0" borderId="9" xfId="0" applyNumberFormat="1" applyFont="1" applyBorder="1" applyAlignment="1">
      <alignment horizontal="center"/>
    </xf>
    <xf numFmtId="164" fontId="8" fillId="0" borderId="9" xfId="0" applyNumberFormat="1" applyFont="1" applyBorder="1" applyAlignment="1">
      <alignment horizontal="center"/>
    </xf>
    <xf numFmtId="0" fontId="11" fillId="0" borderId="8" xfId="0" applyFont="1" applyBorder="1" applyAlignment="1">
      <alignment horizontal="center"/>
    </xf>
    <xf numFmtId="167" fontId="11" fillId="0" borderId="9" xfId="0" applyNumberFormat="1" applyFont="1" applyBorder="1" applyAlignment="1">
      <alignment horizontal="center"/>
    </xf>
    <xf numFmtId="165" fontId="11" fillId="0" borderId="9" xfId="0" applyNumberFormat="1" applyFont="1" applyBorder="1"/>
    <xf numFmtId="2" fontId="11" fillId="0" borderId="9" xfId="0" applyNumberFormat="1" applyFont="1" applyBorder="1" applyAlignment="1">
      <alignment horizontal="center"/>
    </xf>
    <xf numFmtId="1" fontId="19" fillId="0" borderId="0" xfId="0" applyNumberFormat="1" applyFont="1" applyAlignment="1">
      <alignment horizontal="center"/>
    </xf>
    <xf numFmtId="1" fontId="14" fillId="0" borderId="10" xfId="0" applyNumberFormat="1" applyFont="1" applyBorder="1" applyAlignment="1">
      <alignment horizontal="center"/>
    </xf>
    <xf numFmtId="0" fontId="14" fillId="10" borderId="1" xfId="0" applyFont="1" applyFill="1" applyBorder="1" applyAlignment="1">
      <alignment horizontal="center"/>
    </xf>
    <xf numFmtId="164" fontId="8" fillId="0" borderId="0" xfId="0" applyNumberFormat="1" applyFont="1" applyAlignment="1">
      <alignment horizontal="center"/>
    </xf>
    <xf numFmtId="165" fontId="11" fillId="0" borderId="0" xfId="0" applyNumberFormat="1" applyFont="1"/>
    <xf numFmtId="2" fontId="11" fillId="0" borderId="0" xfId="0" applyNumberFormat="1" applyFont="1" applyAlignment="1">
      <alignment horizontal="center"/>
    </xf>
    <xf numFmtId="1" fontId="14" fillId="0" borderId="23" xfId="0" applyNumberFormat="1" applyFont="1" applyBorder="1" applyAlignment="1">
      <alignment horizontal="center"/>
    </xf>
    <xf numFmtId="167" fontId="11" fillId="11" borderId="0" xfId="0" applyNumberFormat="1" applyFont="1" applyFill="1" applyAlignment="1">
      <alignment horizontal="center"/>
    </xf>
    <xf numFmtId="1" fontId="18" fillId="0" borderId="0" xfId="0" applyNumberFormat="1" applyFont="1" applyAlignment="1">
      <alignment horizontal="center"/>
    </xf>
    <xf numFmtId="1" fontId="10" fillId="0" borderId="23" xfId="0" applyNumberFormat="1" applyFont="1" applyBorder="1" applyAlignment="1">
      <alignment horizontal="left"/>
    </xf>
    <xf numFmtId="2" fontId="11" fillId="0" borderId="19" xfId="0" applyNumberFormat="1" applyFont="1" applyBorder="1" applyAlignment="1">
      <alignment horizontal="center"/>
    </xf>
    <xf numFmtId="1" fontId="8" fillId="0" borderId="23" xfId="0" applyNumberFormat="1" applyFont="1" applyBorder="1" applyAlignment="1">
      <alignment horizontal="left"/>
    </xf>
    <xf numFmtId="1" fontId="18" fillId="0" borderId="23" xfId="0" applyNumberFormat="1" applyFont="1" applyBorder="1" applyAlignment="1">
      <alignment horizontal="center"/>
    </xf>
    <xf numFmtId="167" fontId="11" fillId="12" borderId="0" xfId="0" applyNumberFormat="1" applyFont="1" applyFill="1" applyAlignment="1">
      <alignment horizontal="center"/>
    </xf>
    <xf numFmtId="1" fontId="23" fillId="0" borderId="0" xfId="0" applyNumberFormat="1" applyFont="1" applyAlignment="1">
      <alignment horizontal="center"/>
    </xf>
    <xf numFmtId="1" fontId="22" fillId="0" borderId="23" xfId="0" applyNumberFormat="1" applyFont="1" applyBorder="1" applyAlignment="1">
      <alignment horizontal="left"/>
    </xf>
    <xf numFmtId="0" fontId="14" fillId="0" borderId="5" xfId="0" applyFont="1" applyBorder="1" applyAlignment="1">
      <alignment horizontal="center"/>
    </xf>
    <xf numFmtId="0" fontId="14" fillId="10" borderId="25" xfId="0" applyFont="1" applyFill="1" applyBorder="1" applyAlignment="1">
      <alignment horizontal="center"/>
    </xf>
    <xf numFmtId="0" fontId="8" fillId="0" borderId="6" xfId="0" applyFont="1" applyBorder="1"/>
    <xf numFmtId="0" fontId="10" fillId="0" borderId="6" xfId="0" applyFont="1" applyBorder="1" applyAlignment="1">
      <alignment horizontal="center"/>
    </xf>
    <xf numFmtId="3" fontId="8" fillId="0" borderId="6" xfId="0" applyNumberFormat="1" applyFont="1" applyBorder="1" applyAlignment="1">
      <alignment horizontal="center"/>
    </xf>
    <xf numFmtId="0" fontId="8" fillId="0" borderId="6" xfId="0" applyFont="1" applyBorder="1" applyAlignment="1">
      <alignment horizontal="center"/>
    </xf>
    <xf numFmtId="2" fontId="11" fillId="0" borderId="5" xfId="0" applyNumberFormat="1" applyFont="1" applyBorder="1" applyAlignment="1">
      <alignment horizontal="center"/>
    </xf>
    <xf numFmtId="0" fontId="8" fillId="0" borderId="5" xfId="0" applyFont="1" applyBorder="1" applyAlignment="1">
      <alignment horizontal="center"/>
    </xf>
    <xf numFmtId="0" fontId="11" fillId="0" borderId="6" xfId="0" applyFont="1" applyBorder="1" applyAlignment="1">
      <alignment horizontal="center"/>
    </xf>
    <xf numFmtId="1" fontId="8" fillId="0" borderId="6" xfId="0" applyNumberFormat="1" applyFont="1" applyBorder="1" applyAlignment="1">
      <alignment horizontal="center"/>
    </xf>
    <xf numFmtId="164" fontId="8" fillId="0" borderId="6" xfId="0" applyNumberFormat="1" applyFont="1" applyBorder="1" applyAlignment="1">
      <alignment horizontal="center"/>
    </xf>
    <xf numFmtId="0" fontId="11" fillId="0" borderId="5" xfId="0" applyFont="1" applyBorder="1" applyAlignment="1">
      <alignment horizontal="center"/>
    </xf>
    <xf numFmtId="167" fontId="11" fillId="0" borderId="6" xfId="0" applyNumberFormat="1" applyFont="1" applyBorder="1" applyAlignment="1">
      <alignment horizontal="center"/>
    </xf>
    <xf numFmtId="0" fontId="11" fillId="0" borderId="6" xfId="0" applyFont="1" applyBorder="1"/>
    <xf numFmtId="165" fontId="11" fillId="0" borderId="6" xfId="0" applyNumberFormat="1" applyFont="1" applyBorder="1"/>
    <xf numFmtId="2" fontId="11" fillId="0" borderId="6" xfId="0" applyNumberFormat="1" applyFont="1" applyBorder="1" applyAlignment="1">
      <alignment horizontal="center"/>
    </xf>
    <xf numFmtId="1" fontId="19" fillId="0" borderId="6" xfId="0" applyNumberFormat="1" applyFont="1" applyBorder="1" applyAlignment="1">
      <alignment horizontal="center"/>
    </xf>
    <xf numFmtId="1" fontId="14" fillId="0" borderId="31" xfId="0" applyNumberFormat="1" applyFont="1" applyBorder="1" applyAlignment="1">
      <alignment horizontal="center"/>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4" fillId="13" borderId="13" xfId="0" applyFont="1" applyFill="1" applyBorder="1" applyAlignment="1">
      <alignment horizontal="center"/>
    </xf>
    <xf numFmtId="0" fontId="14" fillId="14" borderId="14" xfId="0" applyFont="1" applyFill="1" applyBorder="1" applyAlignment="1">
      <alignment horizontal="center"/>
    </xf>
    <xf numFmtId="0" fontId="11" fillId="13" borderId="14" xfId="0" applyFont="1" applyFill="1" applyBorder="1" applyAlignment="1">
      <alignment horizontal="center"/>
    </xf>
    <xf numFmtId="3" fontId="8" fillId="13" borderId="14" xfId="0" applyNumberFormat="1" applyFont="1" applyFill="1" applyBorder="1" applyAlignment="1">
      <alignment horizontal="center"/>
    </xf>
    <xf numFmtId="0" fontId="8" fillId="13" borderId="14" xfId="0" applyFont="1" applyFill="1" applyBorder="1" applyAlignment="1">
      <alignment horizontal="center"/>
    </xf>
    <xf numFmtId="0" fontId="8" fillId="13" borderId="14" xfId="0" applyFont="1" applyFill="1" applyBorder="1"/>
    <xf numFmtId="2" fontId="11" fillId="13" borderId="32" xfId="0" applyNumberFormat="1" applyFont="1" applyFill="1" applyBorder="1" applyAlignment="1">
      <alignment horizontal="center"/>
    </xf>
    <xf numFmtId="0" fontId="8" fillId="13" borderId="13" xfId="0" applyFont="1" applyFill="1" applyBorder="1" applyAlignment="1">
      <alignment horizontal="center"/>
    </xf>
    <xf numFmtId="1" fontId="8" fillId="13" borderId="14" xfId="0" applyNumberFormat="1" applyFont="1" applyFill="1" applyBorder="1" applyAlignment="1">
      <alignment horizontal="center"/>
    </xf>
    <xf numFmtId="164" fontId="8" fillId="13" borderId="14" xfId="0" applyNumberFormat="1" applyFont="1" applyFill="1" applyBorder="1" applyAlignment="1">
      <alignment horizontal="center"/>
    </xf>
    <xf numFmtId="0" fontId="11" fillId="13" borderId="13" xfId="0" applyFont="1" applyFill="1" applyBorder="1" applyAlignment="1">
      <alignment horizontal="center"/>
    </xf>
    <xf numFmtId="167" fontId="11" fillId="13" borderId="14" xfId="0" applyNumberFormat="1" applyFont="1" applyFill="1" applyBorder="1" applyAlignment="1">
      <alignment horizontal="center"/>
    </xf>
    <xf numFmtId="0" fontId="11" fillId="13" borderId="16" xfId="0" applyFont="1" applyFill="1" applyBorder="1"/>
    <xf numFmtId="0" fontId="9" fillId="0" borderId="8" xfId="0" applyFont="1" applyBorder="1" applyAlignment="1">
      <alignment horizontal="center"/>
    </xf>
    <xf numFmtId="165" fontId="9" fillId="0" borderId="9" xfId="0" applyNumberFormat="1" applyFont="1" applyBorder="1"/>
    <xf numFmtId="0" fontId="11" fillId="0" borderId="10" xfId="0" applyFont="1" applyBorder="1"/>
    <xf numFmtId="3" fontId="9" fillId="0" borderId="0" xfId="0" applyNumberFormat="1" applyFont="1"/>
    <xf numFmtId="0" fontId="14" fillId="13" borderId="11" xfId="0" applyFont="1" applyFill="1" applyBorder="1" applyAlignment="1">
      <alignment horizontal="center"/>
    </xf>
    <xf numFmtId="0" fontId="14" fillId="14" borderId="1" xfId="0" applyFont="1" applyFill="1" applyBorder="1" applyAlignment="1">
      <alignment horizontal="center"/>
    </xf>
    <xf numFmtId="0" fontId="11" fillId="13" borderId="1" xfId="0" applyFont="1" applyFill="1" applyBorder="1" applyAlignment="1">
      <alignment horizontal="center"/>
    </xf>
    <xf numFmtId="3" fontId="8" fillId="13" borderId="1" xfId="0" applyNumberFormat="1" applyFont="1" applyFill="1" applyBorder="1" applyAlignment="1">
      <alignment horizontal="center"/>
    </xf>
    <xf numFmtId="0" fontId="8" fillId="13" borderId="1" xfId="0" applyFont="1" applyFill="1" applyBorder="1" applyAlignment="1">
      <alignment horizontal="center"/>
    </xf>
    <xf numFmtId="0" fontId="8" fillId="13" borderId="1" xfId="0" applyFont="1" applyFill="1" applyBorder="1"/>
    <xf numFmtId="2" fontId="11" fillId="13" borderId="12" xfId="0" applyNumberFormat="1" applyFont="1" applyFill="1" applyBorder="1" applyAlignment="1">
      <alignment horizontal="center"/>
    </xf>
    <xf numFmtId="0" fontId="8" fillId="13" borderId="11" xfId="0" applyFont="1" applyFill="1" applyBorder="1" applyAlignment="1">
      <alignment horizontal="center"/>
    </xf>
    <xf numFmtId="1" fontId="8" fillId="13" borderId="1" xfId="0" applyNumberFormat="1" applyFont="1" applyFill="1" applyBorder="1" applyAlignment="1">
      <alignment horizontal="center"/>
    </xf>
    <xf numFmtId="164" fontId="8" fillId="13" borderId="1" xfId="0" applyNumberFormat="1" applyFont="1" applyFill="1" applyBorder="1" applyAlignment="1">
      <alignment horizontal="center"/>
    </xf>
    <xf numFmtId="0" fontId="11" fillId="13" borderId="11" xfId="0" applyFont="1" applyFill="1" applyBorder="1" applyAlignment="1">
      <alignment horizontal="center"/>
    </xf>
    <xf numFmtId="167" fontId="11" fillId="13" borderId="1" xfId="0" applyNumberFormat="1" applyFont="1" applyFill="1" applyBorder="1" applyAlignment="1">
      <alignment horizontal="center"/>
    </xf>
    <xf numFmtId="0" fontId="11" fillId="13" borderId="20" xfId="0" applyFont="1" applyFill="1" applyBorder="1"/>
    <xf numFmtId="0" fontId="9" fillId="0" borderId="19" xfId="0" applyFont="1" applyBorder="1" applyAlignment="1">
      <alignment horizontal="center"/>
    </xf>
    <xf numFmtId="165" fontId="9" fillId="0" borderId="0" xfId="0" applyNumberFormat="1" applyFont="1"/>
    <xf numFmtId="0" fontId="14" fillId="13" borderId="24" xfId="0" applyFont="1" applyFill="1" applyBorder="1" applyAlignment="1">
      <alignment horizontal="center"/>
    </xf>
    <xf numFmtId="0" fontId="14" fillId="14" borderId="25" xfId="0" applyFont="1" applyFill="1" applyBorder="1" applyAlignment="1">
      <alignment horizontal="center"/>
    </xf>
    <xf numFmtId="0" fontId="11" fillId="13" borderId="25" xfId="0" applyFont="1" applyFill="1" applyBorder="1" applyAlignment="1">
      <alignment horizontal="center"/>
    </xf>
    <xf numFmtId="3" fontId="8" fillId="13" borderId="25" xfId="0" applyNumberFormat="1" applyFont="1" applyFill="1" applyBorder="1" applyAlignment="1">
      <alignment horizontal="center"/>
    </xf>
    <xf numFmtId="0" fontId="8" fillId="13" borderId="25" xfId="0" applyFont="1" applyFill="1" applyBorder="1" applyAlignment="1">
      <alignment horizontal="center"/>
    </xf>
    <xf numFmtId="0" fontId="8" fillId="13" borderId="25" xfId="0" applyFont="1" applyFill="1" applyBorder="1"/>
    <xf numFmtId="2" fontId="11" fillId="13" borderId="26" xfId="0" applyNumberFormat="1" applyFont="1" applyFill="1" applyBorder="1" applyAlignment="1">
      <alignment horizontal="center"/>
    </xf>
    <xf numFmtId="0" fontId="8" fillId="13" borderId="24" xfId="0" applyFont="1" applyFill="1" applyBorder="1" applyAlignment="1">
      <alignment horizontal="center"/>
    </xf>
    <xf numFmtId="1" fontId="8" fillId="13" borderId="25" xfId="0" applyNumberFormat="1" applyFont="1" applyFill="1" applyBorder="1" applyAlignment="1">
      <alignment horizontal="center"/>
    </xf>
    <xf numFmtId="164" fontId="8" fillId="13" borderId="25" xfId="0" applyNumberFormat="1" applyFont="1" applyFill="1" applyBorder="1" applyAlignment="1">
      <alignment horizontal="center"/>
    </xf>
    <xf numFmtId="0" fontId="11" fillId="13" borderId="24" xfId="0" applyFont="1" applyFill="1" applyBorder="1" applyAlignment="1">
      <alignment horizontal="center"/>
    </xf>
    <xf numFmtId="167" fontId="11" fillId="13" borderId="25" xfId="0" applyNumberFormat="1" applyFont="1" applyFill="1" applyBorder="1" applyAlignment="1">
      <alignment horizontal="center"/>
    </xf>
    <xf numFmtId="0" fontId="11" fillId="13" borderId="28" xfId="0" applyFont="1" applyFill="1" applyBorder="1"/>
    <xf numFmtId="0" fontId="9" fillId="0" borderId="5" xfId="0" applyFont="1" applyBorder="1" applyAlignment="1">
      <alignment horizontal="center"/>
    </xf>
    <xf numFmtId="165" fontId="9" fillId="0" borderId="6" xfId="0" applyNumberFormat="1" applyFont="1" applyBorder="1"/>
    <xf numFmtId="0" fontId="11" fillId="0" borderId="31" xfId="0" applyFont="1" applyBorder="1"/>
    <xf numFmtId="0" fontId="9" fillId="0" borderId="0" xfId="0" applyFont="1" applyAlignment="1">
      <alignment horizontal="right"/>
    </xf>
    <xf numFmtId="2" fontId="9" fillId="0" borderId="0" xfId="0" applyNumberFormat="1" applyFont="1" applyAlignment="1">
      <alignment horizontal="center"/>
    </xf>
    <xf numFmtId="0" fontId="11" fillId="0" borderId="0" xfId="0" applyFont="1" applyAlignment="1">
      <alignment wrapText="1"/>
    </xf>
    <xf numFmtId="0" fontId="26" fillId="0" borderId="0" xfId="0" applyFont="1" applyAlignment="1">
      <alignment horizontal="center" vertical="top"/>
    </xf>
    <xf numFmtId="0" fontId="27" fillId="0" borderId="0" xfId="0" applyFont="1" applyAlignment="1">
      <alignment vertical="top"/>
    </xf>
    <xf numFmtId="165" fontId="27" fillId="0" borderId="0" xfId="0" applyNumberFormat="1" applyFont="1" applyAlignment="1">
      <alignment horizontal="center" vertical="top"/>
    </xf>
    <xf numFmtId="2" fontId="27" fillId="0" borderId="0" xfId="0" applyNumberFormat="1" applyFont="1" applyAlignment="1">
      <alignment horizontal="center" vertical="top"/>
    </xf>
    <xf numFmtId="0" fontId="27" fillId="0" borderId="0" xfId="0" applyFont="1"/>
    <xf numFmtId="0" fontId="0" fillId="0" borderId="0" xfId="0" applyAlignment="1">
      <alignment horizontal="center" vertical="center"/>
    </xf>
    <xf numFmtId="0" fontId="8" fillId="7" borderId="1" xfId="0" applyFont="1" applyFill="1" applyBorder="1" applyAlignment="1">
      <alignment horizontal="center"/>
    </xf>
    <xf numFmtId="0" fontId="8" fillId="7" borderId="1" xfId="0" applyFont="1" applyFill="1" applyBorder="1"/>
    <xf numFmtId="2" fontId="11" fillId="7" borderId="12" xfId="0" applyNumberFormat="1" applyFont="1" applyFill="1" applyBorder="1" applyAlignment="1">
      <alignment horizontal="center"/>
    </xf>
    <xf numFmtId="0" fontId="8" fillId="7" borderId="25" xfId="0" applyFont="1" applyFill="1" applyBorder="1" applyAlignment="1">
      <alignment horizontal="center"/>
    </xf>
    <xf numFmtId="0" fontId="8" fillId="7" borderId="25" xfId="0" applyFont="1" applyFill="1" applyBorder="1"/>
    <xf numFmtId="2" fontId="11" fillId="7" borderId="26" xfId="0" applyNumberFormat="1" applyFont="1" applyFill="1" applyBorder="1" applyAlignment="1">
      <alignment horizontal="center"/>
    </xf>
    <xf numFmtId="164" fontId="16" fillId="0" borderId="9" xfId="0" applyNumberFormat="1" applyFont="1" applyBorder="1" applyAlignment="1">
      <alignment horizontal="center"/>
    </xf>
    <xf numFmtId="164" fontId="16" fillId="0" borderId="0" xfId="0" applyNumberFormat="1" applyFont="1" applyAlignment="1">
      <alignment horizontal="center"/>
    </xf>
    <xf numFmtId="164" fontId="16" fillId="0" borderId="6" xfId="0" applyNumberFormat="1" applyFont="1" applyBorder="1" applyAlignment="1">
      <alignment horizontal="center"/>
    </xf>
    <xf numFmtId="0" fontId="1" fillId="3" borderId="0" xfId="0" applyFont="1" applyFill="1" applyAlignment="1">
      <alignment horizontal="center"/>
    </xf>
    <xf numFmtId="0" fontId="0" fillId="0" borderId="0" xfId="0"/>
    <xf numFmtId="0" fontId="16" fillId="0" borderId="4" xfId="0" applyFont="1" applyBorder="1" applyAlignment="1">
      <alignment horizontal="center"/>
    </xf>
    <xf numFmtId="0" fontId="17" fillId="0" borderId="4" xfId="0" applyFont="1" applyBorder="1"/>
    <xf numFmtId="3" fontId="14" fillId="0" borderId="2" xfId="0" applyNumberFormat="1" applyFont="1" applyBorder="1" applyAlignment="1">
      <alignment horizontal="center" wrapText="1"/>
    </xf>
    <xf numFmtId="0" fontId="17" fillId="0" borderId="3" xfId="0" applyFont="1" applyBorder="1"/>
    <xf numFmtId="0" fontId="14" fillId="0" borderId="2" xfId="0" applyFont="1" applyBorder="1" applyAlignment="1">
      <alignment horizontal="center" wrapText="1"/>
    </xf>
    <xf numFmtId="0" fontId="16" fillId="0" borderId="2" xfId="0" applyFont="1" applyBorder="1" applyAlignment="1">
      <alignment horizontal="center"/>
    </xf>
    <xf numFmtId="0" fontId="16" fillId="0" borderId="3" xfId="0" applyFont="1" applyBorder="1" applyAlignment="1">
      <alignment horizontal="center"/>
    </xf>
    <xf numFmtId="0" fontId="11" fillId="0" borderId="8" xfId="0" applyFont="1" applyBorder="1" applyAlignment="1">
      <alignment horizontal="left" wrapText="1"/>
    </xf>
    <xf numFmtId="0" fontId="17" fillId="0" borderId="9" xfId="0" applyFont="1" applyBorder="1"/>
    <xf numFmtId="0" fontId="17" fillId="0" borderId="10" xfId="0" applyFont="1" applyBorder="1"/>
    <xf numFmtId="0" fontId="17" fillId="0" borderId="19" xfId="0" applyFont="1" applyBorder="1"/>
    <xf numFmtId="0" fontId="17" fillId="0" borderId="23" xfId="0" applyFont="1" applyBorder="1"/>
    <xf numFmtId="0" fontId="17" fillId="0" borderId="5" xfId="0" applyFont="1" applyBorder="1"/>
    <xf numFmtId="0" fontId="17" fillId="0" borderId="6" xfId="0" applyFont="1" applyBorder="1"/>
    <xf numFmtId="0" fontId="17" fillId="0" borderId="31" xfId="0" applyFont="1" applyBorder="1"/>
    <xf numFmtId="0" fontId="24" fillId="8" borderId="2" xfId="0" applyFont="1" applyFill="1" applyBorder="1" applyAlignment="1">
      <alignment horizontal="center" vertical="center"/>
    </xf>
    <xf numFmtId="0" fontId="17" fillId="0" borderId="4" xfId="0" applyFont="1" applyBorder="1" applyAlignment="1">
      <alignment vertical="center"/>
    </xf>
    <xf numFmtId="0" fontId="17" fillId="0" borderId="3" xfId="0" applyFont="1" applyBorder="1" applyAlignment="1">
      <alignment vertical="center"/>
    </xf>
    <xf numFmtId="0" fontId="11" fillId="0" borderId="19" xfId="0" applyFont="1" applyBorder="1" applyAlignment="1">
      <alignment horizontal="left" vertical="center" wrapText="1"/>
    </xf>
    <xf numFmtId="0" fontId="24" fillId="9" borderId="2" xfId="0" applyFont="1" applyFill="1" applyBorder="1" applyAlignment="1">
      <alignment horizontal="center" vertical="center"/>
    </xf>
    <xf numFmtId="0" fontId="25" fillId="10"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I10"/>
  <sheetViews>
    <sheetView zoomScale="150" workbookViewId="0">
      <selection activeCell="B11" sqref="B11"/>
    </sheetView>
  </sheetViews>
  <sheetFormatPr baseColWidth="10" defaultColWidth="11.1640625" defaultRowHeight="15" customHeight="1" x14ac:dyDescent="0.2"/>
  <cols>
    <col min="1" max="1" width="17.6640625" customWidth="1"/>
  </cols>
  <sheetData>
    <row r="2" spans="1:9" x14ac:dyDescent="0.2">
      <c r="A2" s="1" t="s">
        <v>0</v>
      </c>
      <c r="B2" s="239" t="s">
        <v>1</v>
      </c>
      <c r="C2" s="240"/>
      <c r="D2" s="240"/>
      <c r="E2" s="240"/>
      <c r="F2" s="240"/>
      <c r="G2" s="240"/>
      <c r="H2" s="240"/>
      <c r="I2" s="240"/>
    </row>
    <row r="3" spans="1:9" x14ac:dyDescent="0.2">
      <c r="A3" s="2" t="s">
        <v>2</v>
      </c>
      <c r="B3" s="2" t="s">
        <v>3</v>
      </c>
      <c r="C3" s="2"/>
    </row>
    <row r="4" spans="1:9" x14ac:dyDescent="0.2">
      <c r="A4" s="2" t="s">
        <v>4</v>
      </c>
      <c r="B4" s="2" t="s">
        <v>5</v>
      </c>
      <c r="C4" s="2"/>
    </row>
    <row r="5" spans="1:9" x14ac:dyDescent="0.2">
      <c r="A5" s="2"/>
      <c r="B5" s="2" t="s">
        <v>6</v>
      </c>
      <c r="C5" s="2"/>
    </row>
    <row r="6" spans="1:9" x14ac:dyDescent="0.2">
      <c r="A6" s="2"/>
      <c r="B6" s="2" t="s">
        <v>7</v>
      </c>
      <c r="C6" s="2"/>
    </row>
    <row r="7" spans="1:9" x14ac:dyDescent="0.2">
      <c r="A7" s="2" t="s">
        <v>8</v>
      </c>
      <c r="B7" s="3" t="s">
        <v>9</v>
      </c>
      <c r="C7" s="2"/>
    </row>
    <row r="8" spans="1:9" x14ac:dyDescent="0.2">
      <c r="A8" s="2"/>
      <c r="B8" s="2" t="s">
        <v>10</v>
      </c>
      <c r="C8" s="2"/>
    </row>
    <row r="9" spans="1:9" x14ac:dyDescent="0.2">
      <c r="A9" s="2" t="s">
        <v>11</v>
      </c>
      <c r="B9" s="2" t="s">
        <v>12</v>
      </c>
      <c r="C9" s="2"/>
    </row>
    <row r="10" spans="1:9" x14ac:dyDescent="0.2">
      <c r="A10" s="2"/>
      <c r="B10" s="2"/>
      <c r="C10" s="2"/>
    </row>
  </sheetData>
  <mergeCells count="1">
    <mergeCell ref="B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pane ySplit="1" topLeftCell="A35" activePane="bottomLeft" state="frozen"/>
      <selection pane="bottomLeft" activeCell="B3" sqref="B3"/>
    </sheetView>
  </sheetViews>
  <sheetFormatPr baseColWidth="10" defaultColWidth="11.1640625" defaultRowHeight="15" customHeight="1" x14ac:dyDescent="0.2"/>
  <cols>
    <col min="1" max="1" width="3.1640625" customWidth="1"/>
    <col min="2" max="2" width="13.83203125" customWidth="1"/>
    <col min="3" max="3" width="39.5" customWidth="1"/>
    <col min="4" max="4" width="21" customWidth="1"/>
    <col min="5" max="5" width="32" customWidth="1"/>
    <col min="6" max="7" width="10.5" customWidth="1"/>
    <col min="8" max="8" width="15.6640625" customWidth="1"/>
    <col min="9" max="26" width="10.5" customWidth="1"/>
  </cols>
  <sheetData>
    <row r="1" spans="1:8" ht="15.75" customHeight="1" x14ac:dyDescent="0.2">
      <c r="A1" s="4" t="s">
        <v>13</v>
      </c>
      <c r="B1" s="4" t="s">
        <v>14</v>
      </c>
      <c r="C1" s="4" t="s">
        <v>15</v>
      </c>
      <c r="D1" s="4" t="s">
        <v>16</v>
      </c>
      <c r="E1" s="4" t="s">
        <v>17</v>
      </c>
      <c r="F1" s="4" t="s">
        <v>18</v>
      </c>
      <c r="G1" s="4" t="s">
        <v>19</v>
      </c>
      <c r="H1" s="5" t="s">
        <v>20</v>
      </c>
    </row>
    <row r="2" spans="1:8" ht="15.75" customHeight="1" x14ac:dyDescent="0.2">
      <c r="A2" s="6">
        <v>1</v>
      </c>
      <c r="B2" s="6"/>
      <c r="C2" s="7" t="s">
        <v>21</v>
      </c>
      <c r="D2" s="8" t="s">
        <v>22</v>
      </c>
      <c r="E2" s="9">
        <v>-100</v>
      </c>
      <c r="F2" s="10" t="s">
        <v>23</v>
      </c>
      <c r="G2" s="7" t="s">
        <v>24</v>
      </c>
    </row>
    <row r="3" spans="1:8" ht="15.75" customHeight="1" x14ac:dyDescent="0.2">
      <c r="A3" s="6">
        <v>2</v>
      </c>
      <c r="B3" s="6"/>
      <c r="C3" s="7" t="s">
        <v>25</v>
      </c>
      <c r="D3" s="8" t="s">
        <v>22</v>
      </c>
      <c r="E3" s="9">
        <v>-100</v>
      </c>
      <c r="F3" s="10" t="s">
        <v>23</v>
      </c>
      <c r="G3" s="7" t="s">
        <v>24</v>
      </c>
    </row>
    <row r="4" spans="1:8" ht="15.75" customHeight="1" x14ac:dyDescent="0.2">
      <c r="A4" s="6">
        <v>3</v>
      </c>
      <c r="B4" s="6"/>
      <c r="C4" s="7" t="s">
        <v>26</v>
      </c>
      <c r="D4" s="8" t="s">
        <v>22</v>
      </c>
      <c r="E4" s="9">
        <v>-100</v>
      </c>
      <c r="F4" s="10" t="s">
        <v>23</v>
      </c>
      <c r="G4" s="7" t="s">
        <v>24</v>
      </c>
    </row>
    <row r="5" spans="1:8" ht="15.75" customHeight="1" x14ac:dyDescent="0.2">
      <c r="A5" s="6">
        <v>4</v>
      </c>
      <c r="B5" s="6"/>
      <c r="C5" s="7" t="s">
        <v>27</v>
      </c>
      <c r="D5" s="11" t="s">
        <v>28</v>
      </c>
      <c r="E5" s="9">
        <v>125</v>
      </c>
      <c r="F5" s="10" t="s">
        <v>23</v>
      </c>
      <c r="G5" s="7" t="s">
        <v>24</v>
      </c>
    </row>
    <row r="6" spans="1:8" ht="15.75" customHeight="1" x14ac:dyDescent="0.2">
      <c r="A6" s="6">
        <v>5</v>
      </c>
      <c r="B6" s="12"/>
      <c r="C6" s="7" t="s">
        <v>29</v>
      </c>
      <c r="D6" s="11" t="s">
        <v>28</v>
      </c>
      <c r="E6" s="9">
        <v>125</v>
      </c>
      <c r="F6" s="10" t="s">
        <v>23</v>
      </c>
      <c r="G6" s="7" t="s">
        <v>24</v>
      </c>
    </row>
    <row r="7" spans="1:8" ht="15.75" customHeight="1" x14ac:dyDescent="0.2">
      <c r="A7" s="6">
        <v>6</v>
      </c>
      <c r="B7" s="12"/>
      <c r="C7" s="7" t="s">
        <v>30</v>
      </c>
      <c r="D7" s="11" t="s">
        <v>28</v>
      </c>
      <c r="E7" s="9">
        <v>125</v>
      </c>
      <c r="F7" s="10" t="s">
        <v>23</v>
      </c>
      <c r="G7" s="7" t="s">
        <v>24</v>
      </c>
    </row>
    <row r="8" spans="1:8" ht="15.75" customHeight="1" x14ac:dyDescent="0.2">
      <c r="A8" s="6">
        <v>7</v>
      </c>
      <c r="B8" s="12"/>
      <c r="C8" s="7" t="s">
        <v>31</v>
      </c>
      <c r="D8" s="11" t="s">
        <v>28</v>
      </c>
      <c r="E8" s="9">
        <v>350</v>
      </c>
      <c r="F8" s="10" t="s">
        <v>23</v>
      </c>
      <c r="G8" s="7" t="s">
        <v>24</v>
      </c>
    </row>
    <row r="9" spans="1:8" ht="15.75" customHeight="1" x14ac:dyDescent="0.2">
      <c r="A9" s="6">
        <v>8</v>
      </c>
      <c r="B9" s="6"/>
      <c r="C9" s="7" t="s">
        <v>32</v>
      </c>
      <c r="D9" s="11" t="s">
        <v>28</v>
      </c>
      <c r="E9" s="9">
        <v>350</v>
      </c>
      <c r="F9" s="10" t="s">
        <v>23</v>
      </c>
      <c r="G9" s="7" t="s">
        <v>24</v>
      </c>
    </row>
    <row r="10" spans="1:8" ht="15.75" customHeight="1" x14ac:dyDescent="0.2">
      <c r="A10" s="6">
        <v>9</v>
      </c>
      <c r="B10" s="6"/>
      <c r="C10" s="7" t="s">
        <v>33</v>
      </c>
      <c r="D10" s="11" t="s">
        <v>28</v>
      </c>
      <c r="E10" s="9">
        <v>350</v>
      </c>
      <c r="F10" s="10" t="s">
        <v>23</v>
      </c>
      <c r="G10" s="7" t="s">
        <v>24</v>
      </c>
    </row>
    <row r="11" spans="1:8" ht="15.75" customHeight="1" x14ac:dyDescent="0.2">
      <c r="A11" s="6">
        <v>10</v>
      </c>
      <c r="B11" s="6"/>
      <c r="C11" s="7" t="s">
        <v>34</v>
      </c>
      <c r="D11" s="11" t="s">
        <v>28</v>
      </c>
      <c r="E11" s="9">
        <v>125</v>
      </c>
      <c r="F11" s="10" t="s">
        <v>23</v>
      </c>
      <c r="G11" s="7" t="s">
        <v>24</v>
      </c>
    </row>
    <row r="12" spans="1:8" ht="15.75" customHeight="1" x14ac:dyDescent="0.2">
      <c r="A12" s="6">
        <v>11</v>
      </c>
      <c r="B12" s="6"/>
      <c r="C12" s="7" t="s">
        <v>35</v>
      </c>
      <c r="D12" s="11" t="s">
        <v>28</v>
      </c>
      <c r="E12" s="9">
        <v>125</v>
      </c>
      <c r="F12" s="10" t="s">
        <v>23</v>
      </c>
      <c r="G12" s="7" t="s">
        <v>24</v>
      </c>
    </row>
    <row r="13" spans="1:8" ht="15.75" customHeight="1" x14ac:dyDescent="0.2">
      <c r="A13" s="6">
        <v>12</v>
      </c>
      <c r="B13" s="6"/>
      <c r="C13" s="7" t="s">
        <v>36</v>
      </c>
      <c r="D13" s="11" t="s">
        <v>28</v>
      </c>
      <c r="E13" s="9">
        <v>125</v>
      </c>
      <c r="F13" s="10" t="s">
        <v>23</v>
      </c>
      <c r="G13" s="7" t="s">
        <v>24</v>
      </c>
    </row>
    <row r="14" spans="1:8" ht="15.75" customHeight="1" x14ac:dyDescent="0.2">
      <c r="A14" s="6">
        <v>13</v>
      </c>
      <c r="B14" s="6"/>
      <c r="C14" s="13" t="s">
        <v>37</v>
      </c>
      <c r="D14" s="8" t="s">
        <v>22</v>
      </c>
      <c r="E14" s="9">
        <v>-100</v>
      </c>
      <c r="F14" s="10" t="s">
        <v>23</v>
      </c>
      <c r="G14" s="7" t="s">
        <v>24</v>
      </c>
    </row>
    <row r="15" spans="1:8" ht="15.75" customHeight="1" x14ac:dyDescent="0.2">
      <c r="A15" s="6">
        <v>14</v>
      </c>
      <c r="B15" s="6"/>
      <c r="C15" s="13" t="s">
        <v>38</v>
      </c>
      <c r="D15" s="11" t="s">
        <v>28</v>
      </c>
      <c r="E15" s="9">
        <v>125</v>
      </c>
      <c r="F15" s="10" t="s">
        <v>23</v>
      </c>
      <c r="G15" s="7" t="s">
        <v>24</v>
      </c>
    </row>
    <row r="16" spans="1:8" ht="15.75" customHeight="1" x14ac:dyDescent="0.2">
      <c r="A16" s="6">
        <v>15</v>
      </c>
      <c r="B16" s="6"/>
      <c r="C16" s="13" t="s">
        <v>39</v>
      </c>
      <c r="D16" s="11" t="s">
        <v>28</v>
      </c>
      <c r="E16" s="9">
        <v>350</v>
      </c>
      <c r="F16" s="10" t="s">
        <v>23</v>
      </c>
      <c r="G16" s="7" t="s">
        <v>24</v>
      </c>
    </row>
    <row r="17" spans="1:8" ht="15.75" customHeight="1" x14ac:dyDescent="0.2">
      <c r="A17" s="6">
        <v>16</v>
      </c>
      <c r="B17" s="6"/>
      <c r="C17" s="13" t="s">
        <v>40</v>
      </c>
      <c r="D17" s="11" t="s">
        <v>28</v>
      </c>
      <c r="E17" s="9">
        <v>350</v>
      </c>
      <c r="F17" s="10" t="s">
        <v>23</v>
      </c>
      <c r="G17" s="7" t="s">
        <v>24</v>
      </c>
    </row>
    <row r="18" spans="1:8" ht="15.75" customHeight="1" x14ac:dyDescent="0.2">
      <c r="A18" s="6">
        <v>17</v>
      </c>
      <c r="B18" s="6"/>
      <c r="C18" s="13" t="s">
        <v>41</v>
      </c>
      <c r="D18" s="11" t="s">
        <v>28</v>
      </c>
      <c r="E18" s="9">
        <v>350</v>
      </c>
      <c r="F18" s="10" t="s">
        <v>23</v>
      </c>
      <c r="G18" s="7" t="s">
        <v>24</v>
      </c>
    </row>
    <row r="19" spans="1:8" ht="15.75" customHeight="1" x14ac:dyDescent="0.2">
      <c r="A19" s="6">
        <v>18</v>
      </c>
      <c r="B19" s="6"/>
      <c r="C19" s="13" t="s">
        <v>42</v>
      </c>
      <c r="D19" s="11" t="s">
        <v>28</v>
      </c>
      <c r="E19" s="9">
        <v>125</v>
      </c>
      <c r="F19" s="10" t="s">
        <v>23</v>
      </c>
      <c r="G19" s="7" t="s">
        <v>24</v>
      </c>
    </row>
    <row r="20" spans="1:8" ht="15.75" customHeight="1" x14ac:dyDescent="0.2">
      <c r="A20" s="6">
        <v>19</v>
      </c>
      <c r="B20" s="6"/>
      <c r="C20" s="13" t="s">
        <v>43</v>
      </c>
      <c r="D20" s="11" t="s">
        <v>28</v>
      </c>
      <c r="E20" s="9">
        <v>-100</v>
      </c>
      <c r="F20" s="10" t="s">
        <v>23</v>
      </c>
      <c r="G20" s="7" t="s">
        <v>24</v>
      </c>
      <c r="H20" s="10" t="s">
        <v>44</v>
      </c>
    </row>
    <row r="21" spans="1:8" ht="15.75" customHeight="1" x14ac:dyDescent="0.2">
      <c r="A21" s="6">
        <v>20</v>
      </c>
      <c r="B21" s="14" t="s">
        <v>45</v>
      </c>
      <c r="C21" s="7" t="s">
        <v>46</v>
      </c>
      <c r="D21" s="15" t="s">
        <v>28</v>
      </c>
      <c r="E21" s="16">
        <v>63833.18</v>
      </c>
      <c r="F21" s="10" t="s">
        <v>23</v>
      </c>
      <c r="G21" s="7" t="s">
        <v>47</v>
      </c>
    </row>
    <row r="22" spans="1:8" ht="15.75" customHeight="1" x14ac:dyDescent="0.2">
      <c r="A22" s="6">
        <v>21</v>
      </c>
      <c r="B22" s="14" t="s">
        <v>48</v>
      </c>
      <c r="C22" s="7" t="s">
        <v>49</v>
      </c>
      <c r="D22" s="15" t="s">
        <v>28</v>
      </c>
      <c r="E22" s="16">
        <v>63833.18</v>
      </c>
      <c r="F22" s="10" t="s">
        <v>23</v>
      </c>
      <c r="G22" s="7" t="s">
        <v>47</v>
      </c>
    </row>
    <row r="23" spans="1:8" ht="15.75" customHeight="1" x14ac:dyDescent="0.2">
      <c r="A23" s="6">
        <v>22</v>
      </c>
      <c r="B23" s="14" t="s">
        <v>50</v>
      </c>
      <c r="C23" s="7" t="s">
        <v>51</v>
      </c>
      <c r="D23" s="15" t="s">
        <v>28</v>
      </c>
      <c r="E23" s="16">
        <v>63833.18</v>
      </c>
      <c r="F23" s="10" t="s">
        <v>23</v>
      </c>
      <c r="G23" s="7" t="s">
        <v>47</v>
      </c>
      <c r="H23" s="9"/>
    </row>
    <row r="24" spans="1:8" ht="15.75" customHeight="1" x14ac:dyDescent="0.2">
      <c r="A24" s="6">
        <v>23</v>
      </c>
      <c r="B24" s="14" t="s">
        <v>52</v>
      </c>
      <c r="C24" s="7" t="s">
        <v>53</v>
      </c>
      <c r="D24" s="15" t="s">
        <v>28</v>
      </c>
      <c r="E24" s="16">
        <v>63833.18</v>
      </c>
      <c r="F24" s="10" t="s">
        <v>23</v>
      </c>
      <c r="G24" s="7" t="s">
        <v>47</v>
      </c>
      <c r="H24" s="9"/>
    </row>
    <row r="25" spans="1:8" ht="15.75" customHeight="1" x14ac:dyDescent="0.2">
      <c r="A25" s="6">
        <v>24</v>
      </c>
      <c r="B25" s="14" t="s">
        <v>54</v>
      </c>
      <c r="C25" s="7" t="s">
        <v>55</v>
      </c>
      <c r="D25" s="15" t="s">
        <v>28</v>
      </c>
      <c r="E25" s="16">
        <v>63833.18</v>
      </c>
      <c r="F25" s="10" t="s">
        <v>23</v>
      </c>
      <c r="G25" s="7" t="s">
        <v>47</v>
      </c>
      <c r="H25" s="9"/>
    </row>
    <row r="26" spans="1:8" ht="15.75" customHeight="1" x14ac:dyDescent="0.2">
      <c r="A26" s="6">
        <v>25</v>
      </c>
      <c r="B26" s="14" t="s">
        <v>56</v>
      </c>
      <c r="C26" s="7" t="s">
        <v>57</v>
      </c>
      <c r="D26" s="15" t="s">
        <v>28</v>
      </c>
      <c r="E26" s="16">
        <v>63833.18</v>
      </c>
      <c r="F26" s="10" t="s">
        <v>23</v>
      </c>
      <c r="G26" s="7" t="s">
        <v>47</v>
      </c>
    </row>
    <row r="27" spans="1:8" ht="15.75" customHeight="1" x14ac:dyDescent="0.2">
      <c r="A27" s="6">
        <v>26</v>
      </c>
      <c r="B27" s="14" t="s">
        <v>58</v>
      </c>
      <c r="C27" s="7" t="s">
        <v>59</v>
      </c>
      <c r="D27" s="15" t="s">
        <v>28</v>
      </c>
      <c r="E27" s="16">
        <v>63833.18</v>
      </c>
      <c r="F27" s="10" t="s">
        <v>23</v>
      </c>
      <c r="G27" s="7" t="s">
        <v>47</v>
      </c>
    </row>
    <row r="28" spans="1:8" ht="15.75" customHeight="1" x14ac:dyDescent="0.2">
      <c r="A28" s="6">
        <v>27</v>
      </c>
      <c r="B28" s="14" t="s">
        <v>60</v>
      </c>
      <c r="C28" s="7" t="s">
        <v>61</v>
      </c>
      <c r="D28" s="15" t="s">
        <v>28</v>
      </c>
      <c r="E28" s="16">
        <v>63833.18</v>
      </c>
      <c r="F28" s="10" t="s">
        <v>23</v>
      </c>
      <c r="G28" s="7" t="s">
        <v>47</v>
      </c>
    </row>
    <row r="29" spans="1:8" ht="15.75" customHeight="1" x14ac:dyDescent="0.2">
      <c r="A29" s="6">
        <v>28</v>
      </c>
      <c r="B29" s="14" t="s">
        <v>62</v>
      </c>
      <c r="C29" s="7" t="s">
        <v>63</v>
      </c>
      <c r="D29" s="15" t="s">
        <v>28</v>
      </c>
      <c r="E29" s="16">
        <v>63833.18</v>
      </c>
      <c r="F29" s="10" t="s">
        <v>23</v>
      </c>
      <c r="G29" s="7" t="s">
        <v>47</v>
      </c>
    </row>
    <row r="30" spans="1:8" ht="15.75" customHeight="1" x14ac:dyDescent="0.2">
      <c r="A30" s="6">
        <v>29</v>
      </c>
      <c r="B30" s="14" t="s">
        <v>64</v>
      </c>
      <c r="C30" s="7" t="s">
        <v>65</v>
      </c>
      <c r="D30" s="15" t="s">
        <v>28</v>
      </c>
      <c r="E30" s="16">
        <v>63833.18</v>
      </c>
      <c r="F30" s="10" t="s">
        <v>23</v>
      </c>
      <c r="G30" s="7" t="s">
        <v>47</v>
      </c>
      <c r="H30" s="10" t="s">
        <v>66</v>
      </c>
    </row>
    <row r="31" spans="1:8" ht="15.75" customHeight="1" x14ac:dyDescent="0.2">
      <c r="A31" s="6">
        <v>30</v>
      </c>
      <c r="B31" s="14" t="s">
        <v>67</v>
      </c>
      <c r="C31" s="7" t="s">
        <v>68</v>
      </c>
      <c r="D31" s="15" t="s">
        <v>28</v>
      </c>
      <c r="E31" s="16">
        <v>63833.18</v>
      </c>
      <c r="F31" s="10" t="s">
        <v>23</v>
      </c>
      <c r="G31" s="7" t="s">
        <v>47</v>
      </c>
    </row>
    <row r="32" spans="1:8" ht="15.75" customHeight="1" x14ac:dyDescent="0.2">
      <c r="A32" s="6">
        <v>31</v>
      </c>
      <c r="B32" s="14" t="s">
        <v>69</v>
      </c>
      <c r="C32" s="7" t="s">
        <v>70</v>
      </c>
      <c r="D32" s="15" t="s">
        <v>28</v>
      </c>
      <c r="E32" s="16">
        <v>63833.18</v>
      </c>
      <c r="F32" s="10" t="s">
        <v>23</v>
      </c>
      <c r="G32" s="7" t="s">
        <v>47</v>
      </c>
    </row>
    <row r="33" spans="1:7" ht="15.75" customHeight="1" x14ac:dyDescent="0.2">
      <c r="A33" s="6">
        <v>32</v>
      </c>
      <c r="B33" s="14" t="s">
        <v>71</v>
      </c>
      <c r="C33" s="7" t="s">
        <v>72</v>
      </c>
      <c r="D33" s="15" t="s">
        <v>28</v>
      </c>
      <c r="E33" s="16">
        <v>63833.18</v>
      </c>
      <c r="F33" s="10" t="s">
        <v>23</v>
      </c>
      <c r="G33" s="7" t="s">
        <v>47</v>
      </c>
    </row>
    <row r="34" spans="1:7" ht="15.75" customHeight="1" x14ac:dyDescent="0.2">
      <c r="A34" s="6">
        <v>33</v>
      </c>
      <c r="B34" s="14" t="s">
        <v>73</v>
      </c>
      <c r="C34" s="7" t="s">
        <v>74</v>
      </c>
      <c r="D34" s="15" t="s">
        <v>28</v>
      </c>
      <c r="E34" s="16">
        <v>63833.18</v>
      </c>
      <c r="F34" s="10" t="s">
        <v>23</v>
      </c>
      <c r="G34" s="7" t="s">
        <v>47</v>
      </c>
    </row>
    <row r="35" spans="1:7" ht="15.75" customHeight="1" x14ac:dyDescent="0.2">
      <c r="A35" s="6">
        <v>34</v>
      </c>
      <c r="B35" s="14" t="s">
        <v>75</v>
      </c>
      <c r="C35" s="7" t="s">
        <v>76</v>
      </c>
      <c r="D35" s="15" t="s">
        <v>28</v>
      </c>
      <c r="E35" s="16">
        <v>63833.18</v>
      </c>
      <c r="F35" s="10" t="s">
        <v>23</v>
      </c>
      <c r="G35" s="7" t="s">
        <v>47</v>
      </c>
    </row>
    <row r="36" spans="1:7" ht="15.75" customHeight="1" x14ac:dyDescent="0.2">
      <c r="A36" s="6">
        <v>35</v>
      </c>
      <c r="B36" s="14" t="s">
        <v>77</v>
      </c>
      <c r="C36" s="7" t="s">
        <v>78</v>
      </c>
      <c r="D36" s="15" t="s">
        <v>28</v>
      </c>
      <c r="E36" s="16">
        <v>63833.18</v>
      </c>
      <c r="F36" s="10" t="s">
        <v>23</v>
      </c>
      <c r="G36" s="7" t="s">
        <v>47</v>
      </c>
    </row>
    <row r="37" spans="1:7" ht="15.75" customHeight="1" x14ac:dyDescent="0.2">
      <c r="A37" s="6">
        <v>36</v>
      </c>
      <c r="B37" s="14" t="s">
        <v>79</v>
      </c>
      <c r="C37" s="7" t="s">
        <v>80</v>
      </c>
      <c r="D37" s="15" t="s">
        <v>28</v>
      </c>
      <c r="E37" s="16">
        <v>63833.18</v>
      </c>
      <c r="F37" s="10" t="s">
        <v>23</v>
      </c>
      <c r="G37" s="7" t="s">
        <v>47</v>
      </c>
    </row>
    <row r="38" spans="1:7" ht="15.75" customHeight="1" x14ac:dyDescent="0.2">
      <c r="A38" s="6">
        <v>37</v>
      </c>
      <c r="B38" s="14" t="s">
        <v>81</v>
      </c>
      <c r="C38" s="7" t="s">
        <v>82</v>
      </c>
      <c r="D38" s="15" t="s">
        <v>28</v>
      </c>
      <c r="E38" s="16">
        <v>63833.18</v>
      </c>
      <c r="F38" s="10" t="s">
        <v>23</v>
      </c>
      <c r="G38" s="7" t="s">
        <v>47</v>
      </c>
    </row>
    <row r="39" spans="1:7" ht="15.75" customHeight="1" x14ac:dyDescent="0.2">
      <c r="A39" s="6">
        <v>38</v>
      </c>
      <c r="B39" s="14" t="s">
        <v>83</v>
      </c>
      <c r="C39" s="7" t="s">
        <v>84</v>
      </c>
      <c r="D39" s="15" t="s">
        <v>28</v>
      </c>
      <c r="E39" s="16">
        <v>63833.18</v>
      </c>
      <c r="F39" s="10" t="s">
        <v>23</v>
      </c>
      <c r="G39" s="7" t="s">
        <v>47</v>
      </c>
    </row>
    <row r="40" spans="1:7" ht="15.75" customHeight="1" x14ac:dyDescent="0.2">
      <c r="A40" s="6">
        <v>39</v>
      </c>
      <c r="B40" s="14" t="s">
        <v>85</v>
      </c>
      <c r="C40" s="7" t="s">
        <v>86</v>
      </c>
      <c r="D40" s="15" t="s">
        <v>28</v>
      </c>
      <c r="E40" s="16">
        <v>63833.18</v>
      </c>
      <c r="F40" s="10" t="s">
        <v>23</v>
      </c>
      <c r="G40" s="7" t="s">
        <v>47</v>
      </c>
    </row>
    <row r="41" spans="1:7" ht="15.75" customHeight="1" x14ac:dyDescent="0.2">
      <c r="A41" s="6">
        <v>40</v>
      </c>
      <c r="B41" s="14" t="s">
        <v>87</v>
      </c>
      <c r="C41" s="7" t="s">
        <v>88</v>
      </c>
      <c r="D41" s="15" t="s">
        <v>28</v>
      </c>
      <c r="E41" s="16">
        <v>63833.18</v>
      </c>
      <c r="F41" s="10" t="s">
        <v>23</v>
      </c>
      <c r="G41" s="7" t="s">
        <v>47</v>
      </c>
    </row>
    <row r="42" spans="1:7" ht="15.75" customHeight="1" x14ac:dyDescent="0.2">
      <c r="A42" s="6">
        <v>41</v>
      </c>
      <c r="B42" s="14" t="s">
        <v>89</v>
      </c>
      <c r="C42" s="7" t="s">
        <v>90</v>
      </c>
      <c r="D42" s="15" t="s">
        <v>28</v>
      </c>
      <c r="E42" s="16">
        <v>63833.18</v>
      </c>
      <c r="F42" s="10" t="s">
        <v>23</v>
      </c>
      <c r="G42" s="7" t="s">
        <v>47</v>
      </c>
    </row>
    <row r="43" spans="1:7" ht="15.75" customHeight="1" x14ac:dyDescent="0.2">
      <c r="A43" s="6">
        <v>42</v>
      </c>
      <c r="B43" s="14" t="s">
        <v>91</v>
      </c>
      <c r="C43" s="7" t="s">
        <v>92</v>
      </c>
      <c r="D43" s="15" t="s">
        <v>28</v>
      </c>
      <c r="E43" s="16">
        <v>63833.18</v>
      </c>
      <c r="F43" s="10" t="s">
        <v>23</v>
      </c>
      <c r="G43" s="7" t="s">
        <v>47</v>
      </c>
    </row>
    <row r="44" spans="1:7" ht="15.75" customHeight="1" x14ac:dyDescent="0.2">
      <c r="A44" s="6">
        <v>43</v>
      </c>
      <c r="B44" s="14" t="s">
        <v>93</v>
      </c>
      <c r="C44" s="7" t="s">
        <v>94</v>
      </c>
      <c r="D44" s="15" t="s">
        <v>28</v>
      </c>
      <c r="E44" s="16">
        <v>63833.18</v>
      </c>
      <c r="F44" s="10" t="s">
        <v>23</v>
      </c>
      <c r="G44" s="7" t="s">
        <v>47</v>
      </c>
    </row>
    <row r="45" spans="1:7" ht="15.75" customHeight="1" x14ac:dyDescent="0.2">
      <c r="A45" s="6">
        <v>44</v>
      </c>
      <c r="B45" s="14" t="s">
        <v>95</v>
      </c>
      <c r="C45" s="7" t="s">
        <v>96</v>
      </c>
      <c r="D45" s="15" t="s">
        <v>28</v>
      </c>
      <c r="E45" s="16">
        <v>63833.18</v>
      </c>
      <c r="F45" s="10" t="s">
        <v>23</v>
      </c>
      <c r="G45" s="7" t="s">
        <v>47</v>
      </c>
    </row>
    <row r="46" spans="1:7" ht="15.75" customHeight="1" x14ac:dyDescent="0.2">
      <c r="A46" s="6">
        <v>45</v>
      </c>
      <c r="B46" s="14" t="s">
        <v>97</v>
      </c>
      <c r="C46" s="7" t="s">
        <v>98</v>
      </c>
      <c r="D46" s="15" t="s">
        <v>28</v>
      </c>
      <c r="E46" s="16">
        <v>63833.18</v>
      </c>
      <c r="F46" s="10" t="s">
        <v>23</v>
      </c>
      <c r="G46" s="7" t="s">
        <v>47</v>
      </c>
    </row>
    <row r="47" spans="1:7" ht="15.75" customHeight="1" x14ac:dyDescent="0.2">
      <c r="A47" s="6">
        <v>46</v>
      </c>
      <c r="B47" s="14" t="s">
        <v>99</v>
      </c>
      <c r="C47" s="7" t="s">
        <v>100</v>
      </c>
      <c r="D47" s="15" t="s">
        <v>28</v>
      </c>
      <c r="E47" s="16">
        <v>63833.18</v>
      </c>
      <c r="F47" s="10" t="s">
        <v>23</v>
      </c>
      <c r="G47" s="7" t="s">
        <v>47</v>
      </c>
    </row>
    <row r="48" spans="1:7" ht="15.75" customHeight="1" x14ac:dyDescent="0.2">
      <c r="A48" s="6">
        <v>47</v>
      </c>
      <c r="B48" s="14" t="s">
        <v>101</v>
      </c>
      <c r="C48" s="7" t="s">
        <v>102</v>
      </c>
      <c r="D48" s="15" t="s">
        <v>28</v>
      </c>
      <c r="E48" s="16">
        <v>63833.18</v>
      </c>
      <c r="F48" s="10" t="s">
        <v>23</v>
      </c>
      <c r="G48" s="7" t="s">
        <v>47</v>
      </c>
    </row>
    <row r="49" spans="1:7" ht="15.75" customHeight="1" x14ac:dyDescent="0.2">
      <c r="A49" s="6">
        <v>48</v>
      </c>
      <c r="B49" s="14" t="s">
        <v>103</v>
      </c>
      <c r="C49" s="7" t="s">
        <v>104</v>
      </c>
      <c r="D49" s="15" t="s">
        <v>28</v>
      </c>
      <c r="E49" s="16">
        <v>63833.18</v>
      </c>
      <c r="F49" s="10" t="s">
        <v>23</v>
      </c>
      <c r="G49" s="7" t="s">
        <v>47</v>
      </c>
    </row>
    <row r="50" spans="1:7" ht="15.75" customHeight="1" x14ac:dyDescent="0.2">
      <c r="A50" s="6">
        <v>49</v>
      </c>
      <c r="B50" s="14" t="s">
        <v>105</v>
      </c>
      <c r="C50" s="7" t="s">
        <v>106</v>
      </c>
      <c r="D50" s="15" t="s">
        <v>28</v>
      </c>
      <c r="E50" s="16">
        <v>63833.18</v>
      </c>
      <c r="F50" s="10" t="s">
        <v>23</v>
      </c>
      <c r="G50" s="7" t="s">
        <v>47</v>
      </c>
    </row>
    <row r="51" spans="1:7" ht="15.75" customHeight="1" x14ac:dyDescent="0.2">
      <c r="A51" s="6">
        <v>50</v>
      </c>
      <c r="B51" s="14" t="s">
        <v>107</v>
      </c>
      <c r="C51" s="7" t="s">
        <v>108</v>
      </c>
      <c r="D51" s="15" t="s">
        <v>28</v>
      </c>
      <c r="E51" s="16">
        <v>63833.18</v>
      </c>
      <c r="F51" s="10" t="s">
        <v>23</v>
      </c>
      <c r="G51" s="7" t="s">
        <v>47</v>
      </c>
    </row>
    <row r="52" spans="1:7" ht="15.75" customHeight="1" x14ac:dyDescent="0.2">
      <c r="A52" s="6">
        <v>51</v>
      </c>
      <c r="B52" s="14" t="s">
        <v>109</v>
      </c>
      <c r="C52" s="7" t="s">
        <v>110</v>
      </c>
      <c r="D52" s="15" t="s">
        <v>28</v>
      </c>
      <c r="E52" s="16">
        <v>63833.18</v>
      </c>
      <c r="F52" s="10" t="s">
        <v>23</v>
      </c>
      <c r="G52" s="7" t="s">
        <v>47</v>
      </c>
    </row>
    <row r="53" spans="1:7" ht="15.75" customHeight="1" x14ac:dyDescent="0.2">
      <c r="A53" s="6">
        <v>52</v>
      </c>
      <c r="B53" s="14" t="s">
        <v>111</v>
      </c>
      <c r="C53" s="7" t="s">
        <v>112</v>
      </c>
      <c r="D53" s="15" t="s">
        <v>28</v>
      </c>
      <c r="E53" s="16">
        <v>63833.18</v>
      </c>
      <c r="F53" s="10" t="s">
        <v>23</v>
      </c>
      <c r="G53" s="7" t="s">
        <v>47</v>
      </c>
    </row>
    <row r="54" spans="1:7" ht="15.75" customHeight="1" x14ac:dyDescent="0.2">
      <c r="A54" s="6">
        <v>53</v>
      </c>
      <c r="B54" s="14" t="s">
        <v>113</v>
      </c>
      <c r="C54" s="7" t="s">
        <v>114</v>
      </c>
      <c r="D54" s="15" t="s">
        <v>28</v>
      </c>
      <c r="E54" s="16">
        <v>63833.18</v>
      </c>
      <c r="F54" s="10" t="s">
        <v>23</v>
      </c>
      <c r="G54" s="7" t="s">
        <v>47</v>
      </c>
    </row>
    <row r="55" spans="1:7" ht="15.75" customHeight="1" x14ac:dyDescent="0.2">
      <c r="A55" s="6">
        <v>54</v>
      </c>
      <c r="B55" s="14" t="s">
        <v>115</v>
      </c>
      <c r="C55" s="7" t="s">
        <v>116</v>
      </c>
      <c r="D55" s="15" t="s">
        <v>28</v>
      </c>
      <c r="E55" s="16">
        <v>63833.18</v>
      </c>
      <c r="F55" s="10" t="s">
        <v>23</v>
      </c>
      <c r="G55" s="7" t="s">
        <v>47</v>
      </c>
    </row>
    <row r="56" spans="1:7" ht="15.75" customHeight="1" x14ac:dyDescent="0.2">
      <c r="A56" s="6">
        <v>55</v>
      </c>
      <c r="B56" s="14" t="s">
        <v>117</v>
      </c>
      <c r="C56" s="7" t="s">
        <v>118</v>
      </c>
      <c r="D56" s="15" t="s">
        <v>28</v>
      </c>
      <c r="E56" s="16">
        <v>63833.18</v>
      </c>
      <c r="F56" s="10" t="s">
        <v>23</v>
      </c>
      <c r="G56" s="7" t="s">
        <v>47</v>
      </c>
    </row>
    <row r="57" spans="1:7" ht="15.75" customHeight="1" x14ac:dyDescent="0.2">
      <c r="A57" s="6">
        <v>56</v>
      </c>
      <c r="B57" s="14" t="s">
        <v>119</v>
      </c>
      <c r="C57" s="7" t="s">
        <v>120</v>
      </c>
      <c r="D57" s="15" t="s">
        <v>28</v>
      </c>
      <c r="E57" s="16">
        <v>63833.18</v>
      </c>
      <c r="F57" s="10" t="s">
        <v>23</v>
      </c>
      <c r="G57" s="7" t="s">
        <v>47</v>
      </c>
    </row>
    <row r="58" spans="1:7" ht="15.75" customHeight="1" x14ac:dyDescent="0.2">
      <c r="A58" s="6">
        <v>57</v>
      </c>
      <c r="B58" s="14" t="s">
        <v>121</v>
      </c>
      <c r="C58" s="7" t="s">
        <v>122</v>
      </c>
      <c r="D58" s="15" t="s">
        <v>28</v>
      </c>
      <c r="E58" s="16">
        <v>63833.18</v>
      </c>
      <c r="F58" s="10" t="s">
        <v>23</v>
      </c>
      <c r="G58" s="7" t="s">
        <v>47</v>
      </c>
    </row>
    <row r="59" spans="1:7" ht="15.75" customHeight="1" x14ac:dyDescent="0.2">
      <c r="A59" s="6">
        <v>58</v>
      </c>
      <c r="B59" s="14" t="s">
        <v>123</v>
      </c>
      <c r="C59" s="7" t="s">
        <v>124</v>
      </c>
      <c r="D59" s="15" t="s">
        <v>28</v>
      </c>
      <c r="E59" s="16">
        <v>63833.18</v>
      </c>
      <c r="F59" s="10" t="s">
        <v>23</v>
      </c>
      <c r="G59" s="7" t="s">
        <v>47</v>
      </c>
    </row>
    <row r="60" spans="1:7" ht="15.75" customHeight="1" x14ac:dyDescent="0.2">
      <c r="A60" s="6">
        <v>59</v>
      </c>
      <c r="B60" s="14" t="s">
        <v>125</v>
      </c>
      <c r="C60" s="7" t="s">
        <v>126</v>
      </c>
      <c r="D60" s="15" t="s">
        <v>28</v>
      </c>
      <c r="E60" s="16">
        <v>63833.18</v>
      </c>
      <c r="F60" s="10" t="s">
        <v>23</v>
      </c>
      <c r="G60" s="7" t="s">
        <v>47</v>
      </c>
    </row>
    <row r="61" spans="1:7" ht="15.75" customHeight="1" x14ac:dyDescent="0.2">
      <c r="A61" s="12"/>
      <c r="B61" s="12"/>
      <c r="D61" s="12"/>
    </row>
    <row r="62" spans="1:7" ht="15.75" customHeight="1" x14ac:dyDescent="0.2">
      <c r="A62" s="12"/>
      <c r="B62" s="12"/>
      <c r="D62" s="12"/>
    </row>
    <row r="63" spans="1:7" ht="15.75" customHeight="1" x14ac:dyDescent="0.2">
      <c r="A63" s="12"/>
      <c r="B63" s="12"/>
      <c r="D63" s="12"/>
    </row>
    <row r="64" spans="1:7" ht="15.75" customHeight="1" x14ac:dyDescent="0.2">
      <c r="A64" s="12"/>
      <c r="B64" s="12"/>
      <c r="D64" s="12"/>
    </row>
    <row r="65" spans="1:4" ht="15.75" customHeight="1" x14ac:dyDescent="0.2">
      <c r="A65" s="12"/>
      <c r="B65" s="12"/>
      <c r="D65" s="12"/>
    </row>
    <row r="66" spans="1:4" ht="15.75" customHeight="1" x14ac:dyDescent="0.2">
      <c r="A66" s="12"/>
      <c r="B66" s="12"/>
      <c r="D66" s="12"/>
    </row>
    <row r="67" spans="1:4" ht="15.75" customHeight="1" x14ac:dyDescent="0.2">
      <c r="A67" s="12"/>
      <c r="B67" s="12"/>
      <c r="D67" s="12"/>
    </row>
    <row r="68" spans="1:4" ht="15.75" customHeight="1" x14ac:dyDescent="0.2">
      <c r="A68" s="12"/>
      <c r="B68" s="12"/>
      <c r="D68" s="12"/>
    </row>
    <row r="69" spans="1:4" ht="15.75" customHeight="1" x14ac:dyDescent="0.2">
      <c r="A69" s="12"/>
      <c r="B69" s="12"/>
      <c r="D69" s="12"/>
    </row>
    <row r="70" spans="1:4" ht="15.75" customHeight="1" x14ac:dyDescent="0.2">
      <c r="A70" s="12"/>
      <c r="B70" s="12"/>
      <c r="D70" s="12"/>
    </row>
    <row r="71" spans="1:4" ht="15.75" customHeight="1" x14ac:dyDescent="0.2">
      <c r="A71" s="12"/>
      <c r="B71" s="12"/>
      <c r="D71" s="12"/>
    </row>
    <row r="72" spans="1:4" ht="15.75" customHeight="1" x14ac:dyDescent="0.2">
      <c r="A72" s="12"/>
      <c r="B72" s="12"/>
      <c r="D72" s="12"/>
    </row>
    <row r="73" spans="1:4" ht="15.75" customHeight="1" x14ac:dyDescent="0.2">
      <c r="A73" s="12"/>
      <c r="B73" s="12"/>
      <c r="D73" s="12"/>
    </row>
    <row r="74" spans="1:4" ht="15.75" customHeight="1" x14ac:dyDescent="0.2">
      <c r="A74" s="12"/>
      <c r="B74" s="12"/>
      <c r="D74" s="12"/>
    </row>
    <row r="75" spans="1:4" ht="15.75" customHeight="1" x14ac:dyDescent="0.2">
      <c r="A75" s="12"/>
      <c r="B75" s="12"/>
      <c r="D75" s="12"/>
    </row>
    <row r="76" spans="1:4" ht="15.75" customHeight="1" x14ac:dyDescent="0.2">
      <c r="A76" s="12"/>
      <c r="B76" s="12"/>
      <c r="D76" s="12"/>
    </row>
    <row r="77" spans="1:4" ht="15.75" customHeight="1" x14ac:dyDescent="0.2">
      <c r="A77" s="12"/>
      <c r="B77" s="12"/>
      <c r="D77" s="12"/>
    </row>
    <row r="78" spans="1:4" ht="15.75" customHeight="1" x14ac:dyDescent="0.2">
      <c r="A78" s="12"/>
      <c r="B78" s="12"/>
      <c r="D78" s="12"/>
    </row>
    <row r="79" spans="1:4" ht="15.75" customHeight="1" x14ac:dyDescent="0.2">
      <c r="A79" s="12"/>
      <c r="B79" s="12"/>
      <c r="D79" s="12"/>
    </row>
    <row r="80" spans="1:4" ht="15.75" customHeight="1" x14ac:dyDescent="0.2">
      <c r="A80" s="12"/>
      <c r="B80" s="12"/>
      <c r="D80" s="12"/>
    </row>
    <row r="81" spans="1:4" ht="15.75" customHeight="1" x14ac:dyDescent="0.2">
      <c r="A81" s="12"/>
      <c r="B81" s="12"/>
      <c r="D81" s="12"/>
    </row>
    <row r="82" spans="1:4" ht="15.75" customHeight="1" x14ac:dyDescent="0.2">
      <c r="A82" s="12"/>
      <c r="B82" s="12"/>
      <c r="D82" s="12"/>
    </row>
    <row r="83" spans="1:4" ht="15.75" customHeight="1" x14ac:dyDescent="0.2">
      <c r="A83" s="12"/>
      <c r="B83" s="12"/>
      <c r="D83" s="12"/>
    </row>
    <row r="84" spans="1:4" ht="15.75" customHeight="1" x14ac:dyDescent="0.2">
      <c r="A84" s="12"/>
      <c r="B84" s="12"/>
      <c r="D84" s="12"/>
    </row>
    <row r="85" spans="1:4" ht="15.75" customHeight="1" x14ac:dyDescent="0.2">
      <c r="A85" s="12"/>
      <c r="B85" s="12"/>
      <c r="D85" s="12"/>
    </row>
    <row r="86" spans="1:4" ht="15.75" customHeight="1" x14ac:dyDescent="0.2">
      <c r="A86" s="12"/>
      <c r="B86" s="12"/>
      <c r="D86" s="12"/>
    </row>
    <row r="87" spans="1:4" ht="15.75" customHeight="1" x14ac:dyDescent="0.2">
      <c r="A87" s="12"/>
      <c r="B87" s="12"/>
      <c r="D87" s="12"/>
    </row>
    <row r="88" spans="1:4" ht="15.75" customHeight="1" x14ac:dyDescent="0.2">
      <c r="A88" s="12"/>
      <c r="B88" s="12"/>
      <c r="D88" s="12"/>
    </row>
    <row r="89" spans="1:4" ht="15.75" customHeight="1" x14ac:dyDescent="0.2">
      <c r="A89" s="12"/>
      <c r="B89" s="12"/>
      <c r="D89" s="12"/>
    </row>
    <row r="90" spans="1:4" ht="15.75" customHeight="1" x14ac:dyDescent="0.2">
      <c r="A90" s="12"/>
      <c r="B90" s="12"/>
      <c r="D90" s="12"/>
    </row>
    <row r="91" spans="1:4" ht="15.75" customHeight="1" x14ac:dyDescent="0.2">
      <c r="A91" s="12"/>
      <c r="B91" s="12"/>
      <c r="D91" s="12"/>
    </row>
    <row r="92" spans="1:4" ht="15.75" customHeight="1" x14ac:dyDescent="0.2">
      <c r="A92" s="12"/>
      <c r="B92" s="12"/>
      <c r="D92" s="12"/>
    </row>
    <row r="93" spans="1:4" ht="15.75" customHeight="1" x14ac:dyDescent="0.2">
      <c r="A93" s="12"/>
      <c r="B93" s="12"/>
      <c r="D93" s="12"/>
    </row>
    <row r="94" spans="1:4" ht="15.75" customHeight="1" x14ac:dyDescent="0.2">
      <c r="A94" s="12"/>
      <c r="B94" s="12"/>
      <c r="D94" s="12"/>
    </row>
    <row r="95" spans="1:4" ht="15.75" customHeight="1" x14ac:dyDescent="0.2">
      <c r="A95" s="12"/>
      <c r="B95" s="12"/>
      <c r="D95" s="12"/>
    </row>
    <row r="96" spans="1:4" ht="15.75" customHeight="1" x14ac:dyDescent="0.2">
      <c r="A96" s="12"/>
      <c r="B96" s="12"/>
      <c r="D96" s="12"/>
    </row>
    <row r="97" spans="1:4" ht="15.75" customHeight="1" x14ac:dyDescent="0.2">
      <c r="A97" s="12"/>
      <c r="B97" s="12"/>
      <c r="D97" s="12"/>
    </row>
    <row r="98" spans="1:4" ht="15.75" customHeight="1" x14ac:dyDescent="0.2">
      <c r="A98" s="12"/>
      <c r="B98" s="12"/>
      <c r="D98" s="12"/>
    </row>
    <row r="99" spans="1:4" ht="15.75" customHeight="1" x14ac:dyDescent="0.2">
      <c r="A99" s="12"/>
      <c r="B99" s="12"/>
      <c r="D99" s="12"/>
    </row>
    <row r="100" spans="1:4" ht="15.75" customHeight="1" x14ac:dyDescent="0.2">
      <c r="A100" s="12"/>
      <c r="B100" s="12"/>
      <c r="D100" s="12"/>
    </row>
    <row r="101" spans="1:4" ht="15.75" customHeight="1" x14ac:dyDescent="0.2">
      <c r="A101" s="12"/>
      <c r="B101" s="12"/>
      <c r="D101" s="12"/>
    </row>
    <row r="102" spans="1:4" ht="15.75" customHeight="1" x14ac:dyDescent="0.2">
      <c r="A102" s="12"/>
      <c r="B102" s="12"/>
      <c r="D102" s="12"/>
    </row>
    <row r="103" spans="1:4" ht="15.75" customHeight="1" x14ac:dyDescent="0.2">
      <c r="A103" s="12"/>
      <c r="B103" s="12"/>
      <c r="D103" s="12"/>
    </row>
    <row r="104" spans="1:4" ht="15.75" customHeight="1" x14ac:dyDescent="0.2">
      <c r="A104" s="12"/>
      <c r="B104" s="12"/>
      <c r="D104" s="12"/>
    </row>
    <row r="105" spans="1:4" ht="15.75" customHeight="1" x14ac:dyDescent="0.2">
      <c r="A105" s="12"/>
      <c r="B105" s="12"/>
      <c r="D105" s="12"/>
    </row>
    <row r="106" spans="1:4" ht="15.75" customHeight="1" x14ac:dyDescent="0.2">
      <c r="A106" s="12"/>
      <c r="B106" s="12"/>
      <c r="D106" s="12"/>
    </row>
    <row r="107" spans="1:4" ht="15.75" customHeight="1" x14ac:dyDescent="0.2">
      <c r="A107" s="12"/>
      <c r="B107" s="12"/>
      <c r="D107" s="12"/>
    </row>
    <row r="108" spans="1:4" ht="15.75" customHeight="1" x14ac:dyDescent="0.2">
      <c r="A108" s="12"/>
      <c r="B108" s="12"/>
      <c r="D108" s="12"/>
    </row>
    <row r="109" spans="1:4" ht="15.75" customHeight="1" x14ac:dyDescent="0.2">
      <c r="A109" s="12"/>
      <c r="B109" s="12"/>
      <c r="D109" s="12"/>
    </row>
    <row r="110" spans="1:4" ht="15.75" customHeight="1" x14ac:dyDescent="0.2">
      <c r="A110" s="12"/>
      <c r="B110" s="12"/>
      <c r="D110" s="12"/>
    </row>
    <row r="111" spans="1:4" ht="15.75" customHeight="1" x14ac:dyDescent="0.2">
      <c r="A111" s="12"/>
      <c r="B111" s="12"/>
      <c r="D111" s="12"/>
    </row>
    <row r="112" spans="1:4" ht="15.75" customHeight="1" x14ac:dyDescent="0.2">
      <c r="A112" s="12"/>
      <c r="B112" s="12"/>
      <c r="D112" s="12"/>
    </row>
    <row r="113" spans="1:4" ht="15.75" customHeight="1" x14ac:dyDescent="0.2">
      <c r="A113" s="12"/>
      <c r="B113" s="12"/>
      <c r="D113" s="12"/>
    </row>
    <row r="114" spans="1:4" ht="15.75" customHeight="1" x14ac:dyDescent="0.2">
      <c r="A114" s="12"/>
      <c r="B114" s="12"/>
      <c r="D114" s="12"/>
    </row>
    <row r="115" spans="1:4" ht="15.75" customHeight="1" x14ac:dyDescent="0.2">
      <c r="A115" s="12"/>
      <c r="B115" s="12"/>
      <c r="D115" s="12"/>
    </row>
    <row r="116" spans="1:4" ht="15.75" customHeight="1" x14ac:dyDescent="0.2">
      <c r="A116" s="12"/>
      <c r="B116" s="12"/>
      <c r="D116" s="12"/>
    </row>
    <row r="117" spans="1:4" ht="15.75" customHeight="1" x14ac:dyDescent="0.2">
      <c r="A117" s="12"/>
      <c r="B117" s="12"/>
      <c r="D117" s="12"/>
    </row>
    <row r="118" spans="1:4" ht="15.75" customHeight="1" x14ac:dyDescent="0.2">
      <c r="A118" s="12"/>
      <c r="B118" s="12"/>
      <c r="D118" s="12"/>
    </row>
    <row r="119" spans="1:4" ht="15.75" customHeight="1" x14ac:dyDescent="0.2">
      <c r="A119" s="12"/>
      <c r="B119" s="12"/>
      <c r="D119" s="12"/>
    </row>
    <row r="120" spans="1:4" ht="15.75" customHeight="1" x14ac:dyDescent="0.2">
      <c r="A120" s="12"/>
      <c r="B120" s="12"/>
      <c r="D120" s="12"/>
    </row>
    <row r="121" spans="1:4" ht="15.75" customHeight="1" x14ac:dyDescent="0.2">
      <c r="A121" s="12"/>
      <c r="B121" s="12"/>
      <c r="D121" s="12"/>
    </row>
    <row r="122" spans="1:4" ht="15.75" customHeight="1" x14ac:dyDescent="0.2">
      <c r="A122" s="12"/>
      <c r="B122" s="12"/>
      <c r="D122" s="12"/>
    </row>
    <row r="123" spans="1:4" ht="15.75" customHeight="1" x14ac:dyDescent="0.2">
      <c r="A123" s="12"/>
      <c r="B123" s="12"/>
      <c r="D123" s="12"/>
    </row>
    <row r="124" spans="1:4" ht="15.75" customHeight="1" x14ac:dyDescent="0.2">
      <c r="A124" s="12"/>
      <c r="B124" s="12"/>
      <c r="D124" s="12"/>
    </row>
    <row r="125" spans="1:4" ht="15.75" customHeight="1" x14ac:dyDescent="0.2">
      <c r="A125" s="12"/>
      <c r="B125" s="12"/>
      <c r="D125" s="12"/>
    </row>
    <row r="126" spans="1:4" ht="15.75" customHeight="1" x14ac:dyDescent="0.2">
      <c r="A126" s="12"/>
      <c r="B126" s="12"/>
      <c r="D126" s="12"/>
    </row>
    <row r="127" spans="1:4" ht="15.75" customHeight="1" x14ac:dyDescent="0.2">
      <c r="A127" s="12"/>
      <c r="B127" s="12"/>
      <c r="D127" s="12"/>
    </row>
    <row r="128" spans="1:4" ht="15.75" customHeight="1" x14ac:dyDescent="0.2">
      <c r="A128" s="12"/>
      <c r="B128" s="12"/>
      <c r="D128" s="12"/>
    </row>
    <row r="129" spans="1:4" ht="15.75" customHeight="1" x14ac:dyDescent="0.2">
      <c r="A129" s="12"/>
      <c r="B129" s="12"/>
      <c r="D129" s="12"/>
    </row>
    <row r="130" spans="1:4" ht="15.75" customHeight="1" x14ac:dyDescent="0.2">
      <c r="A130" s="12"/>
      <c r="B130" s="12"/>
      <c r="D130" s="12"/>
    </row>
    <row r="131" spans="1:4" ht="15.75" customHeight="1" x14ac:dyDescent="0.2">
      <c r="A131" s="12"/>
      <c r="B131" s="12"/>
      <c r="D131" s="12"/>
    </row>
    <row r="132" spans="1:4" ht="15.75" customHeight="1" x14ac:dyDescent="0.2">
      <c r="A132" s="12"/>
      <c r="B132" s="12"/>
      <c r="D132" s="12"/>
    </row>
    <row r="133" spans="1:4" ht="15.75" customHeight="1" x14ac:dyDescent="0.2">
      <c r="A133" s="12"/>
      <c r="B133" s="12"/>
      <c r="D133" s="12"/>
    </row>
    <row r="134" spans="1:4" ht="15.75" customHeight="1" x14ac:dyDescent="0.2">
      <c r="A134" s="12"/>
      <c r="B134" s="12"/>
      <c r="D134" s="12"/>
    </row>
    <row r="135" spans="1:4" ht="15.75" customHeight="1" x14ac:dyDescent="0.2">
      <c r="A135" s="12"/>
      <c r="B135" s="12"/>
      <c r="D135" s="12"/>
    </row>
    <row r="136" spans="1:4" ht="15.75" customHeight="1" x14ac:dyDescent="0.2">
      <c r="A136" s="12"/>
      <c r="B136" s="12"/>
      <c r="D136" s="12"/>
    </row>
    <row r="137" spans="1:4" ht="15.75" customHeight="1" x14ac:dyDescent="0.2">
      <c r="A137" s="12"/>
      <c r="B137" s="12"/>
      <c r="D137" s="12"/>
    </row>
    <row r="138" spans="1:4" ht="15.75" customHeight="1" x14ac:dyDescent="0.2">
      <c r="A138" s="12"/>
      <c r="B138" s="12"/>
      <c r="D138" s="12"/>
    </row>
    <row r="139" spans="1:4" ht="15.75" customHeight="1" x14ac:dyDescent="0.2">
      <c r="A139" s="12"/>
      <c r="B139" s="12"/>
      <c r="D139" s="12"/>
    </row>
    <row r="140" spans="1:4" ht="15.75" customHeight="1" x14ac:dyDescent="0.2">
      <c r="A140" s="12"/>
      <c r="B140" s="12"/>
      <c r="D140" s="12"/>
    </row>
    <row r="141" spans="1:4" ht="15.75" customHeight="1" x14ac:dyDescent="0.2">
      <c r="A141" s="12"/>
      <c r="B141" s="12"/>
      <c r="D141" s="12"/>
    </row>
    <row r="142" spans="1:4" ht="15.75" customHeight="1" x14ac:dyDescent="0.2">
      <c r="A142" s="12"/>
      <c r="B142" s="12"/>
      <c r="D142" s="12"/>
    </row>
    <row r="143" spans="1:4" ht="15.75" customHeight="1" x14ac:dyDescent="0.2">
      <c r="A143" s="12"/>
      <c r="B143" s="12"/>
      <c r="D143" s="12"/>
    </row>
    <row r="144" spans="1:4" ht="15.75" customHeight="1" x14ac:dyDescent="0.2">
      <c r="A144" s="12"/>
      <c r="B144" s="12"/>
      <c r="D144" s="12"/>
    </row>
    <row r="145" spans="1:4" ht="15.75" customHeight="1" x14ac:dyDescent="0.2">
      <c r="A145" s="12"/>
      <c r="B145" s="12"/>
      <c r="D145" s="12"/>
    </row>
    <row r="146" spans="1:4" ht="15.75" customHeight="1" x14ac:dyDescent="0.2">
      <c r="A146" s="12"/>
      <c r="B146" s="12"/>
      <c r="D146" s="12"/>
    </row>
    <row r="147" spans="1:4" ht="15.75" customHeight="1" x14ac:dyDescent="0.2">
      <c r="A147" s="12"/>
      <c r="B147" s="12"/>
      <c r="D147" s="12"/>
    </row>
    <row r="148" spans="1:4" ht="15.75" customHeight="1" x14ac:dyDescent="0.2">
      <c r="A148" s="12"/>
      <c r="B148" s="12"/>
      <c r="D148" s="12"/>
    </row>
    <row r="149" spans="1:4" ht="15.75" customHeight="1" x14ac:dyDescent="0.2">
      <c r="A149" s="12"/>
      <c r="B149" s="12"/>
      <c r="D149" s="12"/>
    </row>
    <row r="150" spans="1:4" ht="15.75" customHeight="1" x14ac:dyDescent="0.2">
      <c r="A150" s="12"/>
      <c r="B150" s="12"/>
      <c r="D150" s="12"/>
    </row>
    <row r="151" spans="1:4" ht="15.75" customHeight="1" x14ac:dyDescent="0.2">
      <c r="A151" s="12"/>
      <c r="B151" s="12"/>
      <c r="D151" s="12"/>
    </row>
    <row r="152" spans="1:4" ht="15.75" customHeight="1" x14ac:dyDescent="0.2">
      <c r="A152" s="12"/>
      <c r="B152" s="12"/>
      <c r="D152" s="12"/>
    </row>
    <row r="153" spans="1:4" ht="15.75" customHeight="1" x14ac:dyDescent="0.2">
      <c r="A153" s="12"/>
      <c r="B153" s="12"/>
      <c r="D153" s="12"/>
    </row>
    <row r="154" spans="1:4" ht="15.75" customHeight="1" x14ac:dyDescent="0.2">
      <c r="A154" s="12"/>
      <c r="B154" s="12"/>
      <c r="D154" s="12"/>
    </row>
    <row r="155" spans="1:4" ht="15.75" customHeight="1" x14ac:dyDescent="0.2">
      <c r="A155" s="12"/>
      <c r="B155" s="12"/>
      <c r="D155" s="12"/>
    </row>
    <row r="156" spans="1:4" ht="15.75" customHeight="1" x14ac:dyDescent="0.2">
      <c r="A156" s="12"/>
      <c r="B156" s="12"/>
      <c r="D156" s="12"/>
    </row>
    <row r="157" spans="1:4" ht="15.75" customHeight="1" x14ac:dyDescent="0.2">
      <c r="A157" s="12"/>
      <c r="B157" s="12"/>
      <c r="D157" s="12"/>
    </row>
    <row r="158" spans="1:4" ht="15.75" customHeight="1" x14ac:dyDescent="0.2">
      <c r="A158" s="12"/>
      <c r="B158" s="12"/>
      <c r="D158" s="12"/>
    </row>
    <row r="159" spans="1:4" ht="15.75" customHeight="1" x14ac:dyDescent="0.2">
      <c r="A159" s="12"/>
      <c r="B159" s="12"/>
      <c r="D159" s="12"/>
    </row>
    <row r="160" spans="1:4" ht="15.75" customHeight="1" x14ac:dyDescent="0.2">
      <c r="A160" s="12"/>
      <c r="B160" s="12"/>
      <c r="D160" s="12"/>
    </row>
    <row r="161" spans="1:4" ht="15.75" customHeight="1" x14ac:dyDescent="0.2">
      <c r="A161" s="12"/>
      <c r="B161" s="12"/>
      <c r="D161" s="12"/>
    </row>
    <row r="162" spans="1:4" ht="15.75" customHeight="1" x14ac:dyDescent="0.2">
      <c r="A162" s="12"/>
      <c r="B162" s="12"/>
      <c r="D162" s="12"/>
    </row>
    <row r="163" spans="1:4" ht="15.75" customHeight="1" x14ac:dyDescent="0.2">
      <c r="A163" s="12"/>
      <c r="B163" s="12"/>
      <c r="D163" s="12"/>
    </row>
    <row r="164" spans="1:4" ht="15.75" customHeight="1" x14ac:dyDescent="0.2">
      <c r="A164" s="12"/>
      <c r="B164" s="12"/>
      <c r="D164" s="12"/>
    </row>
    <row r="165" spans="1:4" ht="15.75" customHeight="1" x14ac:dyDescent="0.2">
      <c r="A165" s="12"/>
      <c r="B165" s="12"/>
      <c r="D165" s="12"/>
    </row>
    <row r="166" spans="1:4" ht="15.75" customHeight="1" x14ac:dyDescent="0.2">
      <c r="A166" s="12"/>
      <c r="B166" s="12"/>
      <c r="D166" s="12"/>
    </row>
    <row r="167" spans="1:4" ht="15.75" customHeight="1" x14ac:dyDescent="0.2">
      <c r="A167" s="12"/>
      <c r="B167" s="12"/>
      <c r="D167" s="12"/>
    </row>
    <row r="168" spans="1:4" ht="15.75" customHeight="1" x14ac:dyDescent="0.2">
      <c r="A168" s="12"/>
      <c r="B168" s="12"/>
      <c r="D168" s="12"/>
    </row>
    <row r="169" spans="1:4" ht="15.75" customHeight="1" x14ac:dyDescent="0.2">
      <c r="A169" s="12"/>
      <c r="B169" s="12"/>
      <c r="D169" s="12"/>
    </row>
    <row r="170" spans="1:4" ht="15.75" customHeight="1" x14ac:dyDescent="0.2">
      <c r="A170" s="12"/>
      <c r="B170" s="12"/>
      <c r="D170" s="12"/>
    </row>
    <row r="171" spans="1:4" ht="15.75" customHeight="1" x14ac:dyDescent="0.2">
      <c r="A171" s="12"/>
      <c r="B171" s="12"/>
      <c r="D171" s="12"/>
    </row>
    <row r="172" spans="1:4" ht="15.75" customHeight="1" x14ac:dyDescent="0.2">
      <c r="A172" s="12"/>
      <c r="B172" s="12"/>
      <c r="D172" s="12"/>
    </row>
    <row r="173" spans="1:4" ht="15.75" customHeight="1" x14ac:dyDescent="0.2">
      <c r="A173" s="12"/>
      <c r="B173" s="12"/>
      <c r="D173" s="12"/>
    </row>
    <row r="174" spans="1:4" ht="15.75" customHeight="1" x14ac:dyDescent="0.2">
      <c r="A174" s="12"/>
      <c r="B174" s="12"/>
      <c r="D174" s="12"/>
    </row>
    <row r="175" spans="1:4" ht="15.75" customHeight="1" x14ac:dyDescent="0.2">
      <c r="A175" s="12"/>
      <c r="B175" s="12"/>
      <c r="D175" s="12"/>
    </row>
    <row r="176" spans="1:4" ht="15.75" customHeight="1" x14ac:dyDescent="0.2">
      <c r="A176" s="12"/>
      <c r="B176" s="12"/>
      <c r="D176" s="12"/>
    </row>
    <row r="177" spans="1:4" ht="15.75" customHeight="1" x14ac:dyDescent="0.2">
      <c r="A177" s="12"/>
      <c r="B177" s="12"/>
      <c r="D177" s="12"/>
    </row>
    <row r="178" spans="1:4" ht="15.75" customHeight="1" x14ac:dyDescent="0.2">
      <c r="A178" s="12"/>
      <c r="B178" s="12"/>
      <c r="D178" s="12"/>
    </row>
    <row r="179" spans="1:4" ht="15.75" customHeight="1" x14ac:dyDescent="0.2">
      <c r="A179" s="12"/>
      <c r="B179" s="12"/>
      <c r="D179" s="12"/>
    </row>
    <row r="180" spans="1:4" ht="15.75" customHeight="1" x14ac:dyDescent="0.2">
      <c r="A180" s="12"/>
      <c r="B180" s="12"/>
      <c r="D180" s="12"/>
    </row>
    <row r="181" spans="1:4" ht="15.75" customHeight="1" x14ac:dyDescent="0.2">
      <c r="A181" s="12"/>
      <c r="B181" s="12"/>
      <c r="D181" s="12"/>
    </row>
    <row r="182" spans="1:4" ht="15.75" customHeight="1" x14ac:dyDescent="0.2">
      <c r="A182" s="12"/>
      <c r="B182" s="12"/>
      <c r="D182" s="12"/>
    </row>
    <row r="183" spans="1:4" ht="15.75" customHeight="1" x14ac:dyDescent="0.2">
      <c r="A183" s="12"/>
      <c r="B183" s="12"/>
      <c r="D183" s="12"/>
    </row>
    <row r="184" spans="1:4" ht="15.75" customHeight="1" x14ac:dyDescent="0.2">
      <c r="A184" s="12"/>
      <c r="B184" s="12"/>
      <c r="D184" s="12"/>
    </row>
    <row r="185" spans="1:4" ht="15.75" customHeight="1" x14ac:dyDescent="0.2">
      <c r="A185" s="12"/>
      <c r="B185" s="12"/>
      <c r="D185" s="12"/>
    </row>
    <row r="186" spans="1:4" ht="15.75" customHeight="1" x14ac:dyDescent="0.2">
      <c r="A186" s="12"/>
      <c r="B186" s="12"/>
      <c r="D186" s="12"/>
    </row>
    <row r="187" spans="1:4" ht="15.75" customHeight="1" x14ac:dyDescent="0.2">
      <c r="A187" s="12"/>
      <c r="B187" s="12"/>
      <c r="D187" s="12"/>
    </row>
    <row r="188" spans="1:4" ht="15.75" customHeight="1" x14ac:dyDescent="0.2">
      <c r="A188" s="12"/>
      <c r="B188" s="12"/>
      <c r="D188" s="12"/>
    </row>
    <row r="189" spans="1:4" ht="15.75" customHeight="1" x14ac:dyDescent="0.2">
      <c r="A189" s="12"/>
      <c r="B189" s="12"/>
      <c r="D189" s="12"/>
    </row>
    <row r="190" spans="1:4" ht="15.75" customHeight="1" x14ac:dyDescent="0.2">
      <c r="A190" s="12"/>
      <c r="B190" s="12"/>
      <c r="D190" s="12"/>
    </row>
    <row r="191" spans="1:4" ht="15.75" customHeight="1" x14ac:dyDescent="0.2">
      <c r="A191" s="12"/>
      <c r="B191" s="12"/>
      <c r="D191" s="12"/>
    </row>
    <row r="192" spans="1:4" ht="15.75" customHeight="1" x14ac:dyDescent="0.2">
      <c r="A192" s="12"/>
      <c r="B192" s="12"/>
      <c r="D192" s="12"/>
    </row>
    <row r="193" spans="1:4" ht="15.75" customHeight="1" x14ac:dyDescent="0.2">
      <c r="A193" s="12"/>
      <c r="B193" s="12"/>
      <c r="D193" s="12"/>
    </row>
    <row r="194" spans="1:4" ht="15.75" customHeight="1" x14ac:dyDescent="0.2">
      <c r="A194" s="12"/>
      <c r="B194" s="12"/>
      <c r="D194" s="12"/>
    </row>
    <row r="195" spans="1:4" ht="15.75" customHeight="1" x14ac:dyDescent="0.2">
      <c r="A195" s="12"/>
      <c r="B195" s="12"/>
      <c r="D195" s="12"/>
    </row>
    <row r="196" spans="1:4" ht="15.75" customHeight="1" x14ac:dyDescent="0.2">
      <c r="A196" s="12"/>
      <c r="B196" s="12"/>
      <c r="D196" s="12"/>
    </row>
    <row r="197" spans="1:4" ht="15.75" customHeight="1" x14ac:dyDescent="0.2">
      <c r="A197" s="12"/>
      <c r="B197" s="12"/>
      <c r="D197" s="12"/>
    </row>
    <row r="198" spans="1:4" ht="15.75" customHeight="1" x14ac:dyDescent="0.2">
      <c r="A198" s="12"/>
      <c r="B198" s="12"/>
      <c r="D198" s="12"/>
    </row>
    <row r="199" spans="1:4" ht="15.75" customHeight="1" x14ac:dyDescent="0.2">
      <c r="A199" s="12"/>
      <c r="B199" s="12"/>
      <c r="D199" s="12"/>
    </row>
    <row r="200" spans="1:4" ht="15.75" customHeight="1" x14ac:dyDescent="0.2">
      <c r="A200" s="12"/>
      <c r="B200" s="12"/>
      <c r="D200" s="12"/>
    </row>
    <row r="201" spans="1:4" ht="15.75" customHeight="1" x14ac:dyDescent="0.2">
      <c r="A201" s="12"/>
      <c r="B201" s="12"/>
      <c r="D201" s="12"/>
    </row>
    <row r="202" spans="1:4" ht="15.75" customHeight="1" x14ac:dyDescent="0.2">
      <c r="A202" s="12"/>
      <c r="B202" s="12"/>
      <c r="D202" s="12"/>
    </row>
    <row r="203" spans="1:4" ht="15.75" customHeight="1" x14ac:dyDescent="0.2">
      <c r="A203" s="12"/>
      <c r="B203" s="12"/>
      <c r="D203" s="12"/>
    </row>
    <row r="204" spans="1:4" ht="15.75" customHeight="1" x14ac:dyDescent="0.2">
      <c r="A204" s="12"/>
      <c r="B204" s="12"/>
      <c r="D204" s="12"/>
    </row>
    <row r="205" spans="1:4" ht="15.75" customHeight="1" x14ac:dyDescent="0.2">
      <c r="A205" s="12"/>
      <c r="B205" s="12"/>
      <c r="D205" s="12"/>
    </row>
    <row r="206" spans="1:4" ht="15.75" customHeight="1" x14ac:dyDescent="0.2">
      <c r="A206" s="12"/>
      <c r="B206" s="12"/>
      <c r="D206" s="12"/>
    </row>
    <row r="207" spans="1:4" ht="15.75" customHeight="1" x14ac:dyDescent="0.2">
      <c r="A207" s="12"/>
      <c r="B207" s="12"/>
      <c r="D207" s="12"/>
    </row>
    <row r="208" spans="1:4" ht="15.75" customHeight="1" x14ac:dyDescent="0.2">
      <c r="A208" s="12"/>
      <c r="B208" s="12"/>
      <c r="D208" s="12"/>
    </row>
    <row r="209" spans="1:4" ht="15.75" customHeight="1" x14ac:dyDescent="0.2">
      <c r="A209" s="12"/>
      <c r="B209" s="12"/>
      <c r="D209" s="12"/>
    </row>
    <row r="210" spans="1:4" ht="15.75" customHeight="1" x14ac:dyDescent="0.2">
      <c r="A210" s="12"/>
      <c r="B210" s="12"/>
      <c r="D210" s="12"/>
    </row>
    <row r="211" spans="1:4" ht="15.75" customHeight="1" x14ac:dyDescent="0.2">
      <c r="A211" s="12"/>
      <c r="B211" s="12"/>
      <c r="D211" s="12"/>
    </row>
    <row r="212" spans="1:4" ht="15.75" customHeight="1" x14ac:dyDescent="0.2">
      <c r="A212" s="12"/>
      <c r="B212" s="12"/>
      <c r="D212" s="12"/>
    </row>
    <row r="213" spans="1:4" ht="15.75" customHeight="1" x14ac:dyDescent="0.2">
      <c r="A213" s="12"/>
      <c r="B213" s="12"/>
      <c r="D213" s="12"/>
    </row>
    <row r="214" spans="1:4" ht="15.75" customHeight="1" x14ac:dyDescent="0.2">
      <c r="A214" s="12"/>
      <c r="B214" s="12"/>
      <c r="D214" s="12"/>
    </row>
    <row r="215" spans="1:4" ht="15.75" customHeight="1" x14ac:dyDescent="0.2">
      <c r="A215" s="12"/>
      <c r="B215" s="12"/>
      <c r="D215" s="12"/>
    </row>
    <row r="216" spans="1:4" ht="15.75" customHeight="1" x14ac:dyDescent="0.2">
      <c r="A216" s="12"/>
      <c r="B216" s="12"/>
      <c r="D216" s="12"/>
    </row>
    <row r="217" spans="1:4" ht="15.75" customHeight="1" x14ac:dyDescent="0.2">
      <c r="A217" s="12"/>
      <c r="B217" s="12"/>
      <c r="D217" s="12"/>
    </row>
    <row r="218" spans="1:4" ht="15.75" customHeight="1" x14ac:dyDescent="0.2">
      <c r="A218" s="12"/>
      <c r="B218" s="12"/>
      <c r="D218" s="12"/>
    </row>
    <row r="219" spans="1:4" ht="15.75" customHeight="1" x14ac:dyDescent="0.2">
      <c r="A219" s="12"/>
      <c r="B219" s="12"/>
      <c r="D219" s="12"/>
    </row>
    <row r="220" spans="1:4" ht="15.75" customHeight="1" x14ac:dyDescent="0.2">
      <c r="A220" s="12"/>
      <c r="B220" s="12"/>
      <c r="D220" s="12"/>
    </row>
    <row r="221" spans="1:4" ht="15.75" customHeight="1" x14ac:dyDescent="0.2">
      <c r="A221" s="12"/>
      <c r="B221" s="12"/>
      <c r="D221" s="12"/>
    </row>
    <row r="222" spans="1:4" ht="15.75" customHeight="1" x14ac:dyDescent="0.2">
      <c r="A222" s="12"/>
      <c r="B222" s="12"/>
      <c r="D222" s="12"/>
    </row>
    <row r="223" spans="1:4" ht="15.75" customHeight="1" x14ac:dyDescent="0.2">
      <c r="A223" s="12"/>
      <c r="B223" s="12"/>
      <c r="D223" s="12"/>
    </row>
    <row r="224" spans="1:4" ht="15.75" customHeight="1" x14ac:dyDescent="0.2">
      <c r="A224" s="12"/>
      <c r="B224" s="12"/>
      <c r="D224" s="12"/>
    </row>
    <row r="225" spans="1:4" ht="15.75" customHeight="1" x14ac:dyDescent="0.2">
      <c r="A225" s="12"/>
      <c r="B225" s="12"/>
      <c r="D225" s="12"/>
    </row>
    <row r="226" spans="1:4" ht="15.75" customHeight="1" x14ac:dyDescent="0.2">
      <c r="A226" s="12"/>
      <c r="B226" s="12"/>
      <c r="D226" s="12"/>
    </row>
    <row r="227" spans="1:4" ht="15.75" customHeight="1" x14ac:dyDescent="0.2">
      <c r="A227" s="12"/>
      <c r="B227" s="12"/>
      <c r="D227" s="12"/>
    </row>
    <row r="228" spans="1:4" ht="15.75" customHeight="1" x14ac:dyDescent="0.2">
      <c r="A228" s="12"/>
      <c r="B228" s="12"/>
      <c r="D228" s="12"/>
    </row>
    <row r="229" spans="1:4" ht="15.75" customHeight="1" x14ac:dyDescent="0.2">
      <c r="A229" s="12"/>
      <c r="B229" s="12"/>
      <c r="D229" s="12"/>
    </row>
    <row r="230" spans="1:4" ht="15.75" customHeight="1" x14ac:dyDescent="0.2">
      <c r="A230" s="12"/>
      <c r="B230" s="12"/>
      <c r="D230" s="12"/>
    </row>
    <row r="231" spans="1:4" ht="15.75" customHeight="1" x14ac:dyDescent="0.2">
      <c r="A231" s="12"/>
      <c r="B231" s="12"/>
      <c r="D231" s="12"/>
    </row>
    <row r="232" spans="1:4" ht="15.75" customHeight="1" x14ac:dyDescent="0.2">
      <c r="A232" s="12"/>
      <c r="B232" s="12"/>
      <c r="D232" s="12"/>
    </row>
    <row r="233" spans="1:4" ht="15.75" customHeight="1" x14ac:dyDescent="0.2">
      <c r="A233" s="12"/>
      <c r="B233" s="12"/>
      <c r="D233" s="12"/>
    </row>
    <row r="234" spans="1:4" ht="15.75" customHeight="1" x14ac:dyDescent="0.2">
      <c r="A234" s="12"/>
      <c r="B234" s="12"/>
      <c r="D234" s="12"/>
    </row>
    <row r="235" spans="1:4" ht="15.75" customHeight="1" x14ac:dyDescent="0.2">
      <c r="A235" s="12"/>
      <c r="B235" s="12"/>
      <c r="D235" s="12"/>
    </row>
    <row r="236" spans="1:4" ht="15.75" customHeight="1" x14ac:dyDescent="0.2">
      <c r="A236" s="12"/>
      <c r="B236" s="12"/>
      <c r="D236" s="12"/>
    </row>
    <row r="237" spans="1:4" ht="15.75" customHeight="1" x14ac:dyDescent="0.2">
      <c r="A237" s="12"/>
      <c r="B237" s="12"/>
      <c r="D237" s="12"/>
    </row>
    <row r="238" spans="1:4" ht="15.75" customHeight="1" x14ac:dyDescent="0.2">
      <c r="A238" s="12"/>
      <c r="B238" s="12"/>
      <c r="D238" s="12"/>
    </row>
    <row r="239" spans="1:4" ht="15.75" customHeight="1" x14ac:dyDescent="0.2">
      <c r="A239" s="12"/>
      <c r="B239" s="12"/>
      <c r="D239" s="12"/>
    </row>
    <row r="240" spans="1:4" ht="15.75" customHeight="1" x14ac:dyDescent="0.2">
      <c r="A240" s="12"/>
      <c r="B240" s="12"/>
      <c r="D240" s="12"/>
    </row>
    <row r="241" spans="1:4" ht="15.75" customHeight="1" x14ac:dyDescent="0.2">
      <c r="A241" s="12"/>
      <c r="B241" s="12"/>
      <c r="D241" s="12"/>
    </row>
    <row r="242" spans="1:4" ht="15.75" customHeight="1" x14ac:dyDescent="0.2">
      <c r="A242" s="12"/>
      <c r="B242" s="12"/>
      <c r="D242" s="12"/>
    </row>
    <row r="243" spans="1:4" ht="15.75" customHeight="1" x14ac:dyDescent="0.2">
      <c r="A243" s="12"/>
      <c r="B243" s="12"/>
      <c r="D243" s="12"/>
    </row>
    <row r="244" spans="1:4" ht="15.75" customHeight="1" x14ac:dyDescent="0.2">
      <c r="A244" s="12"/>
      <c r="B244" s="12"/>
      <c r="D244" s="12"/>
    </row>
    <row r="245" spans="1:4" ht="15.75" customHeight="1" x14ac:dyDescent="0.2">
      <c r="A245" s="12"/>
      <c r="B245" s="12"/>
      <c r="D245" s="12"/>
    </row>
    <row r="246" spans="1:4" ht="15.75" customHeight="1" x14ac:dyDescent="0.2">
      <c r="A246" s="12"/>
      <c r="B246" s="12"/>
      <c r="D246" s="12"/>
    </row>
    <row r="247" spans="1:4" ht="15.75" customHeight="1" x14ac:dyDescent="0.2">
      <c r="A247" s="12"/>
      <c r="B247" s="12"/>
      <c r="D247" s="12"/>
    </row>
    <row r="248" spans="1:4" ht="15.75" customHeight="1" x14ac:dyDescent="0.2">
      <c r="A248" s="12"/>
      <c r="B248" s="12"/>
      <c r="D248" s="12"/>
    </row>
    <row r="249" spans="1:4" ht="15.75" customHeight="1" x14ac:dyDescent="0.2">
      <c r="A249" s="12"/>
      <c r="B249" s="12"/>
      <c r="D249" s="12"/>
    </row>
    <row r="250" spans="1:4" ht="15.75" customHeight="1" x14ac:dyDescent="0.2">
      <c r="A250" s="12"/>
      <c r="B250" s="12"/>
      <c r="D250" s="12"/>
    </row>
    <row r="251" spans="1:4" ht="15.75" customHeight="1" x14ac:dyDescent="0.2">
      <c r="A251" s="12"/>
      <c r="B251" s="12"/>
      <c r="D251" s="12"/>
    </row>
    <row r="252" spans="1:4" ht="15.75" customHeight="1" x14ac:dyDescent="0.2">
      <c r="A252" s="12"/>
      <c r="B252" s="12"/>
      <c r="D252" s="12"/>
    </row>
    <row r="253" spans="1:4" ht="15.75" customHeight="1" x14ac:dyDescent="0.2">
      <c r="A253" s="12"/>
      <c r="B253" s="12"/>
      <c r="D253" s="12"/>
    </row>
    <row r="254" spans="1:4" ht="15.75" customHeight="1" x14ac:dyDescent="0.2">
      <c r="A254" s="12"/>
      <c r="B254" s="12"/>
      <c r="D254" s="12"/>
    </row>
    <row r="255" spans="1:4" ht="15.75" customHeight="1" x14ac:dyDescent="0.2">
      <c r="A255" s="12"/>
      <c r="B255" s="12"/>
      <c r="D255" s="12"/>
    </row>
    <row r="256" spans="1:4" ht="15.75" customHeight="1" x14ac:dyDescent="0.2">
      <c r="A256" s="12"/>
      <c r="B256" s="12"/>
      <c r="D256" s="12"/>
    </row>
    <row r="257" spans="1:4" ht="15.75" customHeight="1" x14ac:dyDescent="0.2">
      <c r="A257" s="12"/>
      <c r="B257" s="12"/>
      <c r="D257" s="12"/>
    </row>
    <row r="258" spans="1:4" ht="15.75" customHeight="1" x14ac:dyDescent="0.2">
      <c r="A258" s="12"/>
      <c r="B258" s="12"/>
      <c r="D258" s="12"/>
    </row>
    <row r="259" spans="1:4" ht="15.75" customHeight="1" x14ac:dyDescent="0.2">
      <c r="A259" s="12"/>
      <c r="B259" s="12"/>
      <c r="D259" s="12"/>
    </row>
    <row r="260" spans="1:4" ht="15.75" customHeight="1" x14ac:dyDescent="0.2">
      <c r="A260" s="12"/>
      <c r="B260" s="12"/>
      <c r="D260" s="12"/>
    </row>
    <row r="261" spans="1:4" ht="15.75" customHeight="1" x14ac:dyDescent="0.2">
      <c r="A261" s="12"/>
      <c r="B261" s="12"/>
      <c r="D261" s="12"/>
    </row>
    <row r="262" spans="1:4" ht="15.75" customHeight="1" x14ac:dyDescent="0.2">
      <c r="A262" s="12"/>
      <c r="B262" s="12"/>
      <c r="D262" s="12"/>
    </row>
    <row r="263" spans="1:4" ht="15.75" customHeight="1" x14ac:dyDescent="0.2">
      <c r="A263" s="12"/>
      <c r="B263" s="12"/>
      <c r="D263" s="12"/>
    </row>
    <row r="264" spans="1:4" ht="15.75" customHeight="1" x14ac:dyDescent="0.2">
      <c r="A264" s="12"/>
      <c r="B264" s="12"/>
      <c r="D264" s="12"/>
    </row>
    <row r="265" spans="1:4" ht="15.75" customHeight="1" x14ac:dyDescent="0.2">
      <c r="A265" s="12"/>
      <c r="B265" s="12"/>
      <c r="D265" s="12"/>
    </row>
    <row r="266" spans="1:4" ht="15.75" customHeight="1" x14ac:dyDescent="0.2">
      <c r="A266" s="12"/>
      <c r="B266" s="12"/>
      <c r="D266" s="12"/>
    </row>
    <row r="267" spans="1:4" ht="15.75" customHeight="1" x14ac:dyDescent="0.2">
      <c r="A267" s="12"/>
      <c r="B267" s="12"/>
      <c r="D267" s="12"/>
    </row>
    <row r="268" spans="1:4" ht="15.75" customHeight="1" x14ac:dyDescent="0.2">
      <c r="A268" s="12"/>
      <c r="B268" s="12"/>
      <c r="D268" s="12"/>
    </row>
    <row r="269" spans="1:4" ht="15.75" customHeight="1" x14ac:dyDescent="0.2">
      <c r="A269" s="12"/>
      <c r="B269" s="12"/>
      <c r="D269" s="12"/>
    </row>
    <row r="270" spans="1:4" ht="15.75" customHeight="1" x14ac:dyDescent="0.2">
      <c r="A270" s="12"/>
      <c r="B270" s="12"/>
      <c r="D270" s="12"/>
    </row>
    <row r="271" spans="1:4" ht="15.75" customHeight="1" x14ac:dyDescent="0.2">
      <c r="A271" s="12"/>
      <c r="B271" s="12"/>
      <c r="D271" s="12"/>
    </row>
    <row r="272" spans="1:4" ht="15.75" customHeight="1" x14ac:dyDescent="0.2">
      <c r="A272" s="12"/>
      <c r="B272" s="12"/>
      <c r="D272" s="12"/>
    </row>
    <row r="273" spans="1:4" ht="15.75" customHeight="1" x14ac:dyDescent="0.2">
      <c r="A273" s="12"/>
      <c r="B273" s="12"/>
      <c r="D273" s="12"/>
    </row>
    <row r="274" spans="1:4" ht="15.75" customHeight="1" x14ac:dyDescent="0.2">
      <c r="A274" s="12"/>
      <c r="B274" s="12"/>
      <c r="D274" s="12"/>
    </row>
    <row r="275" spans="1:4" ht="15.75" customHeight="1" x14ac:dyDescent="0.2">
      <c r="A275" s="12"/>
      <c r="B275" s="12"/>
      <c r="D275" s="12"/>
    </row>
    <row r="276" spans="1:4" ht="15.75" customHeight="1" x14ac:dyDescent="0.2">
      <c r="A276" s="12"/>
      <c r="B276" s="12"/>
      <c r="D276" s="12"/>
    </row>
    <row r="277" spans="1:4" ht="15.75" customHeight="1" x14ac:dyDescent="0.2">
      <c r="A277" s="12"/>
      <c r="B277" s="12"/>
      <c r="D277" s="12"/>
    </row>
    <row r="278" spans="1:4" ht="15.75" customHeight="1" x14ac:dyDescent="0.2">
      <c r="A278" s="12"/>
      <c r="B278" s="12"/>
      <c r="D278" s="12"/>
    </row>
    <row r="279" spans="1:4" ht="15.75" customHeight="1" x14ac:dyDescent="0.2">
      <c r="A279" s="12"/>
      <c r="B279" s="12"/>
      <c r="D279" s="12"/>
    </row>
    <row r="280" spans="1:4" ht="15.75" customHeight="1" x14ac:dyDescent="0.2">
      <c r="A280" s="12"/>
      <c r="B280" s="12"/>
      <c r="D280" s="12"/>
    </row>
    <row r="281" spans="1:4" ht="15.75" customHeight="1" x14ac:dyDescent="0.2">
      <c r="A281" s="12"/>
      <c r="B281" s="12"/>
      <c r="D281" s="12"/>
    </row>
    <row r="282" spans="1:4" ht="15.75" customHeight="1" x14ac:dyDescent="0.2">
      <c r="A282" s="12"/>
      <c r="B282" s="12"/>
      <c r="D282" s="12"/>
    </row>
    <row r="283" spans="1:4" ht="15.75" customHeight="1" x14ac:dyDescent="0.2">
      <c r="A283" s="12"/>
      <c r="B283" s="12"/>
      <c r="D283" s="12"/>
    </row>
    <row r="284" spans="1:4" ht="15.75" customHeight="1" x14ac:dyDescent="0.2">
      <c r="A284" s="12"/>
      <c r="B284" s="12"/>
      <c r="D284" s="12"/>
    </row>
    <row r="285" spans="1:4" ht="15.75" customHeight="1" x14ac:dyDescent="0.2">
      <c r="A285" s="12"/>
      <c r="B285" s="12"/>
      <c r="D285" s="12"/>
    </row>
    <row r="286" spans="1:4" ht="15.75" customHeight="1" x14ac:dyDescent="0.2">
      <c r="A286" s="12"/>
      <c r="B286" s="12"/>
      <c r="D286" s="12"/>
    </row>
    <row r="287" spans="1:4" ht="15.75" customHeight="1" x14ac:dyDescent="0.2">
      <c r="A287" s="12"/>
      <c r="B287" s="12"/>
      <c r="D287" s="12"/>
    </row>
    <row r="288" spans="1:4" ht="15.75" customHeight="1" x14ac:dyDescent="0.2">
      <c r="A288" s="12"/>
      <c r="B288" s="12"/>
      <c r="D288" s="12"/>
    </row>
    <row r="289" spans="1:4" ht="15.75" customHeight="1" x14ac:dyDescent="0.2">
      <c r="A289" s="12"/>
      <c r="B289" s="12"/>
      <c r="D289" s="12"/>
    </row>
    <row r="290" spans="1:4" ht="15.75" customHeight="1" x14ac:dyDescent="0.2">
      <c r="A290" s="12"/>
      <c r="B290" s="12"/>
      <c r="D290" s="12"/>
    </row>
    <row r="291" spans="1:4" ht="15.75" customHeight="1" x14ac:dyDescent="0.2">
      <c r="A291" s="12"/>
      <c r="B291" s="12"/>
      <c r="D291" s="12"/>
    </row>
    <row r="292" spans="1:4" ht="15.75" customHeight="1" x14ac:dyDescent="0.2">
      <c r="A292" s="12"/>
      <c r="B292" s="12"/>
      <c r="D292" s="12"/>
    </row>
    <row r="293" spans="1:4" ht="15.75" customHeight="1" x14ac:dyDescent="0.2">
      <c r="A293" s="12"/>
      <c r="B293" s="12"/>
      <c r="D293" s="12"/>
    </row>
    <row r="294" spans="1:4" ht="15.75" customHeight="1" x14ac:dyDescent="0.2">
      <c r="A294" s="12"/>
      <c r="B294" s="12"/>
      <c r="D294" s="12"/>
    </row>
    <row r="295" spans="1:4" ht="15.75" customHeight="1" x14ac:dyDescent="0.2">
      <c r="A295" s="12"/>
      <c r="B295" s="12"/>
      <c r="D295" s="12"/>
    </row>
    <row r="296" spans="1:4" ht="15.75" customHeight="1" x14ac:dyDescent="0.2">
      <c r="A296" s="12"/>
      <c r="B296" s="12"/>
      <c r="D296" s="12"/>
    </row>
    <row r="297" spans="1:4" ht="15.75" customHeight="1" x14ac:dyDescent="0.2">
      <c r="A297" s="12"/>
      <c r="B297" s="12"/>
      <c r="D297" s="12"/>
    </row>
    <row r="298" spans="1:4" ht="15.75" customHeight="1" x14ac:dyDescent="0.2">
      <c r="A298" s="12"/>
      <c r="B298" s="12"/>
      <c r="D298" s="12"/>
    </row>
    <row r="299" spans="1:4" ht="15.75" customHeight="1" x14ac:dyDescent="0.2">
      <c r="A299" s="12"/>
      <c r="B299" s="12"/>
      <c r="D299" s="12"/>
    </row>
    <row r="300" spans="1:4" ht="15.75" customHeight="1" x14ac:dyDescent="0.2">
      <c r="A300" s="12"/>
      <c r="B300" s="12"/>
      <c r="D300" s="12"/>
    </row>
    <row r="301" spans="1:4" ht="15.75" customHeight="1" x14ac:dyDescent="0.2">
      <c r="A301" s="12"/>
      <c r="B301" s="12"/>
      <c r="D301" s="12"/>
    </row>
    <row r="302" spans="1:4" ht="15.75" customHeight="1" x14ac:dyDescent="0.2">
      <c r="A302" s="12"/>
      <c r="B302" s="12"/>
      <c r="D302" s="12"/>
    </row>
    <row r="303" spans="1:4" ht="15.75" customHeight="1" x14ac:dyDescent="0.2">
      <c r="A303" s="12"/>
      <c r="B303" s="12"/>
      <c r="D303" s="12"/>
    </row>
    <row r="304" spans="1:4" ht="15.75" customHeight="1" x14ac:dyDescent="0.2">
      <c r="A304" s="12"/>
      <c r="B304" s="12"/>
      <c r="D304" s="12"/>
    </row>
    <row r="305" spans="1:4" ht="15.75" customHeight="1" x14ac:dyDescent="0.2">
      <c r="A305" s="12"/>
      <c r="B305" s="12"/>
      <c r="D305" s="12"/>
    </row>
    <row r="306" spans="1:4" ht="15.75" customHeight="1" x14ac:dyDescent="0.2">
      <c r="A306" s="12"/>
      <c r="B306" s="12"/>
      <c r="D306" s="12"/>
    </row>
    <row r="307" spans="1:4" ht="15.75" customHeight="1" x14ac:dyDescent="0.2">
      <c r="A307" s="12"/>
      <c r="B307" s="12"/>
      <c r="D307" s="12"/>
    </row>
    <row r="308" spans="1:4" ht="15.75" customHeight="1" x14ac:dyDescent="0.2">
      <c r="A308" s="12"/>
      <c r="B308" s="12"/>
      <c r="D308" s="12"/>
    </row>
    <row r="309" spans="1:4" ht="15.75" customHeight="1" x14ac:dyDescent="0.2">
      <c r="A309" s="12"/>
      <c r="B309" s="12"/>
      <c r="D309" s="12"/>
    </row>
    <row r="310" spans="1:4" ht="15.75" customHeight="1" x14ac:dyDescent="0.2">
      <c r="A310" s="12"/>
      <c r="B310" s="12"/>
      <c r="D310" s="12"/>
    </row>
    <row r="311" spans="1:4" ht="15.75" customHeight="1" x14ac:dyDescent="0.2">
      <c r="A311" s="12"/>
      <c r="B311" s="12"/>
      <c r="D311" s="12"/>
    </row>
    <row r="312" spans="1:4" ht="15.75" customHeight="1" x14ac:dyDescent="0.2">
      <c r="A312" s="12"/>
      <c r="B312" s="12"/>
      <c r="D312" s="12"/>
    </row>
    <row r="313" spans="1:4" ht="15.75" customHeight="1" x14ac:dyDescent="0.2">
      <c r="A313" s="12"/>
      <c r="B313" s="12"/>
      <c r="D313" s="12"/>
    </row>
    <row r="314" spans="1:4" ht="15.75" customHeight="1" x14ac:dyDescent="0.2">
      <c r="A314" s="12"/>
      <c r="B314" s="12"/>
      <c r="D314" s="12"/>
    </row>
    <row r="315" spans="1:4" ht="15.75" customHeight="1" x14ac:dyDescent="0.2">
      <c r="A315" s="12"/>
      <c r="B315" s="12"/>
      <c r="D315" s="12"/>
    </row>
    <row r="316" spans="1:4" ht="15.75" customHeight="1" x14ac:dyDescent="0.2">
      <c r="A316" s="12"/>
      <c r="B316" s="12"/>
      <c r="D316" s="12"/>
    </row>
    <row r="317" spans="1:4" ht="15.75" customHeight="1" x14ac:dyDescent="0.2">
      <c r="A317" s="12"/>
      <c r="B317" s="12"/>
      <c r="D317" s="12"/>
    </row>
    <row r="318" spans="1:4" ht="15.75" customHeight="1" x14ac:dyDescent="0.2">
      <c r="A318" s="12"/>
      <c r="B318" s="12"/>
      <c r="D318" s="12"/>
    </row>
    <row r="319" spans="1:4" ht="15.75" customHeight="1" x14ac:dyDescent="0.2">
      <c r="A319" s="12"/>
      <c r="B319" s="12"/>
      <c r="D319" s="12"/>
    </row>
    <row r="320" spans="1:4" ht="15.75" customHeight="1" x14ac:dyDescent="0.2">
      <c r="A320" s="12"/>
      <c r="B320" s="12"/>
      <c r="D320" s="12"/>
    </row>
    <row r="321" spans="1:4" ht="15.75" customHeight="1" x14ac:dyDescent="0.2">
      <c r="A321" s="12"/>
      <c r="B321" s="12"/>
      <c r="D321" s="12"/>
    </row>
    <row r="322" spans="1:4" ht="15.75" customHeight="1" x14ac:dyDescent="0.2">
      <c r="A322" s="12"/>
      <c r="B322" s="12"/>
      <c r="D322" s="12"/>
    </row>
    <row r="323" spans="1:4" ht="15.75" customHeight="1" x14ac:dyDescent="0.2">
      <c r="A323" s="12"/>
      <c r="B323" s="12"/>
      <c r="D323" s="12"/>
    </row>
    <row r="324" spans="1:4" ht="15.75" customHeight="1" x14ac:dyDescent="0.2">
      <c r="A324" s="12"/>
      <c r="B324" s="12"/>
      <c r="D324" s="12"/>
    </row>
    <row r="325" spans="1:4" ht="15.75" customHeight="1" x14ac:dyDescent="0.2">
      <c r="A325" s="12"/>
      <c r="B325" s="12"/>
      <c r="D325" s="12"/>
    </row>
    <row r="326" spans="1:4" ht="15.75" customHeight="1" x14ac:dyDescent="0.2">
      <c r="A326" s="12"/>
      <c r="B326" s="12"/>
      <c r="D326" s="12"/>
    </row>
    <row r="327" spans="1:4" ht="15.75" customHeight="1" x14ac:dyDescent="0.2">
      <c r="A327" s="12"/>
      <c r="B327" s="12"/>
      <c r="D327" s="12"/>
    </row>
    <row r="328" spans="1:4" ht="15.75" customHeight="1" x14ac:dyDescent="0.2">
      <c r="A328" s="12"/>
      <c r="B328" s="12"/>
      <c r="D328" s="12"/>
    </row>
    <row r="329" spans="1:4" ht="15.75" customHeight="1" x14ac:dyDescent="0.2">
      <c r="A329" s="12"/>
      <c r="B329" s="12"/>
      <c r="D329" s="12"/>
    </row>
    <row r="330" spans="1:4" ht="15.75" customHeight="1" x14ac:dyDescent="0.2">
      <c r="A330" s="12"/>
      <c r="B330" s="12"/>
      <c r="D330" s="12"/>
    </row>
    <row r="331" spans="1:4" ht="15.75" customHeight="1" x14ac:dyDescent="0.2">
      <c r="A331" s="12"/>
      <c r="B331" s="12"/>
      <c r="D331" s="12"/>
    </row>
    <row r="332" spans="1:4" ht="15.75" customHeight="1" x14ac:dyDescent="0.2">
      <c r="A332" s="12"/>
      <c r="B332" s="12"/>
      <c r="D332" s="12"/>
    </row>
    <row r="333" spans="1:4" ht="15.75" customHeight="1" x14ac:dyDescent="0.2">
      <c r="A333" s="12"/>
      <c r="B333" s="12"/>
      <c r="D333" s="12"/>
    </row>
    <row r="334" spans="1:4" ht="15.75" customHeight="1" x14ac:dyDescent="0.2">
      <c r="A334" s="12"/>
      <c r="B334" s="12"/>
      <c r="D334" s="12"/>
    </row>
    <row r="335" spans="1:4" ht="15.75" customHeight="1" x14ac:dyDescent="0.2">
      <c r="A335" s="12"/>
      <c r="B335" s="12"/>
      <c r="D335" s="12"/>
    </row>
    <row r="336" spans="1:4" ht="15.75" customHeight="1" x14ac:dyDescent="0.2">
      <c r="A336" s="12"/>
      <c r="B336" s="12"/>
      <c r="D336" s="12"/>
    </row>
    <row r="337" spans="1:4" ht="15.75" customHeight="1" x14ac:dyDescent="0.2">
      <c r="A337" s="12"/>
      <c r="B337" s="12"/>
      <c r="D337" s="12"/>
    </row>
    <row r="338" spans="1:4" ht="15.75" customHeight="1" x14ac:dyDescent="0.2">
      <c r="A338" s="12"/>
      <c r="B338" s="12"/>
      <c r="D338" s="12"/>
    </row>
    <row r="339" spans="1:4" ht="15.75" customHeight="1" x14ac:dyDescent="0.2">
      <c r="A339" s="12"/>
      <c r="B339" s="12"/>
      <c r="D339" s="12"/>
    </row>
    <row r="340" spans="1:4" ht="15.75" customHeight="1" x14ac:dyDescent="0.2">
      <c r="A340" s="12"/>
      <c r="B340" s="12"/>
      <c r="D340" s="12"/>
    </row>
    <row r="341" spans="1:4" ht="15.75" customHeight="1" x14ac:dyDescent="0.2">
      <c r="A341" s="12"/>
      <c r="B341" s="12"/>
      <c r="D341" s="12"/>
    </row>
    <row r="342" spans="1:4" ht="15.75" customHeight="1" x14ac:dyDescent="0.2">
      <c r="A342" s="12"/>
      <c r="B342" s="12"/>
      <c r="D342" s="12"/>
    </row>
    <row r="343" spans="1:4" ht="15.75" customHeight="1" x14ac:dyDescent="0.2">
      <c r="A343" s="12"/>
      <c r="B343" s="12"/>
      <c r="D343" s="12"/>
    </row>
    <row r="344" spans="1:4" ht="15.75" customHeight="1" x14ac:dyDescent="0.2">
      <c r="A344" s="12"/>
      <c r="B344" s="12"/>
      <c r="D344" s="12"/>
    </row>
    <row r="345" spans="1:4" ht="15.75" customHeight="1" x14ac:dyDescent="0.2">
      <c r="A345" s="12"/>
      <c r="B345" s="12"/>
      <c r="D345" s="12"/>
    </row>
    <row r="346" spans="1:4" ht="15.75" customHeight="1" x14ac:dyDescent="0.2">
      <c r="A346" s="12"/>
      <c r="B346" s="12"/>
      <c r="D346" s="12"/>
    </row>
    <row r="347" spans="1:4" ht="15.75" customHeight="1" x14ac:dyDescent="0.2">
      <c r="A347" s="12"/>
      <c r="B347" s="12"/>
      <c r="D347" s="12"/>
    </row>
    <row r="348" spans="1:4" ht="15.75" customHeight="1" x14ac:dyDescent="0.2">
      <c r="A348" s="12"/>
      <c r="B348" s="12"/>
      <c r="D348" s="12"/>
    </row>
    <row r="349" spans="1:4" ht="15.75" customHeight="1" x14ac:dyDescent="0.2">
      <c r="A349" s="12"/>
      <c r="B349" s="12"/>
      <c r="D349" s="12"/>
    </row>
    <row r="350" spans="1:4" ht="15.75" customHeight="1" x14ac:dyDescent="0.2">
      <c r="A350" s="12"/>
      <c r="B350" s="12"/>
      <c r="D350" s="12"/>
    </row>
    <row r="351" spans="1:4" ht="15.75" customHeight="1" x14ac:dyDescent="0.2">
      <c r="A351" s="12"/>
      <c r="B351" s="12"/>
      <c r="D351" s="12"/>
    </row>
    <row r="352" spans="1:4" ht="15.75" customHeight="1" x14ac:dyDescent="0.2">
      <c r="A352" s="12"/>
      <c r="B352" s="12"/>
      <c r="D352" s="12"/>
    </row>
    <row r="353" spans="1:4" ht="15.75" customHeight="1" x14ac:dyDescent="0.2">
      <c r="A353" s="12"/>
      <c r="B353" s="12"/>
      <c r="D353" s="12"/>
    </row>
    <row r="354" spans="1:4" ht="15.75" customHeight="1" x14ac:dyDescent="0.2">
      <c r="A354" s="12"/>
      <c r="B354" s="12"/>
      <c r="D354" s="12"/>
    </row>
    <row r="355" spans="1:4" ht="15.75" customHeight="1" x14ac:dyDescent="0.2">
      <c r="A355" s="12"/>
      <c r="B355" s="12"/>
      <c r="D355" s="12"/>
    </row>
    <row r="356" spans="1:4" ht="15.75" customHeight="1" x14ac:dyDescent="0.2">
      <c r="A356" s="12"/>
      <c r="B356" s="12"/>
      <c r="D356" s="12"/>
    </row>
    <row r="357" spans="1:4" ht="15.75" customHeight="1" x14ac:dyDescent="0.2">
      <c r="A357" s="12"/>
      <c r="B357" s="12"/>
      <c r="D357" s="12"/>
    </row>
    <row r="358" spans="1:4" ht="15.75" customHeight="1" x14ac:dyDescent="0.2">
      <c r="A358" s="12"/>
      <c r="B358" s="12"/>
      <c r="D358" s="12"/>
    </row>
    <row r="359" spans="1:4" ht="15.75" customHeight="1" x14ac:dyDescent="0.2">
      <c r="A359" s="12"/>
      <c r="B359" s="12"/>
      <c r="D359" s="12"/>
    </row>
    <row r="360" spans="1:4" ht="15.75" customHeight="1" x14ac:dyDescent="0.2">
      <c r="A360" s="12"/>
      <c r="B360" s="12"/>
      <c r="D360" s="12"/>
    </row>
    <row r="361" spans="1:4" ht="15.75" customHeight="1" x14ac:dyDescent="0.2">
      <c r="A361" s="12"/>
      <c r="B361" s="12"/>
      <c r="D361" s="12"/>
    </row>
    <row r="362" spans="1:4" ht="15.75" customHeight="1" x14ac:dyDescent="0.2">
      <c r="A362" s="12"/>
      <c r="B362" s="12"/>
      <c r="D362" s="12"/>
    </row>
    <row r="363" spans="1:4" ht="15.75" customHeight="1" x14ac:dyDescent="0.2">
      <c r="A363" s="12"/>
      <c r="B363" s="12"/>
      <c r="D363" s="12"/>
    </row>
    <row r="364" spans="1:4" ht="15.75" customHeight="1" x14ac:dyDescent="0.2">
      <c r="A364" s="12"/>
      <c r="B364" s="12"/>
      <c r="D364" s="12"/>
    </row>
    <row r="365" spans="1:4" ht="15.75" customHeight="1" x14ac:dyDescent="0.2">
      <c r="A365" s="12"/>
      <c r="B365" s="12"/>
      <c r="D365" s="12"/>
    </row>
    <row r="366" spans="1:4" ht="15.75" customHeight="1" x14ac:dyDescent="0.2">
      <c r="A366" s="12"/>
      <c r="B366" s="12"/>
      <c r="D366" s="12"/>
    </row>
    <row r="367" spans="1:4" ht="15.75" customHeight="1" x14ac:dyDescent="0.2">
      <c r="A367" s="12"/>
      <c r="B367" s="12"/>
      <c r="D367" s="12"/>
    </row>
    <row r="368" spans="1:4" ht="15.75" customHeight="1" x14ac:dyDescent="0.2">
      <c r="A368" s="12"/>
      <c r="B368" s="12"/>
      <c r="D368" s="12"/>
    </row>
    <row r="369" spans="1:4" ht="15.75" customHeight="1" x14ac:dyDescent="0.2">
      <c r="A369" s="12"/>
      <c r="B369" s="12"/>
      <c r="D369" s="12"/>
    </row>
    <row r="370" spans="1:4" ht="15.75" customHeight="1" x14ac:dyDescent="0.2">
      <c r="A370" s="12"/>
      <c r="B370" s="12"/>
      <c r="D370" s="12"/>
    </row>
    <row r="371" spans="1:4" ht="15.75" customHeight="1" x14ac:dyDescent="0.2">
      <c r="A371" s="12"/>
      <c r="B371" s="12"/>
      <c r="D371" s="12"/>
    </row>
    <row r="372" spans="1:4" ht="15.75" customHeight="1" x14ac:dyDescent="0.2">
      <c r="A372" s="12"/>
      <c r="B372" s="12"/>
      <c r="D372" s="12"/>
    </row>
    <row r="373" spans="1:4" ht="15.75" customHeight="1" x14ac:dyDescent="0.2">
      <c r="A373" s="12"/>
      <c r="B373" s="12"/>
      <c r="D373" s="12"/>
    </row>
    <row r="374" spans="1:4" ht="15.75" customHeight="1" x14ac:dyDescent="0.2">
      <c r="A374" s="12"/>
      <c r="B374" s="12"/>
      <c r="D374" s="12"/>
    </row>
    <row r="375" spans="1:4" ht="15.75" customHeight="1" x14ac:dyDescent="0.2">
      <c r="A375" s="12"/>
      <c r="B375" s="12"/>
      <c r="D375" s="12"/>
    </row>
    <row r="376" spans="1:4" ht="15.75" customHeight="1" x14ac:dyDescent="0.2">
      <c r="A376" s="12"/>
      <c r="B376" s="12"/>
      <c r="D376" s="12"/>
    </row>
    <row r="377" spans="1:4" ht="15.75" customHeight="1" x14ac:dyDescent="0.2">
      <c r="A377" s="12"/>
      <c r="B377" s="12"/>
      <c r="D377" s="12"/>
    </row>
    <row r="378" spans="1:4" ht="15.75" customHeight="1" x14ac:dyDescent="0.2">
      <c r="A378" s="12"/>
      <c r="B378" s="12"/>
      <c r="D378" s="12"/>
    </row>
    <row r="379" spans="1:4" ht="15.75" customHeight="1" x14ac:dyDescent="0.2">
      <c r="A379" s="12"/>
      <c r="B379" s="12"/>
      <c r="D379" s="12"/>
    </row>
    <row r="380" spans="1:4" ht="15.75" customHeight="1" x14ac:dyDescent="0.2">
      <c r="A380" s="12"/>
      <c r="B380" s="12"/>
      <c r="D380" s="12"/>
    </row>
    <row r="381" spans="1:4" ht="15.75" customHeight="1" x14ac:dyDescent="0.2">
      <c r="A381" s="12"/>
      <c r="B381" s="12"/>
      <c r="D381" s="12"/>
    </row>
    <row r="382" spans="1:4" ht="15.75" customHeight="1" x14ac:dyDescent="0.2">
      <c r="A382" s="12"/>
      <c r="B382" s="12"/>
      <c r="D382" s="12"/>
    </row>
    <row r="383" spans="1:4" ht="15.75" customHeight="1" x14ac:dyDescent="0.2">
      <c r="A383" s="12"/>
      <c r="B383" s="12"/>
      <c r="D383" s="12"/>
    </row>
    <row r="384" spans="1:4" ht="15.75" customHeight="1" x14ac:dyDescent="0.2">
      <c r="A384" s="12"/>
      <c r="B384" s="12"/>
      <c r="D384" s="12"/>
    </row>
    <row r="385" spans="1:4" ht="15.75" customHeight="1" x14ac:dyDescent="0.2">
      <c r="A385" s="12"/>
      <c r="B385" s="12"/>
      <c r="D385" s="12"/>
    </row>
    <row r="386" spans="1:4" ht="15.75" customHeight="1" x14ac:dyDescent="0.2">
      <c r="A386" s="12"/>
      <c r="B386" s="12"/>
      <c r="D386" s="12"/>
    </row>
    <row r="387" spans="1:4" ht="15.75" customHeight="1" x14ac:dyDescent="0.2">
      <c r="A387" s="12"/>
      <c r="B387" s="12"/>
      <c r="D387" s="12"/>
    </row>
    <row r="388" spans="1:4" ht="15.75" customHeight="1" x14ac:dyDescent="0.2">
      <c r="A388" s="12"/>
      <c r="B388" s="12"/>
      <c r="D388" s="12"/>
    </row>
    <row r="389" spans="1:4" ht="15.75" customHeight="1" x14ac:dyDescent="0.2">
      <c r="A389" s="12"/>
      <c r="B389" s="12"/>
      <c r="D389" s="12"/>
    </row>
    <row r="390" spans="1:4" ht="15.75" customHeight="1" x14ac:dyDescent="0.2">
      <c r="A390" s="12"/>
      <c r="B390" s="12"/>
      <c r="D390" s="12"/>
    </row>
    <row r="391" spans="1:4" ht="15.75" customHeight="1" x14ac:dyDescent="0.2">
      <c r="A391" s="12"/>
      <c r="B391" s="12"/>
      <c r="D391" s="12"/>
    </row>
    <row r="392" spans="1:4" ht="15.75" customHeight="1" x14ac:dyDescent="0.2">
      <c r="A392" s="12"/>
      <c r="B392" s="12"/>
      <c r="D392" s="12"/>
    </row>
    <row r="393" spans="1:4" ht="15.75" customHeight="1" x14ac:dyDescent="0.2">
      <c r="A393" s="12"/>
      <c r="B393" s="12"/>
      <c r="D393" s="12"/>
    </row>
    <row r="394" spans="1:4" ht="15.75" customHeight="1" x14ac:dyDescent="0.2">
      <c r="A394" s="12"/>
      <c r="B394" s="12"/>
      <c r="D394" s="12"/>
    </row>
    <row r="395" spans="1:4" ht="15.75" customHeight="1" x14ac:dyDescent="0.2">
      <c r="A395" s="12"/>
      <c r="B395" s="12"/>
      <c r="D395" s="12"/>
    </row>
    <row r="396" spans="1:4" ht="15.75" customHeight="1" x14ac:dyDescent="0.2">
      <c r="A396" s="12"/>
      <c r="B396" s="12"/>
      <c r="D396" s="12"/>
    </row>
    <row r="397" spans="1:4" ht="15.75" customHeight="1" x14ac:dyDescent="0.2">
      <c r="A397" s="12"/>
      <c r="B397" s="12"/>
      <c r="D397" s="12"/>
    </row>
    <row r="398" spans="1:4" ht="15.75" customHeight="1" x14ac:dyDescent="0.2">
      <c r="A398" s="12"/>
      <c r="B398" s="12"/>
      <c r="D398" s="12"/>
    </row>
    <row r="399" spans="1:4" ht="15.75" customHeight="1" x14ac:dyDescent="0.2">
      <c r="A399" s="12"/>
      <c r="B399" s="12"/>
      <c r="D399" s="12"/>
    </row>
    <row r="400" spans="1:4" ht="15.75" customHeight="1" x14ac:dyDescent="0.2">
      <c r="A400" s="12"/>
      <c r="B400" s="12"/>
      <c r="D400" s="12"/>
    </row>
    <row r="401" spans="1:4" ht="15.75" customHeight="1" x14ac:dyDescent="0.2">
      <c r="A401" s="12"/>
      <c r="B401" s="12"/>
      <c r="D401" s="12"/>
    </row>
    <row r="402" spans="1:4" ht="15.75" customHeight="1" x14ac:dyDescent="0.2">
      <c r="A402" s="12"/>
      <c r="B402" s="12"/>
      <c r="D402" s="12"/>
    </row>
    <row r="403" spans="1:4" ht="15.75" customHeight="1" x14ac:dyDescent="0.2">
      <c r="A403" s="12"/>
      <c r="B403" s="12"/>
      <c r="D403" s="12"/>
    </row>
    <row r="404" spans="1:4" ht="15.75" customHeight="1" x14ac:dyDescent="0.2">
      <c r="A404" s="12"/>
      <c r="B404" s="12"/>
      <c r="D404" s="12"/>
    </row>
    <row r="405" spans="1:4" ht="15.75" customHeight="1" x14ac:dyDescent="0.2">
      <c r="A405" s="12"/>
      <c r="B405" s="12"/>
      <c r="D405" s="12"/>
    </row>
    <row r="406" spans="1:4" ht="15.75" customHeight="1" x14ac:dyDescent="0.2">
      <c r="A406" s="12"/>
      <c r="B406" s="12"/>
      <c r="D406" s="12"/>
    </row>
    <row r="407" spans="1:4" ht="15.75" customHeight="1" x14ac:dyDescent="0.2">
      <c r="A407" s="12"/>
      <c r="B407" s="12"/>
      <c r="D407" s="12"/>
    </row>
    <row r="408" spans="1:4" ht="15.75" customHeight="1" x14ac:dyDescent="0.2">
      <c r="A408" s="12"/>
      <c r="B408" s="12"/>
      <c r="D408" s="12"/>
    </row>
    <row r="409" spans="1:4" ht="15.75" customHeight="1" x14ac:dyDescent="0.2">
      <c r="A409" s="12"/>
      <c r="B409" s="12"/>
      <c r="D409" s="12"/>
    </row>
    <row r="410" spans="1:4" ht="15.75" customHeight="1" x14ac:dyDescent="0.2">
      <c r="A410" s="12"/>
      <c r="B410" s="12"/>
      <c r="D410" s="12"/>
    </row>
    <row r="411" spans="1:4" ht="15.75" customHeight="1" x14ac:dyDescent="0.2">
      <c r="A411" s="12"/>
      <c r="B411" s="12"/>
      <c r="D411" s="12"/>
    </row>
    <row r="412" spans="1:4" ht="15.75" customHeight="1" x14ac:dyDescent="0.2">
      <c r="A412" s="12"/>
      <c r="B412" s="12"/>
      <c r="D412" s="12"/>
    </row>
    <row r="413" spans="1:4" ht="15.75" customHeight="1" x14ac:dyDescent="0.2">
      <c r="A413" s="12"/>
      <c r="B413" s="12"/>
      <c r="D413" s="12"/>
    </row>
    <row r="414" spans="1:4" ht="15.75" customHeight="1" x14ac:dyDescent="0.2">
      <c r="A414" s="12"/>
      <c r="B414" s="12"/>
      <c r="D414" s="12"/>
    </row>
    <row r="415" spans="1:4" ht="15.75" customHeight="1" x14ac:dyDescent="0.2">
      <c r="A415" s="12"/>
      <c r="B415" s="12"/>
      <c r="D415" s="12"/>
    </row>
    <row r="416" spans="1:4" ht="15.75" customHeight="1" x14ac:dyDescent="0.2">
      <c r="A416" s="12"/>
      <c r="B416" s="12"/>
      <c r="D416" s="12"/>
    </row>
    <row r="417" spans="1:4" ht="15.75" customHeight="1" x14ac:dyDescent="0.2">
      <c r="A417" s="12"/>
      <c r="B417" s="12"/>
      <c r="D417" s="12"/>
    </row>
    <row r="418" spans="1:4" ht="15.75" customHeight="1" x14ac:dyDescent="0.2">
      <c r="A418" s="12"/>
      <c r="B418" s="12"/>
      <c r="D418" s="12"/>
    </row>
    <row r="419" spans="1:4" ht="15.75" customHeight="1" x14ac:dyDescent="0.2">
      <c r="A419" s="12"/>
      <c r="B419" s="12"/>
      <c r="D419" s="12"/>
    </row>
    <row r="420" spans="1:4" ht="15.75" customHeight="1" x14ac:dyDescent="0.2">
      <c r="A420" s="12"/>
      <c r="B420" s="12"/>
      <c r="D420" s="12"/>
    </row>
    <row r="421" spans="1:4" ht="15.75" customHeight="1" x14ac:dyDescent="0.2">
      <c r="A421" s="12"/>
      <c r="B421" s="12"/>
      <c r="D421" s="12"/>
    </row>
    <row r="422" spans="1:4" ht="15.75" customHeight="1" x14ac:dyDescent="0.2">
      <c r="A422" s="12"/>
      <c r="B422" s="12"/>
      <c r="D422" s="12"/>
    </row>
    <row r="423" spans="1:4" ht="15.75" customHeight="1" x14ac:dyDescent="0.2">
      <c r="A423" s="12"/>
      <c r="B423" s="12"/>
      <c r="D423" s="12"/>
    </row>
    <row r="424" spans="1:4" ht="15.75" customHeight="1" x14ac:dyDescent="0.2">
      <c r="A424" s="12"/>
      <c r="B424" s="12"/>
      <c r="D424" s="12"/>
    </row>
    <row r="425" spans="1:4" ht="15.75" customHeight="1" x14ac:dyDescent="0.2">
      <c r="A425" s="12"/>
      <c r="B425" s="12"/>
      <c r="D425" s="12"/>
    </row>
    <row r="426" spans="1:4" ht="15.75" customHeight="1" x14ac:dyDescent="0.2">
      <c r="A426" s="12"/>
      <c r="B426" s="12"/>
      <c r="D426" s="12"/>
    </row>
    <row r="427" spans="1:4" ht="15.75" customHeight="1" x14ac:dyDescent="0.2">
      <c r="A427" s="12"/>
      <c r="B427" s="12"/>
      <c r="D427" s="12"/>
    </row>
    <row r="428" spans="1:4" ht="15.75" customHeight="1" x14ac:dyDescent="0.2">
      <c r="A428" s="12"/>
      <c r="B428" s="12"/>
      <c r="D428" s="12"/>
    </row>
    <row r="429" spans="1:4" ht="15.75" customHeight="1" x14ac:dyDescent="0.2">
      <c r="A429" s="12"/>
      <c r="B429" s="12"/>
      <c r="D429" s="12"/>
    </row>
    <row r="430" spans="1:4" ht="15.75" customHeight="1" x14ac:dyDescent="0.2">
      <c r="A430" s="12"/>
      <c r="B430" s="12"/>
      <c r="D430" s="12"/>
    </row>
    <row r="431" spans="1:4" ht="15.75" customHeight="1" x14ac:dyDescent="0.2">
      <c r="A431" s="12"/>
      <c r="B431" s="12"/>
      <c r="D431" s="12"/>
    </row>
    <row r="432" spans="1:4" ht="15.75" customHeight="1" x14ac:dyDescent="0.2">
      <c r="A432" s="12"/>
      <c r="B432" s="12"/>
      <c r="D432" s="12"/>
    </row>
    <row r="433" spans="1:4" ht="15.75" customHeight="1" x14ac:dyDescent="0.2">
      <c r="A433" s="12"/>
      <c r="B433" s="12"/>
      <c r="D433" s="12"/>
    </row>
    <row r="434" spans="1:4" ht="15.75" customHeight="1" x14ac:dyDescent="0.2">
      <c r="A434" s="12"/>
      <c r="B434" s="12"/>
      <c r="D434" s="12"/>
    </row>
    <row r="435" spans="1:4" ht="15.75" customHeight="1" x14ac:dyDescent="0.2">
      <c r="A435" s="12"/>
      <c r="B435" s="12"/>
      <c r="D435" s="12"/>
    </row>
    <row r="436" spans="1:4" ht="15.75" customHeight="1" x14ac:dyDescent="0.2">
      <c r="A436" s="12"/>
      <c r="B436" s="12"/>
      <c r="D436" s="12"/>
    </row>
    <row r="437" spans="1:4" ht="15.75" customHeight="1" x14ac:dyDescent="0.2">
      <c r="A437" s="12"/>
      <c r="B437" s="12"/>
      <c r="D437" s="12"/>
    </row>
    <row r="438" spans="1:4" ht="15.75" customHeight="1" x14ac:dyDescent="0.2">
      <c r="A438" s="12"/>
      <c r="B438" s="12"/>
      <c r="D438" s="12"/>
    </row>
    <row r="439" spans="1:4" ht="15.75" customHeight="1" x14ac:dyDescent="0.2">
      <c r="A439" s="12"/>
      <c r="B439" s="12"/>
      <c r="D439" s="12"/>
    </row>
    <row r="440" spans="1:4" ht="15.75" customHeight="1" x14ac:dyDescent="0.2">
      <c r="A440" s="12"/>
      <c r="B440" s="12"/>
      <c r="D440" s="12"/>
    </row>
    <row r="441" spans="1:4" ht="15.75" customHeight="1" x14ac:dyDescent="0.2">
      <c r="A441" s="12"/>
      <c r="B441" s="12"/>
      <c r="D441" s="12"/>
    </row>
    <row r="442" spans="1:4" ht="15.75" customHeight="1" x14ac:dyDescent="0.2">
      <c r="A442" s="12"/>
      <c r="B442" s="12"/>
      <c r="D442" s="12"/>
    </row>
    <row r="443" spans="1:4" ht="15.75" customHeight="1" x14ac:dyDescent="0.2">
      <c r="A443" s="12"/>
      <c r="B443" s="12"/>
      <c r="D443" s="12"/>
    </row>
    <row r="444" spans="1:4" ht="15.75" customHeight="1" x14ac:dyDescent="0.2">
      <c r="A444" s="12"/>
      <c r="B444" s="12"/>
      <c r="D444" s="12"/>
    </row>
    <row r="445" spans="1:4" ht="15.75" customHeight="1" x14ac:dyDescent="0.2">
      <c r="A445" s="12"/>
      <c r="B445" s="12"/>
      <c r="D445" s="12"/>
    </row>
    <row r="446" spans="1:4" ht="15.75" customHeight="1" x14ac:dyDescent="0.2">
      <c r="A446" s="12"/>
      <c r="B446" s="12"/>
      <c r="D446" s="12"/>
    </row>
    <row r="447" spans="1:4" ht="15.75" customHeight="1" x14ac:dyDescent="0.2">
      <c r="A447" s="12"/>
      <c r="B447" s="12"/>
      <c r="D447" s="12"/>
    </row>
    <row r="448" spans="1:4" ht="15.75" customHeight="1" x14ac:dyDescent="0.2">
      <c r="A448" s="12"/>
      <c r="B448" s="12"/>
      <c r="D448" s="12"/>
    </row>
    <row r="449" spans="1:4" ht="15.75" customHeight="1" x14ac:dyDescent="0.2">
      <c r="A449" s="12"/>
      <c r="B449" s="12"/>
      <c r="D449" s="12"/>
    </row>
    <row r="450" spans="1:4" ht="15.75" customHeight="1" x14ac:dyDescent="0.2">
      <c r="A450" s="12"/>
      <c r="B450" s="12"/>
      <c r="D450" s="12"/>
    </row>
    <row r="451" spans="1:4" ht="15.75" customHeight="1" x14ac:dyDescent="0.2">
      <c r="A451" s="12"/>
      <c r="B451" s="12"/>
      <c r="D451" s="12"/>
    </row>
    <row r="452" spans="1:4" ht="15.75" customHeight="1" x14ac:dyDescent="0.2">
      <c r="A452" s="12"/>
      <c r="B452" s="12"/>
      <c r="D452" s="12"/>
    </row>
    <row r="453" spans="1:4" ht="15.75" customHeight="1" x14ac:dyDescent="0.2">
      <c r="A453" s="12"/>
      <c r="B453" s="12"/>
      <c r="D453" s="12"/>
    </row>
    <row r="454" spans="1:4" ht="15.75" customHeight="1" x14ac:dyDescent="0.2">
      <c r="A454" s="12"/>
      <c r="B454" s="12"/>
      <c r="D454" s="12"/>
    </row>
    <row r="455" spans="1:4" ht="15.75" customHeight="1" x14ac:dyDescent="0.2">
      <c r="A455" s="12"/>
      <c r="B455" s="12"/>
      <c r="D455" s="12"/>
    </row>
    <row r="456" spans="1:4" ht="15.75" customHeight="1" x14ac:dyDescent="0.2">
      <c r="A456" s="12"/>
      <c r="B456" s="12"/>
      <c r="D456" s="12"/>
    </row>
    <row r="457" spans="1:4" ht="15.75" customHeight="1" x14ac:dyDescent="0.2">
      <c r="A457" s="12"/>
      <c r="B457" s="12"/>
      <c r="D457" s="12"/>
    </row>
    <row r="458" spans="1:4" ht="15.75" customHeight="1" x14ac:dyDescent="0.2">
      <c r="A458" s="12"/>
      <c r="B458" s="12"/>
      <c r="D458" s="12"/>
    </row>
    <row r="459" spans="1:4" ht="15.75" customHeight="1" x14ac:dyDescent="0.2">
      <c r="A459" s="12"/>
      <c r="B459" s="12"/>
      <c r="D459" s="12"/>
    </row>
    <row r="460" spans="1:4" ht="15.75" customHeight="1" x14ac:dyDescent="0.2">
      <c r="A460" s="12"/>
      <c r="B460" s="12"/>
      <c r="D460" s="12"/>
    </row>
    <row r="461" spans="1:4" ht="15.75" customHeight="1" x14ac:dyDescent="0.2">
      <c r="A461" s="12"/>
      <c r="B461" s="12"/>
      <c r="D461" s="12"/>
    </row>
    <row r="462" spans="1:4" ht="15.75" customHeight="1" x14ac:dyDescent="0.2">
      <c r="A462" s="12"/>
      <c r="B462" s="12"/>
      <c r="D462" s="12"/>
    </row>
    <row r="463" spans="1:4" ht="15.75" customHeight="1" x14ac:dyDescent="0.2">
      <c r="A463" s="12"/>
      <c r="B463" s="12"/>
      <c r="D463" s="12"/>
    </row>
    <row r="464" spans="1:4" ht="15.75" customHeight="1" x14ac:dyDescent="0.2">
      <c r="A464" s="12"/>
      <c r="B464" s="12"/>
      <c r="D464" s="12"/>
    </row>
    <row r="465" spans="1:4" ht="15.75" customHeight="1" x14ac:dyDescent="0.2">
      <c r="A465" s="12"/>
      <c r="B465" s="12"/>
      <c r="D465" s="12"/>
    </row>
    <row r="466" spans="1:4" ht="15.75" customHeight="1" x14ac:dyDescent="0.2">
      <c r="A466" s="12"/>
      <c r="B466" s="12"/>
      <c r="D466" s="12"/>
    </row>
    <row r="467" spans="1:4" ht="15.75" customHeight="1" x14ac:dyDescent="0.2">
      <c r="A467" s="12"/>
      <c r="B467" s="12"/>
      <c r="D467" s="12"/>
    </row>
    <row r="468" spans="1:4" ht="15.75" customHeight="1" x14ac:dyDescent="0.2">
      <c r="A468" s="12"/>
      <c r="B468" s="12"/>
      <c r="D468" s="12"/>
    </row>
    <row r="469" spans="1:4" ht="15.75" customHeight="1" x14ac:dyDescent="0.2">
      <c r="A469" s="12"/>
      <c r="B469" s="12"/>
      <c r="D469" s="12"/>
    </row>
    <row r="470" spans="1:4" ht="15.75" customHeight="1" x14ac:dyDescent="0.2">
      <c r="A470" s="12"/>
      <c r="B470" s="12"/>
      <c r="D470" s="12"/>
    </row>
    <row r="471" spans="1:4" ht="15.75" customHeight="1" x14ac:dyDescent="0.2">
      <c r="A471" s="12"/>
      <c r="B471" s="12"/>
      <c r="D471" s="12"/>
    </row>
    <row r="472" spans="1:4" ht="15.75" customHeight="1" x14ac:dyDescent="0.2">
      <c r="A472" s="12"/>
      <c r="B472" s="12"/>
      <c r="D472" s="12"/>
    </row>
    <row r="473" spans="1:4" ht="15.75" customHeight="1" x14ac:dyDescent="0.2">
      <c r="A473" s="12"/>
      <c r="B473" s="12"/>
      <c r="D473" s="12"/>
    </row>
    <row r="474" spans="1:4" ht="15.75" customHeight="1" x14ac:dyDescent="0.2">
      <c r="A474" s="12"/>
      <c r="B474" s="12"/>
      <c r="D474" s="12"/>
    </row>
    <row r="475" spans="1:4" ht="15.75" customHeight="1" x14ac:dyDescent="0.2">
      <c r="A475" s="12"/>
      <c r="B475" s="12"/>
      <c r="D475" s="12"/>
    </row>
    <row r="476" spans="1:4" ht="15.75" customHeight="1" x14ac:dyDescent="0.2">
      <c r="A476" s="12"/>
      <c r="B476" s="12"/>
      <c r="D476" s="12"/>
    </row>
    <row r="477" spans="1:4" ht="15.75" customHeight="1" x14ac:dyDescent="0.2">
      <c r="A477" s="12"/>
      <c r="B477" s="12"/>
      <c r="D477" s="12"/>
    </row>
    <row r="478" spans="1:4" ht="15.75" customHeight="1" x14ac:dyDescent="0.2">
      <c r="A478" s="12"/>
      <c r="B478" s="12"/>
      <c r="D478" s="12"/>
    </row>
    <row r="479" spans="1:4" ht="15.75" customHeight="1" x14ac:dyDescent="0.2">
      <c r="A479" s="12"/>
      <c r="B479" s="12"/>
      <c r="D479" s="12"/>
    </row>
    <row r="480" spans="1:4" ht="15.75" customHeight="1" x14ac:dyDescent="0.2">
      <c r="A480" s="12"/>
      <c r="B480" s="12"/>
      <c r="D480" s="12"/>
    </row>
    <row r="481" spans="1:4" ht="15.75" customHeight="1" x14ac:dyDescent="0.2">
      <c r="A481" s="12"/>
      <c r="B481" s="12"/>
      <c r="D481" s="12"/>
    </row>
    <row r="482" spans="1:4" ht="15.75" customHeight="1" x14ac:dyDescent="0.2">
      <c r="A482" s="12"/>
      <c r="B482" s="12"/>
      <c r="D482" s="12"/>
    </row>
    <row r="483" spans="1:4" ht="15.75" customHeight="1" x14ac:dyDescent="0.2">
      <c r="A483" s="12"/>
      <c r="B483" s="12"/>
      <c r="D483" s="12"/>
    </row>
    <row r="484" spans="1:4" ht="15.75" customHeight="1" x14ac:dyDescent="0.2">
      <c r="A484" s="12"/>
      <c r="B484" s="12"/>
      <c r="D484" s="12"/>
    </row>
    <row r="485" spans="1:4" ht="15.75" customHeight="1" x14ac:dyDescent="0.2">
      <c r="A485" s="12"/>
      <c r="B485" s="12"/>
      <c r="D485" s="12"/>
    </row>
    <row r="486" spans="1:4" ht="15.75" customHeight="1" x14ac:dyDescent="0.2">
      <c r="A486" s="12"/>
      <c r="B486" s="12"/>
      <c r="D486" s="12"/>
    </row>
    <row r="487" spans="1:4" ht="15.75" customHeight="1" x14ac:dyDescent="0.2">
      <c r="A487" s="12"/>
      <c r="B487" s="12"/>
      <c r="D487" s="12"/>
    </row>
    <row r="488" spans="1:4" ht="15.75" customHeight="1" x14ac:dyDescent="0.2">
      <c r="A488" s="12"/>
      <c r="B488" s="12"/>
      <c r="D488" s="12"/>
    </row>
    <row r="489" spans="1:4" ht="15.75" customHeight="1" x14ac:dyDescent="0.2">
      <c r="A489" s="12"/>
      <c r="B489" s="12"/>
      <c r="D489" s="12"/>
    </row>
    <row r="490" spans="1:4" ht="15.75" customHeight="1" x14ac:dyDescent="0.2">
      <c r="A490" s="12"/>
      <c r="B490" s="12"/>
      <c r="D490" s="12"/>
    </row>
    <row r="491" spans="1:4" ht="15.75" customHeight="1" x14ac:dyDescent="0.2">
      <c r="A491" s="12"/>
      <c r="B491" s="12"/>
      <c r="D491" s="12"/>
    </row>
    <row r="492" spans="1:4" ht="15.75" customHeight="1" x14ac:dyDescent="0.2">
      <c r="A492" s="12"/>
      <c r="B492" s="12"/>
      <c r="D492" s="12"/>
    </row>
    <row r="493" spans="1:4" ht="15.75" customHeight="1" x14ac:dyDescent="0.2">
      <c r="A493" s="12"/>
      <c r="B493" s="12"/>
      <c r="D493" s="12"/>
    </row>
    <row r="494" spans="1:4" ht="15.75" customHeight="1" x14ac:dyDescent="0.2">
      <c r="A494" s="12"/>
      <c r="B494" s="12"/>
      <c r="D494" s="12"/>
    </row>
    <row r="495" spans="1:4" ht="15.75" customHeight="1" x14ac:dyDescent="0.2">
      <c r="A495" s="12"/>
      <c r="B495" s="12"/>
      <c r="D495" s="12"/>
    </row>
    <row r="496" spans="1:4" ht="15.75" customHeight="1" x14ac:dyDescent="0.2">
      <c r="A496" s="12"/>
      <c r="B496" s="12"/>
      <c r="D496" s="12"/>
    </row>
    <row r="497" spans="1:4" ht="15.75" customHeight="1" x14ac:dyDescent="0.2">
      <c r="A497" s="12"/>
      <c r="B497" s="12"/>
      <c r="D497" s="12"/>
    </row>
    <row r="498" spans="1:4" ht="15.75" customHeight="1" x14ac:dyDescent="0.2">
      <c r="A498" s="12"/>
      <c r="B498" s="12"/>
      <c r="D498" s="12"/>
    </row>
    <row r="499" spans="1:4" ht="15.75" customHeight="1" x14ac:dyDescent="0.2">
      <c r="A499" s="12"/>
      <c r="B499" s="12"/>
      <c r="D499" s="12"/>
    </row>
    <row r="500" spans="1:4" ht="15.75" customHeight="1" x14ac:dyDescent="0.2">
      <c r="A500" s="12"/>
      <c r="B500" s="12"/>
      <c r="D500" s="12"/>
    </row>
    <row r="501" spans="1:4" ht="15.75" customHeight="1" x14ac:dyDescent="0.2">
      <c r="A501" s="12"/>
      <c r="B501" s="12"/>
      <c r="D501" s="12"/>
    </row>
    <row r="502" spans="1:4" ht="15.75" customHeight="1" x14ac:dyDescent="0.2">
      <c r="A502" s="12"/>
      <c r="B502" s="12"/>
      <c r="D502" s="12"/>
    </row>
    <row r="503" spans="1:4" ht="15.75" customHeight="1" x14ac:dyDescent="0.2">
      <c r="A503" s="12"/>
      <c r="B503" s="12"/>
      <c r="D503" s="12"/>
    </row>
    <row r="504" spans="1:4" ht="15.75" customHeight="1" x14ac:dyDescent="0.2">
      <c r="A504" s="12"/>
      <c r="B504" s="12"/>
      <c r="D504" s="12"/>
    </row>
    <row r="505" spans="1:4" ht="15.75" customHeight="1" x14ac:dyDescent="0.2">
      <c r="A505" s="12"/>
      <c r="B505" s="12"/>
      <c r="D505" s="12"/>
    </row>
    <row r="506" spans="1:4" ht="15.75" customHeight="1" x14ac:dyDescent="0.2">
      <c r="A506" s="12"/>
      <c r="B506" s="12"/>
      <c r="D506" s="12"/>
    </row>
    <row r="507" spans="1:4" ht="15.75" customHeight="1" x14ac:dyDescent="0.2">
      <c r="A507" s="12"/>
      <c r="B507" s="12"/>
      <c r="D507" s="12"/>
    </row>
    <row r="508" spans="1:4" ht="15.75" customHeight="1" x14ac:dyDescent="0.2">
      <c r="A508" s="12"/>
      <c r="B508" s="12"/>
      <c r="D508" s="12"/>
    </row>
    <row r="509" spans="1:4" ht="15.75" customHeight="1" x14ac:dyDescent="0.2">
      <c r="A509" s="12"/>
      <c r="B509" s="12"/>
      <c r="D509" s="12"/>
    </row>
    <row r="510" spans="1:4" ht="15.75" customHeight="1" x14ac:dyDescent="0.2">
      <c r="A510" s="12"/>
      <c r="B510" s="12"/>
      <c r="D510" s="12"/>
    </row>
    <row r="511" spans="1:4" ht="15.75" customHeight="1" x14ac:dyDescent="0.2">
      <c r="A511" s="12"/>
      <c r="B511" s="12"/>
      <c r="D511" s="12"/>
    </row>
    <row r="512" spans="1:4" ht="15.75" customHeight="1" x14ac:dyDescent="0.2">
      <c r="A512" s="12"/>
      <c r="B512" s="12"/>
      <c r="D512" s="12"/>
    </row>
    <row r="513" spans="1:4" ht="15.75" customHeight="1" x14ac:dyDescent="0.2">
      <c r="A513" s="12"/>
      <c r="B513" s="12"/>
      <c r="D513" s="12"/>
    </row>
    <row r="514" spans="1:4" ht="15.75" customHeight="1" x14ac:dyDescent="0.2">
      <c r="A514" s="12"/>
      <c r="B514" s="12"/>
      <c r="D514" s="12"/>
    </row>
    <row r="515" spans="1:4" ht="15.75" customHeight="1" x14ac:dyDescent="0.2">
      <c r="A515" s="12"/>
      <c r="B515" s="12"/>
      <c r="D515" s="12"/>
    </row>
    <row r="516" spans="1:4" ht="15.75" customHeight="1" x14ac:dyDescent="0.2">
      <c r="A516" s="12"/>
      <c r="B516" s="12"/>
      <c r="D516" s="12"/>
    </row>
    <row r="517" spans="1:4" ht="15.75" customHeight="1" x14ac:dyDescent="0.2">
      <c r="A517" s="12"/>
      <c r="B517" s="12"/>
      <c r="D517" s="12"/>
    </row>
    <row r="518" spans="1:4" ht="15.75" customHeight="1" x14ac:dyDescent="0.2">
      <c r="A518" s="12"/>
      <c r="B518" s="12"/>
      <c r="D518" s="12"/>
    </row>
    <row r="519" spans="1:4" ht="15.75" customHeight="1" x14ac:dyDescent="0.2">
      <c r="A519" s="12"/>
      <c r="B519" s="12"/>
      <c r="D519" s="12"/>
    </row>
    <row r="520" spans="1:4" ht="15.75" customHeight="1" x14ac:dyDescent="0.2">
      <c r="A520" s="12"/>
      <c r="B520" s="12"/>
      <c r="D520" s="12"/>
    </row>
    <row r="521" spans="1:4" ht="15.75" customHeight="1" x14ac:dyDescent="0.2">
      <c r="A521" s="12"/>
      <c r="B521" s="12"/>
      <c r="D521" s="12"/>
    </row>
    <row r="522" spans="1:4" ht="15.75" customHeight="1" x14ac:dyDescent="0.2">
      <c r="A522" s="12"/>
      <c r="B522" s="12"/>
      <c r="D522" s="12"/>
    </row>
    <row r="523" spans="1:4" ht="15.75" customHeight="1" x14ac:dyDescent="0.2">
      <c r="A523" s="12"/>
      <c r="B523" s="12"/>
      <c r="D523" s="12"/>
    </row>
    <row r="524" spans="1:4" ht="15.75" customHeight="1" x14ac:dyDescent="0.2">
      <c r="A524" s="12"/>
      <c r="B524" s="12"/>
      <c r="D524" s="12"/>
    </row>
    <row r="525" spans="1:4" ht="15.75" customHeight="1" x14ac:dyDescent="0.2">
      <c r="A525" s="12"/>
      <c r="B525" s="12"/>
      <c r="D525" s="12"/>
    </row>
    <row r="526" spans="1:4" ht="15.75" customHeight="1" x14ac:dyDescent="0.2">
      <c r="A526" s="12"/>
      <c r="B526" s="12"/>
      <c r="D526" s="12"/>
    </row>
    <row r="527" spans="1:4" ht="15.75" customHeight="1" x14ac:dyDescent="0.2">
      <c r="A527" s="12"/>
      <c r="B527" s="12"/>
      <c r="D527" s="12"/>
    </row>
    <row r="528" spans="1:4" ht="15.75" customHeight="1" x14ac:dyDescent="0.2">
      <c r="A528" s="12"/>
      <c r="B528" s="12"/>
      <c r="D528" s="12"/>
    </row>
    <row r="529" spans="1:4" ht="15.75" customHeight="1" x14ac:dyDescent="0.2">
      <c r="A529" s="12"/>
      <c r="B529" s="12"/>
      <c r="D529" s="12"/>
    </row>
    <row r="530" spans="1:4" ht="15.75" customHeight="1" x14ac:dyDescent="0.2">
      <c r="A530" s="12"/>
      <c r="B530" s="12"/>
      <c r="D530" s="12"/>
    </row>
    <row r="531" spans="1:4" ht="15.75" customHeight="1" x14ac:dyDescent="0.2">
      <c r="A531" s="12"/>
      <c r="B531" s="12"/>
      <c r="D531" s="12"/>
    </row>
    <row r="532" spans="1:4" ht="15.75" customHeight="1" x14ac:dyDescent="0.2">
      <c r="A532" s="12"/>
      <c r="B532" s="12"/>
      <c r="D532" s="12"/>
    </row>
    <row r="533" spans="1:4" ht="15.75" customHeight="1" x14ac:dyDescent="0.2">
      <c r="A533" s="12"/>
      <c r="B533" s="12"/>
      <c r="D533" s="12"/>
    </row>
    <row r="534" spans="1:4" ht="15.75" customHeight="1" x14ac:dyDescent="0.2">
      <c r="A534" s="12"/>
      <c r="B534" s="12"/>
      <c r="D534" s="12"/>
    </row>
    <row r="535" spans="1:4" ht="15.75" customHeight="1" x14ac:dyDescent="0.2">
      <c r="A535" s="12"/>
      <c r="B535" s="12"/>
      <c r="D535" s="12"/>
    </row>
    <row r="536" spans="1:4" ht="15.75" customHeight="1" x14ac:dyDescent="0.2">
      <c r="A536" s="12"/>
      <c r="B536" s="12"/>
      <c r="D536" s="12"/>
    </row>
    <row r="537" spans="1:4" ht="15.75" customHeight="1" x14ac:dyDescent="0.2">
      <c r="A537" s="12"/>
      <c r="B537" s="12"/>
      <c r="D537" s="12"/>
    </row>
    <row r="538" spans="1:4" ht="15.75" customHeight="1" x14ac:dyDescent="0.2">
      <c r="A538" s="12"/>
      <c r="B538" s="12"/>
      <c r="D538" s="12"/>
    </row>
    <row r="539" spans="1:4" ht="15.75" customHeight="1" x14ac:dyDescent="0.2">
      <c r="A539" s="12"/>
      <c r="B539" s="12"/>
      <c r="D539" s="12"/>
    </row>
    <row r="540" spans="1:4" ht="15.75" customHeight="1" x14ac:dyDescent="0.2">
      <c r="A540" s="12"/>
      <c r="B540" s="12"/>
      <c r="D540" s="12"/>
    </row>
    <row r="541" spans="1:4" ht="15.75" customHeight="1" x14ac:dyDescent="0.2">
      <c r="A541" s="12"/>
      <c r="B541" s="12"/>
      <c r="D541" s="12"/>
    </row>
    <row r="542" spans="1:4" ht="15.75" customHeight="1" x14ac:dyDescent="0.2">
      <c r="A542" s="12"/>
      <c r="B542" s="12"/>
      <c r="D542" s="12"/>
    </row>
    <row r="543" spans="1:4" ht="15.75" customHeight="1" x14ac:dyDescent="0.2">
      <c r="A543" s="12"/>
      <c r="B543" s="12"/>
      <c r="D543" s="12"/>
    </row>
    <row r="544" spans="1:4" ht="15.75" customHeight="1" x14ac:dyDescent="0.2">
      <c r="A544" s="12"/>
      <c r="B544" s="12"/>
      <c r="D544" s="12"/>
    </row>
    <row r="545" spans="1:4" ht="15.75" customHeight="1" x14ac:dyDescent="0.2">
      <c r="A545" s="12"/>
      <c r="B545" s="12"/>
      <c r="D545" s="12"/>
    </row>
    <row r="546" spans="1:4" ht="15.75" customHeight="1" x14ac:dyDescent="0.2">
      <c r="A546" s="12"/>
      <c r="B546" s="12"/>
      <c r="D546" s="12"/>
    </row>
    <row r="547" spans="1:4" ht="15.75" customHeight="1" x14ac:dyDescent="0.2">
      <c r="A547" s="12"/>
      <c r="B547" s="12"/>
      <c r="D547" s="12"/>
    </row>
    <row r="548" spans="1:4" ht="15.75" customHeight="1" x14ac:dyDescent="0.2">
      <c r="A548" s="12"/>
      <c r="B548" s="12"/>
      <c r="D548" s="12"/>
    </row>
    <row r="549" spans="1:4" ht="15.75" customHeight="1" x14ac:dyDescent="0.2">
      <c r="A549" s="12"/>
      <c r="B549" s="12"/>
      <c r="D549" s="12"/>
    </row>
    <row r="550" spans="1:4" ht="15.75" customHeight="1" x14ac:dyDescent="0.2">
      <c r="A550" s="12"/>
      <c r="B550" s="12"/>
      <c r="D550" s="12"/>
    </row>
    <row r="551" spans="1:4" ht="15.75" customHeight="1" x14ac:dyDescent="0.2">
      <c r="A551" s="12"/>
      <c r="B551" s="12"/>
      <c r="D551" s="12"/>
    </row>
    <row r="552" spans="1:4" ht="15.75" customHeight="1" x14ac:dyDescent="0.2">
      <c r="A552" s="12"/>
      <c r="B552" s="12"/>
      <c r="D552" s="12"/>
    </row>
    <row r="553" spans="1:4" ht="15.75" customHeight="1" x14ac:dyDescent="0.2">
      <c r="A553" s="12"/>
      <c r="B553" s="12"/>
      <c r="D553" s="12"/>
    </row>
    <row r="554" spans="1:4" ht="15.75" customHeight="1" x14ac:dyDescent="0.2">
      <c r="A554" s="12"/>
      <c r="B554" s="12"/>
      <c r="D554" s="12"/>
    </row>
    <row r="555" spans="1:4" ht="15.75" customHeight="1" x14ac:dyDescent="0.2">
      <c r="A555" s="12"/>
      <c r="B555" s="12"/>
      <c r="D555" s="12"/>
    </row>
    <row r="556" spans="1:4" ht="15.75" customHeight="1" x14ac:dyDescent="0.2">
      <c r="A556" s="12"/>
      <c r="B556" s="12"/>
      <c r="D556" s="12"/>
    </row>
    <row r="557" spans="1:4" ht="15.75" customHeight="1" x14ac:dyDescent="0.2">
      <c r="A557" s="12"/>
      <c r="B557" s="12"/>
      <c r="D557" s="12"/>
    </row>
    <row r="558" spans="1:4" ht="15.75" customHeight="1" x14ac:dyDescent="0.2">
      <c r="A558" s="12"/>
      <c r="B558" s="12"/>
      <c r="D558" s="12"/>
    </row>
    <row r="559" spans="1:4" ht="15.75" customHeight="1" x14ac:dyDescent="0.2">
      <c r="A559" s="12"/>
      <c r="B559" s="12"/>
      <c r="D559" s="12"/>
    </row>
    <row r="560" spans="1:4" ht="15.75" customHeight="1" x14ac:dyDescent="0.2">
      <c r="A560" s="12"/>
      <c r="B560" s="12"/>
      <c r="D560" s="12"/>
    </row>
    <row r="561" spans="1:4" ht="15.75" customHeight="1" x14ac:dyDescent="0.2">
      <c r="A561" s="12"/>
      <c r="B561" s="12"/>
      <c r="D561" s="12"/>
    </row>
    <row r="562" spans="1:4" ht="15.75" customHeight="1" x14ac:dyDescent="0.2">
      <c r="A562" s="12"/>
      <c r="B562" s="12"/>
      <c r="D562" s="12"/>
    </row>
    <row r="563" spans="1:4" ht="15.75" customHeight="1" x14ac:dyDescent="0.2">
      <c r="A563" s="12"/>
      <c r="B563" s="12"/>
      <c r="D563" s="12"/>
    </row>
    <row r="564" spans="1:4" ht="15.75" customHeight="1" x14ac:dyDescent="0.2">
      <c r="A564" s="12"/>
      <c r="B564" s="12"/>
      <c r="D564" s="12"/>
    </row>
    <row r="565" spans="1:4" ht="15.75" customHeight="1" x14ac:dyDescent="0.2">
      <c r="A565" s="12"/>
      <c r="B565" s="12"/>
      <c r="D565" s="12"/>
    </row>
    <row r="566" spans="1:4" ht="15.75" customHeight="1" x14ac:dyDescent="0.2">
      <c r="A566" s="12"/>
      <c r="B566" s="12"/>
      <c r="D566" s="12"/>
    </row>
    <row r="567" spans="1:4" ht="15.75" customHeight="1" x14ac:dyDescent="0.2">
      <c r="A567" s="12"/>
      <c r="B567" s="12"/>
      <c r="D567" s="12"/>
    </row>
    <row r="568" spans="1:4" ht="15.75" customHeight="1" x14ac:dyDescent="0.2">
      <c r="A568" s="12"/>
      <c r="B568" s="12"/>
      <c r="D568" s="12"/>
    </row>
    <row r="569" spans="1:4" ht="15.75" customHeight="1" x14ac:dyDescent="0.2">
      <c r="A569" s="12"/>
      <c r="B569" s="12"/>
      <c r="D569" s="12"/>
    </row>
    <row r="570" spans="1:4" ht="15.75" customHeight="1" x14ac:dyDescent="0.2">
      <c r="A570" s="12"/>
      <c r="B570" s="12"/>
      <c r="D570" s="12"/>
    </row>
    <row r="571" spans="1:4" ht="15.75" customHeight="1" x14ac:dyDescent="0.2">
      <c r="A571" s="12"/>
      <c r="B571" s="12"/>
      <c r="D571" s="12"/>
    </row>
    <row r="572" spans="1:4" ht="15.75" customHeight="1" x14ac:dyDescent="0.2">
      <c r="A572" s="12"/>
      <c r="B572" s="12"/>
      <c r="D572" s="12"/>
    </row>
    <row r="573" spans="1:4" ht="15.75" customHeight="1" x14ac:dyDescent="0.2">
      <c r="A573" s="12"/>
      <c r="B573" s="12"/>
      <c r="D573" s="12"/>
    </row>
    <row r="574" spans="1:4" ht="15.75" customHeight="1" x14ac:dyDescent="0.2">
      <c r="A574" s="12"/>
      <c r="B574" s="12"/>
      <c r="D574" s="12"/>
    </row>
    <row r="575" spans="1:4" ht="15.75" customHeight="1" x14ac:dyDescent="0.2">
      <c r="A575" s="12"/>
      <c r="B575" s="12"/>
      <c r="D575" s="12"/>
    </row>
    <row r="576" spans="1:4" ht="15.75" customHeight="1" x14ac:dyDescent="0.2">
      <c r="A576" s="12"/>
      <c r="B576" s="12"/>
      <c r="D576" s="12"/>
    </row>
    <row r="577" spans="1:4" ht="15.75" customHeight="1" x14ac:dyDescent="0.2">
      <c r="A577" s="12"/>
      <c r="B577" s="12"/>
      <c r="D577" s="12"/>
    </row>
    <row r="578" spans="1:4" ht="15.75" customHeight="1" x14ac:dyDescent="0.2">
      <c r="A578" s="12"/>
      <c r="B578" s="12"/>
      <c r="D578" s="12"/>
    </row>
    <row r="579" spans="1:4" ht="15.75" customHeight="1" x14ac:dyDescent="0.2">
      <c r="A579" s="12"/>
      <c r="B579" s="12"/>
      <c r="D579" s="12"/>
    </row>
    <row r="580" spans="1:4" ht="15.75" customHeight="1" x14ac:dyDescent="0.2">
      <c r="A580" s="12"/>
      <c r="B580" s="12"/>
      <c r="D580" s="12"/>
    </row>
    <row r="581" spans="1:4" ht="15.75" customHeight="1" x14ac:dyDescent="0.2">
      <c r="A581" s="12"/>
      <c r="B581" s="12"/>
      <c r="D581" s="12"/>
    </row>
    <row r="582" spans="1:4" ht="15.75" customHeight="1" x14ac:dyDescent="0.2">
      <c r="A582" s="12"/>
      <c r="B582" s="12"/>
      <c r="D582" s="12"/>
    </row>
    <row r="583" spans="1:4" ht="15.75" customHeight="1" x14ac:dyDescent="0.2">
      <c r="A583" s="12"/>
      <c r="B583" s="12"/>
      <c r="D583" s="12"/>
    </row>
    <row r="584" spans="1:4" ht="15.75" customHeight="1" x14ac:dyDescent="0.2">
      <c r="A584" s="12"/>
      <c r="B584" s="12"/>
      <c r="D584" s="12"/>
    </row>
    <row r="585" spans="1:4" ht="15.75" customHeight="1" x14ac:dyDescent="0.2">
      <c r="A585" s="12"/>
      <c r="B585" s="12"/>
      <c r="D585" s="12"/>
    </row>
    <row r="586" spans="1:4" ht="15.75" customHeight="1" x14ac:dyDescent="0.2">
      <c r="A586" s="12"/>
      <c r="B586" s="12"/>
      <c r="D586" s="12"/>
    </row>
    <row r="587" spans="1:4" ht="15.75" customHeight="1" x14ac:dyDescent="0.2">
      <c r="A587" s="12"/>
      <c r="B587" s="12"/>
      <c r="D587" s="12"/>
    </row>
    <row r="588" spans="1:4" ht="15.75" customHeight="1" x14ac:dyDescent="0.2">
      <c r="A588" s="12"/>
      <c r="B588" s="12"/>
      <c r="D588" s="12"/>
    </row>
    <row r="589" spans="1:4" ht="15.75" customHeight="1" x14ac:dyDescent="0.2">
      <c r="A589" s="12"/>
      <c r="B589" s="12"/>
      <c r="D589" s="12"/>
    </row>
    <row r="590" spans="1:4" ht="15.75" customHeight="1" x14ac:dyDescent="0.2">
      <c r="A590" s="12"/>
      <c r="B590" s="12"/>
      <c r="D590" s="12"/>
    </row>
    <row r="591" spans="1:4" ht="15.75" customHeight="1" x14ac:dyDescent="0.2">
      <c r="A591" s="12"/>
      <c r="B591" s="12"/>
      <c r="D591" s="12"/>
    </row>
    <row r="592" spans="1:4" ht="15.75" customHeight="1" x14ac:dyDescent="0.2">
      <c r="A592" s="12"/>
      <c r="B592" s="12"/>
      <c r="D592" s="12"/>
    </row>
    <row r="593" spans="1:4" ht="15.75" customHeight="1" x14ac:dyDescent="0.2">
      <c r="A593" s="12"/>
      <c r="B593" s="12"/>
      <c r="D593" s="12"/>
    </row>
    <row r="594" spans="1:4" ht="15.75" customHeight="1" x14ac:dyDescent="0.2">
      <c r="A594" s="12"/>
      <c r="B594" s="12"/>
      <c r="D594" s="12"/>
    </row>
    <row r="595" spans="1:4" ht="15.75" customHeight="1" x14ac:dyDescent="0.2">
      <c r="A595" s="12"/>
      <c r="B595" s="12"/>
      <c r="D595" s="12"/>
    </row>
    <row r="596" spans="1:4" ht="15.75" customHeight="1" x14ac:dyDescent="0.2">
      <c r="A596" s="12"/>
      <c r="B596" s="12"/>
      <c r="D596" s="12"/>
    </row>
    <row r="597" spans="1:4" ht="15.75" customHeight="1" x14ac:dyDescent="0.2">
      <c r="A597" s="12"/>
      <c r="B597" s="12"/>
      <c r="D597" s="12"/>
    </row>
    <row r="598" spans="1:4" ht="15.75" customHeight="1" x14ac:dyDescent="0.2">
      <c r="A598" s="12"/>
      <c r="B598" s="12"/>
      <c r="D598" s="12"/>
    </row>
    <row r="599" spans="1:4" ht="15.75" customHeight="1" x14ac:dyDescent="0.2">
      <c r="A599" s="12"/>
      <c r="B599" s="12"/>
      <c r="D599" s="12"/>
    </row>
    <row r="600" spans="1:4" ht="15.75" customHeight="1" x14ac:dyDescent="0.2">
      <c r="A600" s="12"/>
      <c r="B600" s="12"/>
      <c r="D600" s="12"/>
    </row>
    <row r="601" spans="1:4" ht="15.75" customHeight="1" x14ac:dyDescent="0.2">
      <c r="A601" s="12"/>
      <c r="B601" s="12"/>
      <c r="D601" s="12"/>
    </row>
    <row r="602" spans="1:4" ht="15.75" customHeight="1" x14ac:dyDescent="0.2">
      <c r="A602" s="12"/>
      <c r="B602" s="12"/>
      <c r="D602" s="12"/>
    </row>
    <row r="603" spans="1:4" ht="15.75" customHeight="1" x14ac:dyDescent="0.2">
      <c r="A603" s="12"/>
      <c r="B603" s="12"/>
      <c r="D603" s="12"/>
    </row>
    <row r="604" spans="1:4" ht="15.75" customHeight="1" x14ac:dyDescent="0.2">
      <c r="A604" s="12"/>
      <c r="B604" s="12"/>
      <c r="D604" s="12"/>
    </row>
    <row r="605" spans="1:4" ht="15.75" customHeight="1" x14ac:dyDescent="0.2">
      <c r="A605" s="12"/>
      <c r="B605" s="12"/>
      <c r="D605" s="12"/>
    </row>
    <row r="606" spans="1:4" ht="15.75" customHeight="1" x14ac:dyDescent="0.2">
      <c r="A606" s="12"/>
      <c r="B606" s="12"/>
      <c r="D606" s="12"/>
    </row>
    <row r="607" spans="1:4" ht="15.75" customHeight="1" x14ac:dyDescent="0.2">
      <c r="A607" s="12"/>
      <c r="B607" s="12"/>
      <c r="D607" s="12"/>
    </row>
    <row r="608" spans="1:4" ht="15.75" customHeight="1" x14ac:dyDescent="0.2">
      <c r="A608" s="12"/>
      <c r="B608" s="12"/>
      <c r="D608" s="12"/>
    </row>
    <row r="609" spans="1:4" ht="15.75" customHeight="1" x14ac:dyDescent="0.2">
      <c r="A609" s="12"/>
      <c r="B609" s="12"/>
      <c r="D609" s="12"/>
    </row>
    <row r="610" spans="1:4" ht="15.75" customHeight="1" x14ac:dyDescent="0.2">
      <c r="A610" s="12"/>
      <c r="B610" s="12"/>
      <c r="D610" s="12"/>
    </row>
    <row r="611" spans="1:4" ht="15.75" customHeight="1" x14ac:dyDescent="0.2">
      <c r="A611" s="12"/>
      <c r="B611" s="12"/>
      <c r="D611" s="12"/>
    </row>
    <row r="612" spans="1:4" ht="15.75" customHeight="1" x14ac:dyDescent="0.2">
      <c r="A612" s="12"/>
      <c r="B612" s="12"/>
      <c r="D612" s="12"/>
    </row>
    <row r="613" spans="1:4" ht="15.75" customHeight="1" x14ac:dyDescent="0.2">
      <c r="A613" s="12"/>
      <c r="B613" s="12"/>
      <c r="D613" s="12"/>
    </row>
    <row r="614" spans="1:4" ht="15.75" customHeight="1" x14ac:dyDescent="0.2">
      <c r="A614" s="12"/>
      <c r="B614" s="12"/>
      <c r="D614" s="12"/>
    </row>
    <row r="615" spans="1:4" ht="15.75" customHeight="1" x14ac:dyDescent="0.2">
      <c r="A615" s="12"/>
      <c r="B615" s="12"/>
      <c r="D615" s="12"/>
    </row>
    <row r="616" spans="1:4" ht="15.75" customHeight="1" x14ac:dyDescent="0.2">
      <c r="A616" s="12"/>
      <c r="B616" s="12"/>
      <c r="D616" s="12"/>
    </row>
    <row r="617" spans="1:4" ht="15.75" customHeight="1" x14ac:dyDescent="0.2">
      <c r="A617" s="12"/>
      <c r="B617" s="12"/>
      <c r="D617" s="12"/>
    </row>
    <row r="618" spans="1:4" ht="15.75" customHeight="1" x14ac:dyDescent="0.2">
      <c r="A618" s="12"/>
      <c r="B618" s="12"/>
      <c r="D618" s="12"/>
    </row>
    <row r="619" spans="1:4" ht="15.75" customHeight="1" x14ac:dyDescent="0.2">
      <c r="A619" s="12"/>
      <c r="B619" s="12"/>
      <c r="D619" s="12"/>
    </row>
    <row r="620" spans="1:4" ht="15.75" customHeight="1" x14ac:dyDescent="0.2">
      <c r="A620" s="12"/>
      <c r="B620" s="12"/>
      <c r="D620" s="12"/>
    </row>
    <row r="621" spans="1:4" ht="15.75" customHeight="1" x14ac:dyDescent="0.2">
      <c r="A621" s="12"/>
      <c r="B621" s="12"/>
      <c r="D621" s="12"/>
    </row>
    <row r="622" spans="1:4" ht="15.75" customHeight="1" x14ac:dyDescent="0.2">
      <c r="A622" s="12"/>
      <c r="B622" s="12"/>
      <c r="D622" s="12"/>
    </row>
    <row r="623" spans="1:4" ht="15.75" customHeight="1" x14ac:dyDescent="0.2">
      <c r="A623" s="12"/>
      <c r="B623" s="12"/>
      <c r="D623" s="12"/>
    </row>
    <row r="624" spans="1:4" ht="15.75" customHeight="1" x14ac:dyDescent="0.2">
      <c r="A624" s="12"/>
      <c r="B624" s="12"/>
      <c r="D624" s="12"/>
    </row>
    <row r="625" spans="1:4" ht="15.75" customHeight="1" x14ac:dyDescent="0.2">
      <c r="A625" s="12"/>
      <c r="B625" s="12"/>
      <c r="D625" s="12"/>
    </row>
    <row r="626" spans="1:4" ht="15.75" customHeight="1" x14ac:dyDescent="0.2">
      <c r="A626" s="12"/>
      <c r="B626" s="12"/>
      <c r="D626" s="12"/>
    </row>
    <row r="627" spans="1:4" ht="15.75" customHeight="1" x14ac:dyDescent="0.2">
      <c r="A627" s="12"/>
      <c r="B627" s="12"/>
      <c r="D627" s="12"/>
    </row>
    <row r="628" spans="1:4" ht="15.75" customHeight="1" x14ac:dyDescent="0.2">
      <c r="A628" s="12"/>
      <c r="B628" s="12"/>
      <c r="D628" s="12"/>
    </row>
    <row r="629" spans="1:4" ht="15.75" customHeight="1" x14ac:dyDescent="0.2">
      <c r="A629" s="12"/>
      <c r="B629" s="12"/>
      <c r="D629" s="12"/>
    </row>
    <row r="630" spans="1:4" ht="15.75" customHeight="1" x14ac:dyDescent="0.2">
      <c r="A630" s="12"/>
      <c r="B630" s="12"/>
      <c r="D630" s="12"/>
    </row>
    <row r="631" spans="1:4" ht="15.75" customHeight="1" x14ac:dyDescent="0.2">
      <c r="A631" s="12"/>
      <c r="B631" s="12"/>
      <c r="D631" s="12"/>
    </row>
    <row r="632" spans="1:4" ht="15.75" customHeight="1" x14ac:dyDescent="0.2">
      <c r="A632" s="12"/>
      <c r="B632" s="12"/>
      <c r="D632" s="12"/>
    </row>
    <row r="633" spans="1:4" ht="15.75" customHeight="1" x14ac:dyDescent="0.2">
      <c r="A633" s="12"/>
      <c r="B633" s="12"/>
      <c r="D633" s="12"/>
    </row>
    <row r="634" spans="1:4" ht="15.75" customHeight="1" x14ac:dyDescent="0.2">
      <c r="A634" s="12"/>
      <c r="B634" s="12"/>
      <c r="D634" s="12"/>
    </row>
    <row r="635" spans="1:4" ht="15.75" customHeight="1" x14ac:dyDescent="0.2">
      <c r="A635" s="12"/>
      <c r="B635" s="12"/>
      <c r="D635" s="12"/>
    </row>
    <row r="636" spans="1:4" ht="15.75" customHeight="1" x14ac:dyDescent="0.2">
      <c r="A636" s="12"/>
      <c r="B636" s="12"/>
      <c r="D636" s="12"/>
    </row>
    <row r="637" spans="1:4" ht="15.75" customHeight="1" x14ac:dyDescent="0.2">
      <c r="A637" s="12"/>
      <c r="B637" s="12"/>
      <c r="D637" s="12"/>
    </row>
    <row r="638" spans="1:4" ht="15.75" customHeight="1" x14ac:dyDescent="0.2">
      <c r="A638" s="12"/>
      <c r="B638" s="12"/>
      <c r="D638" s="12"/>
    </row>
    <row r="639" spans="1:4" ht="15.75" customHeight="1" x14ac:dyDescent="0.2">
      <c r="A639" s="12"/>
      <c r="B639" s="12"/>
      <c r="D639" s="12"/>
    </row>
    <row r="640" spans="1:4" ht="15.75" customHeight="1" x14ac:dyDescent="0.2">
      <c r="A640" s="12"/>
      <c r="B640" s="12"/>
      <c r="D640" s="12"/>
    </row>
    <row r="641" spans="1:4" ht="15.75" customHeight="1" x14ac:dyDescent="0.2">
      <c r="A641" s="12"/>
      <c r="B641" s="12"/>
      <c r="D641" s="12"/>
    </row>
    <row r="642" spans="1:4" ht="15.75" customHeight="1" x14ac:dyDescent="0.2">
      <c r="A642" s="12"/>
      <c r="B642" s="12"/>
      <c r="D642" s="12"/>
    </row>
    <row r="643" spans="1:4" ht="15.75" customHeight="1" x14ac:dyDescent="0.2">
      <c r="A643" s="12"/>
      <c r="B643" s="12"/>
      <c r="D643" s="12"/>
    </row>
    <row r="644" spans="1:4" ht="15.75" customHeight="1" x14ac:dyDescent="0.2">
      <c r="A644" s="12"/>
      <c r="B644" s="12"/>
      <c r="D644" s="12"/>
    </row>
    <row r="645" spans="1:4" ht="15.75" customHeight="1" x14ac:dyDescent="0.2">
      <c r="A645" s="12"/>
      <c r="B645" s="12"/>
      <c r="D645" s="12"/>
    </row>
    <row r="646" spans="1:4" ht="15.75" customHeight="1" x14ac:dyDescent="0.2">
      <c r="A646" s="12"/>
      <c r="B646" s="12"/>
      <c r="D646" s="12"/>
    </row>
    <row r="647" spans="1:4" ht="15.75" customHeight="1" x14ac:dyDescent="0.2">
      <c r="A647" s="12"/>
      <c r="B647" s="12"/>
      <c r="D647" s="12"/>
    </row>
    <row r="648" spans="1:4" ht="15.75" customHeight="1" x14ac:dyDescent="0.2">
      <c r="A648" s="12"/>
      <c r="B648" s="12"/>
      <c r="D648" s="12"/>
    </row>
    <row r="649" spans="1:4" ht="15.75" customHeight="1" x14ac:dyDescent="0.2">
      <c r="A649" s="12"/>
      <c r="B649" s="12"/>
      <c r="D649" s="12"/>
    </row>
    <row r="650" spans="1:4" ht="15.75" customHeight="1" x14ac:dyDescent="0.2">
      <c r="A650" s="12"/>
      <c r="B650" s="12"/>
      <c r="D650" s="12"/>
    </row>
    <row r="651" spans="1:4" ht="15.75" customHeight="1" x14ac:dyDescent="0.2">
      <c r="A651" s="12"/>
      <c r="B651" s="12"/>
      <c r="D651" s="12"/>
    </row>
    <row r="652" spans="1:4" ht="15.75" customHeight="1" x14ac:dyDescent="0.2">
      <c r="A652" s="12"/>
      <c r="B652" s="12"/>
      <c r="D652" s="12"/>
    </row>
    <row r="653" spans="1:4" ht="15.75" customHeight="1" x14ac:dyDescent="0.2">
      <c r="A653" s="12"/>
      <c r="B653" s="12"/>
      <c r="D653" s="12"/>
    </row>
    <row r="654" spans="1:4" ht="15.75" customHeight="1" x14ac:dyDescent="0.2">
      <c r="A654" s="12"/>
      <c r="B654" s="12"/>
      <c r="D654" s="12"/>
    </row>
    <row r="655" spans="1:4" ht="15.75" customHeight="1" x14ac:dyDescent="0.2">
      <c r="A655" s="12"/>
      <c r="B655" s="12"/>
      <c r="D655" s="12"/>
    </row>
    <row r="656" spans="1:4" ht="15.75" customHeight="1" x14ac:dyDescent="0.2">
      <c r="A656" s="12"/>
      <c r="B656" s="12"/>
      <c r="D656" s="12"/>
    </row>
    <row r="657" spans="1:4" ht="15.75" customHeight="1" x14ac:dyDescent="0.2">
      <c r="A657" s="12"/>
      <c r="B657" s="12"/>
      <c r="D657" s="12"/>
    </row>
    <row r="658" spans="1:4" ht="15.75" customHeight="1" x14ac:dyDescent="0.2">
      <c r="A658" s="12"/>
      <c r="B658" s="12"/>
      <c r="D658" s="12"/>
    </row>
    <row r="659" spans="1:4" ht="15.75" customHeight="1" x14ac:dyDescent="0.2">
      <c r="A659" s="12"/>
      <c r="B659" s="12"/>
      <c r="D659" s="12"/>
    </row>
    <row r="660" spans="1:4" ht="15.75" customHeight="1" x14ac:dyDescent="0.2">
      <c r="A660" s="12"/>
      <c r="B660" s="12"/>
      <c r="D660" s="12"/>
    </row>
    <row r="661" spans="1:4" ht="15.75" customHeight="1" x14ac:dyDescent="0.2">
      <c r="A661" s="12"/>
      <c r="B661" s="12"/>
      <c r="D661" s="12"/>
    </row>
    <row r="662" spans="1:4" ht="15.75" customHeight="1" x14ac:dyDescent="0.2">
      <c r="A662" s="12"/>
      <c r="B662" s="12"/>
      <c r="D662" s="12"/>
    </row>
    <row r="663" spans="1:4" ht="15.75" customHeight="1" x14ac:dyDescent="0.2">
      <c r="A663" s="12"/>
      <c r="B663" s="12"/>
      <c r="D663" s="12"/>
    </row>
    <row r="664" spans="1:4" ht="15.75" customHeight="1" x14ac:dyDescent="0.2">
      <c r="A664" s="12"/>
      <c r="B664" s="12"/>
      <c r="D664" s="12"/>
    </row>
    <row r="665" spans="1:4" ht="15.75" customHeight="1" x14ac:dyDescent="0.2">
      <c r="A665" s="12"/>
      <c r="B665" s="12"/>
      <c r="D665" s="12"/>
    </row>
    <row r="666" spans="1:4" ht="15.75" customHeight="1" x14ac:dyDescent="0.2">
      <c r="A666" s="12"/>
      <c r="B666" s="12"/>
      <c r="D666" s="12"/>
    </row>
    <row r="667" spans="1:4" ht="15.75" customHeight="1" x14ac:dyDescent="0.2">
      <c r="A667" s="12"/>
      <c r="B667" s="12"/>
      <c r="D667" s="12"/>
    </row>
    <row r="668" spans="1:4" ht="15.75" customHeight="1" x14ac:dyDescent="0.2">
      <c r="A668" s="12"/>
      <c r="B668" s="12"/>
      <c r="D668" s="12"/>
    </row>
    <row r="669" spans="1:4" ht="15.75" customHeight="1" x14ac:dyDescent="0.2">
      <c r="A669" s="12"/>
      <c r="B669" s="12"/>
      <c r="D669" s="12"/>
    </row>
    <row r="670" spans="1:4" ht="15.75" customHeight="1" x14ac:dyDescent="0.2">
      <c r="A670" s="12"/>
      <c r="B670" s="12"/>
      <c r="D670" s="12"/>
    </row>
    <row r="671" spans="1:4" ht="15.75" customHeight="1" x14ac:dyDescent="0.2">
      <c r="A671" s="12"/>
      <c r="B671" s="12"/>
      <c r="D671" s="12"/>
    </row>
    <row r="672" spans="1:4" ht="15.75" customHeight="1" x14ac:dyDescent="0.2">
      <c r="A672" s="12"/>
      <c r="B672" s="12"/>
      <c r="D672" s="12"/>
    </row>
    <row r="673" spans="1:4" ht="15.75" customHeight="1" x14ac:dyDescent="0.2">
      <c r="A673" s="12"/>
      <c r="B673" s="12"/>
      <c r="D673" s="12"/>
    </row>
    <row r="674" spans="1:4" ht="15.75" customHeight="1" x14ac:dyDescent="0.2">
      <c r="A674" s="12"/>
      <c r="B674" s="12"/>
      <c r="D674" s="12"/>
    </row>
    <row r="675" spans="1:4" ht="15.75" customHeight="1" x14ac:dyDescent="0.2">
      <c r="A675" s="12"/>
      <c r="B675" s="12"/>
      <c r="D675" s="12"/>
    </row>
    <row r="676" spans="1:4" ht="15.75" customHeight="1" x14ac:dyDescent="0.2">
      <c r="A676" s="12"/>
      <c r="B676" s="12"/>
      <c r="D676" s="12"/>
    </row>
    <row r="677" spans="1:4" ht="15.75" customHeight="1" x14ac:dyDescent="0.2">
      <c r="A677" s="12"/>
      <c r="B677" s="12"/>
      <c r="D677" s="12"/>
    </row>
    <row r="678" spans="1:4" ht="15.75" customHeight="1" x14ac:dyDescent="0.2">
      <c r="A678" s="12"/>
      <c r="B678" s="12"/>
      <c r="D678" s="12"/>
    </row>
    <row r="679" spans="1:4" ht="15.75" customHeight="1" x14ac:dyDescent="0.2">
      <c r="A679" s="12"/>
      <c r="B679" s="12"/>
      <c r="D679" s="12"/>
    </row>
    <row r="680" spans="1:4" ht="15.75" customHeight="1" x14ac:dyDescent="0.2">
      <c r="A680" s="12"/>
      <c r="B680" s="12"/>
      <c r="D680" s="12"/>
    </row>
    <row r="681" spans="1:4" ht="15.75" customHeight="1" x14ac:dyDescent="0.2">
      <c r="A681" s="12"/>
      <c r="B681" s="12"/>
      <c r="D681" s="12"/>
    </row>
    <row r="682" spans="1:4" ht="15.75" customHeight="1" x14ac:dyDescent="0.2">
      <c r="A682" s="12"/>
      <c r="B682" s="12"/>
      <c r="D682" s="12"/>
    </row>
    <row r="683" spans="1:4" ht="15.75" customHeight="1" x14ac:dyDescent="0.2">
      <c r="A683" s="12"/>
      <c r="B683" s="12"/>
      <c r="D683" s="12"/>
    </row>
    <row r="684" spans="1:4" ht="15.75" customHeight="1" x14ac:dyDescent="0.2">
      <c r="A684" s="12"/>
      <c r="B684" s="12"/>
      <c r="D684" s="12"/>
    </row>
    <row r="685" spans="1:4" ht="15.75" customHeight="1" x14ac:dyDescent="0.2">
      <c r="A685" s="12"/>
      <c r="B685" s="12"/>
      <c r="D685" s="12"/>
    </row>
    <row r="686" spans="1:4" ht="15.75" customHeight="1" x14ac:dyDescent="0.2">
      <c r="A686" s="12"/>
      <c r="B686" s="12"/>
      <c r="D686" s="12"/>
    </row>
    <row r="687" spans="1:4" ht="15.75" customHeight="1" x14ac:dyDescent="0.2">
      <c r="A687" s="12"/>
      <c r="B687" s="12"/>
      <c r="D687" s="12"/>
    </row>
    <row r="688" spans="1:4" ht="15.75" customHeight="1" x14ac:dyDescent="0.2">
      <c r="A688" s="12"/>
      <c r="B688" s="12"/>
      <c r="D688" s="12"/>
    </row>
    <row r="689" spans="1:4" ht="15.75" customHeight="1" x14ac:dyDescent="0.2">
      <c r="A689" s="12"/>
      <c r="B689" s="12"/>
      <c r="D689" s="12"/>
    </row>
    <row r="690" spans="1:4" ht="15.75" customHeight="1" x14ac:dyDescent="0.2">
      <c r="A690" s="12"/>
      <c r="B690" s="12"/>
      <c r="D690" s="12"/>
    </row>
    <row r="691" spans="1:4" ht="15.75" customHeight="1" x14ac:dyDescent="0.2">
      <c r="A691" s="12"/>
      <c r="B691" s="12"/>
      <c r="D691" s="12"/>
    </row>
    <row r="692" spans="1:4" ht="15.75" customHeight="1" x14ac:dyDescent="0.2">
      <c r="A692" s="12"/>
      <c r="B692" s="12"/>
      <c r="D692" s="12"/>
    </row>
    <row r="693" spans="1:4" ht="15.75" customHeight="1" x14ac:dyDescent="0.2">
      <c r="A693" s="12"/>
      <c r="B693" s="12"/>
      <c r="D693" s="12"/>
    </row>
    <row r="694" spans="1:4" ht="15.75" customHeight="1" x14ac:dyDescent="0.2">
      <c r="A694" s="12"/>
      <c r="B694" s="12"/>
      <c r="D694" s="12"/>
    </row>
    <row r="695" spans="1:4" ht="15.75" customHeight="1" x14ac:dyDescent="0.2">
      <c r="A695" s="12"/>
      <c r="B695" s="12"/>
      <c r="D695" s="12"/>
    </row>
    <row r="696" spans="1:4" ht="15.75" customHeight="1" x14ac:dyDescent="0.2">
      <c r="A696" s="12"/>
      <c r="B696" s="12"/>
      <c r="D696" s="12"/>
    </row>
    <row r="697" spans="1:4" ht="15.75" customHeight="1" x14ac:dyDescent="0.2">
      <c r="A697" s="12"/>
      <c r="B697" s="12"/>
      <c r="D697" s="12"/>
    </row>
    <row r="698" spans="1:4" ht="15.75" customHeight="1" x14ac:dyDescent="0.2">
      <c r="A698" s="12"/>
      <c r="B698" s="12"/>
      <c r="D698" s="12"/>
    </row>
    <row r="699" spans="1:4" ht="15.75" customHeight="1" x14ac:dyDescent="0.2">
      <c r="A699" s="12"/>
      <c r="B699" s="12"/>
      <c r="D699" s="12"/>
    </row>
    <row r="700" spans="1:4" ht="15.75" customHeight="1" x14ac:dyDescent="0.2">
      <c r="A700" s="12"/>
      <c r="B700" s="12"/>
      <c r="D700" s="12"/>
    </row>
    <row r="701" spans="1:4" ht="15.75" customHeight="1" x14ac:dyDescent="0.2">
      <c r="A701" s="12"/>
      <c r="B701" s="12"/>
      <c r="D701" s="12"/>
    </row>
    <row r="702" spans="1:4" ht="15.75" customHeight="1" x14ac:dyDescent="0.2">
      <c r="A702" s="12"/>
      <c r="B702" s="12"/>
      <c r="D702" s="12"/>
    </row>
    <row r="703" spans="1:4" ht="15.75" customHeight="1" x14ac:dyDescent="0.2">
      <c r="A703" s="12"/>
      <c r="B703" s="12"/>
      <c r="D703" s="12"/>
    </row>
    <row r="704" spans="1:4" ht="15.75" customHeight="1" x14ac:dyDescent="0.2">
      <c r="A704" s="12"/>
      <c r="B704" s="12"/>
      <c r="D704" s="12"/>
    </row>
    <row r="705" spans="1:4" ht="15.75" customHeight="1" x14ac:dyDescent="0.2">
      <c r="A705" s="12"/>
      <c r="B705" s="12"/>
      <c r="D705" s="12"/>
    </row>
    <row r="706" spans="1:4" ht="15.75" customHeight="1" x14ac:dyDescent="0.2">
      <c r="A706" s="12"/>
      <c r="B706" s="12"/>
      <c r="D706" s="12"/>
    </row>
    <row r="707" spans="1:4" ht="15.75" customHeight="1" x14ac:dyDescent="0.2">
      <c r="A707" s="12"/>
      <c r="B707" s="12"/>
      <c r="D707" s="12"/>
    </row>
    <row r="708" spans="1:4" ht="15.75" customHeight="1" x14ac:dyDescent="0.2">
      <c r="A708" s="12"/>
      <c r="B708" s="12"/>
      <c r="D708" s="12"/>
    </row>
    <row r="709" spans="1:4" ht="15.75" customHeight="1" x14ac:dyDescent="0.2">
      <c r="A709" s="12"/>
      <c r="B709" s="12"/>
      <c r="D709" s="12"/>
    </row>
    <row r="710" spans="1:4" ht="15.75" customHeight="1" x14ac:dyDescent="0.2">
      <c r="A710" s="12"/>
      <c r="B710" s="12"/>
      <c r="D710" s="12"/>
    </row>
    <row r="711" spans="1:4" ht="15.75" customHeight="1" x14ac:dyDescent="0.2">
      <c r="A711" s="12"/>
      <c r="B711" s="12"/>
      <c r="D711" s="12"/>
    </row>
    <row r="712" spans="1:4" ht="15.75" customHeight="1" x14ac:dyDescent="0.2">
      <c r="A712" s="12"/>
      <c r="B712" s="12"/>
      <c r="D712" s="12"/>
    </row>
    <row r="713" spans="1:4" ht="15.75" customHeight="1" x14ac:dyDescent="0.2">
      <c r="A713" s="12"/>
      <c r="B713" s="12"/>
      <c r="D713" s="12"/>
    </row>
    <row r="714" spans="1:4" ht="15.75" customHeight="1" x14ac:dyDescent="0.2">
      <c r="A714" s="12"/>
      <c r="B714" s="12"/>
      <c r="D714" s="12"/>
    </row>
    <row r="715" spans="1:4" ht="15.75" customHeight="1" x14ac:dyDescent="0.2">
      <c r="A715" s="12"/>
      <c r="B715" s="12"/>
      <c r="D715" s="12"/>
    </row>
    <row r="716" spans="1:4" ht="15.75" customHeight="1" x14ac:dyDescent="0.2">
      <c r="A716" s="12"/>
      <c r="B716" s="12"/>
      <c r="D716" s="12"/>
    </row>
    <row r="717" spans="1:4" ht="15.75" customHeight="1" x14ac:dyDescent="0.2">
      <c r="A717" s="12"/>
      <c r="B717" s="12"/>
      <c r="D717" s="12"/>
    </row>
    <row r="718" spans="1:4" ht="15.75" customHeight="1" x14ac:dyDescent="0.2">
      <c r="A718" s="12"/>
      <c r="B718" s="12"/>
      <c r="D718" s="12"/>
    </row>
    <row r="719" spans="1:4" ht="15.75" customHeight="1" x14ac:dyDescent="0.2">
      <c r="A719" s="12"/>
      <c r="B719" s="12"/>
      <c r="D719" s="12"/>
    </row>
    <row r="720" spans="1:4" ht="15.75" customHeight="1" x14ac:dyDescent="0.2">
      <c r="A720" s="12"/>
      <c r="B720" s="12"/>
      <c r="D720" s="12"/>
    </row>
    <row r="721" spans="1:4" ht="15.75" customHeight="1" x14ac:dyDescent="0.2">
      <c r="A721" s="12"/>
      <c r="B721" s="12"/>
      <c r="D721" s="12"/>
    </row>
    <row r="722" spans="1:4" ht="15.75" customHeight="1" x14ac:dyDescent="0.2">
      <c r="A722" s="12"/>
      <c r="B722" s="12"/>
      <c r="D722" s="12"/>
    </row>
    <row r="723" spans="1:4" ht="15.75" customHeight="1" x14ac:dyDescent="0.2">
      <c r="A723" s="12"/>
      <c r="B723" s="12"/>
      <c r="D723" s="12"/>
    </row>
    <row r="724" spans="1:4" ht="15.75" customHeight="1" x14ac:dyDescent="0.2">
      <c r="A724" s="12"/>
      <c r="B724" s="12"/>
      <c r="D724" s="12"/>
    </row>
    <row r="725" spans="1:4" ht="15.75" customHeight="1" x14ac:dyDescent="0.2">
      <c r="A725" s="12"/>
      <c r="B725" s="12"/>
      <c r="D725" s="12"/>
    </row>
    <row r="726" spans="1:4" ht="15.75" customHeight="1" x14ac:dyDescent="0.2">
      <c r="A726" s="12"/>
      <c r="B726" s="12"/>
      <c r="D726" s="12"/>
    </row>
    <row r="727" spans="1:4" ht="15.75" customHeight="1" x14ac:dyDescent="0.2">
      <c r="A727" s="12"/>
      <c r="B727" s="12"/>
      <c r="D727" s="12"/>
    </row>
    <row r="728" spans="1:4" ht="15.75" customHeight="1" x14ac:dyDescent="0.2">
      <c r="A728" s="12"/>
      <c r="B728" s="12"/>
      <c r="D728" s="12"/>
    </row>
    <row r="729" spans="1:4" ht="15.75" customHeight="1" x14ac:dyDescent="0.2">
      <c r="A729" s="12"/>
      <c r="B729" s="12"/>
      <c r="D729" s="12"/>
    </row>
    <row r="730" spans="1:4" ht="15.75" customHeight="1" x14ac:dyDescent="0.2">
      <c r="A730" s="12"/>
      <c r="B730" s="12"/>
      <c r="D730" s="12"/>
    </row>
    <row r="731" spans="1:4" ht="15.75" customHeight="1" x14ac:dyDescent="0.2">
      <c r="A731" s="12"/>
      <c r="B731" s="12"/>
      <c r="D731" s="12"/>
    </row>
    <row r="732" spans="1:4" ht="15.75" customHeight="1" x14ac:dyDescent="0.2">
      <c r="A732" s="12"/>
      <c r="B732" s="12"/>
      <c r="D732" s="12"/>
    </row>
    <row r="733" spans="1:4" ht="15.75" customHeight="1" x14ac:dyDescent="0.2">
      <c r="A733" s="12"/>
      <c r="B733" s="12"/>
      <c r="D733" s="12"/>
    </row>
    <row r="734" spans="1:4" ht="15.75" customHeight="1" x14ac:dyDescent="0.2">
      <c r="A734" s="12"/>
      <c r="B734" s="12"/>
      <c r="D734" s="12"/>
    </row>
    <row r="735" spans="1:4" ht="15.75" customHeight="1" x14ac:dyDescent="0.2">
      <c r="A735" s="12"/>
      <c r="B735" s="12"/>
      <c r="D735" s="12"/>
    </row>
    <row r="736" spans="1:4" ht="15.75" customHeight="1" x14ac:dyDescent="0.2">
      <c r="A736" s="12"/>
      <c r="B736" s="12"/>
      <c r="D736" s="12"/>
    </row>
    <row r="737" spans="1:4" ht="15.75" customHeight="1" x14ac:dyDescent="0.2">
      <c r="A737" s="12"/>
      <c r="B737" s="12"/>
      <c r="D737" s="12"/>
    </row>
    <row r="738" spans="1:4" ht="15.75" customHeight="1" x14ac:dyDescent="0.2">
      <c r="A738" s="12"/>
      <c r="B738" s="12"/>
      <c r="D738" s="12"/>
    </row>
    <row r="739" spans="1:4" ht="15.75" customHeight="1" x14ac:dyDescent="0.2">
      <c r="A739" s="12"/>
      <c r="B739" s="12"/>
      <c r="D739" s="12"/>
    </row>
    <row r="740" spans="1:4" ht="15.75" customHeight="1" x14ac:dyDescent="0.2">
      <c r="A740" s="12"/>
      <c r="B740" s="12"/>
      <c r="D740" s="12"/>
    </row>
    <row r="741" spans="1:4" ht="15.75" customHeight="1" x14ac:dyDescent="0.2">
      <c r="A741" s="12"/>
      <c r="B741" s="12"/>
      <c r="D741" s="12"/>
    </row>
    <row r="742" spans="1:4" ht="15.75" customHeight="1" x14ac:dyDescent="0.2">
      <c r="A742" s="12"/>
      <c r="B742" s="12"/>
      <c r="D742" s="12"/>
    </row>
    <row r="743" spans="1:4" ht="15.75" customHeight="1" x14ac:dyDescent="0.2">
      <c r="A743" s="12"/>
      <c r="B743" s="12"/>
      <c r="D743" s="12"/>
    </row>
    <row r="744" spans="1:4" ht="15.75" customHeight="1" x14ac:dyDescent="0.2">
      <c r="A744" s="12"/>
      <c r="B744" s="12"/>
      <c r="D744" s="12"/>
    </row>
    <row r="745" spans="1:4" ht="15.75" customHeight="1" x14ac:dyDescent="0.2">
      <c r="A745" s="12"/>
      <c r="B745" s="12"/>
      <c r="D745" s="12"/>
    </row>
    <row r="746" spans="1:4" ht="15.75" customHeight="1" x14ac:dyDescent="0.2">
      <c r="A746" s="12"/>
      <c r="B746" s="12"/>
      <c r="D746" s="12"/>
    </row>
    <row r="747" spans="1:4" ht="15.75" customHeight="1" x14ac:dyDescent="0.2">
      <c r="A747" s="12"/>
      <c r="B747" s="12"/>
      <c r="D747" s="12"/>
    </row>
    <row r="748" spans="1:4" ht="15.75" customHeight="1" x14ac:dyDescent="0.2">
      <c r="A748" s="12"/>
      <c r="B748" s="12"/>
      <c r="D748" s="12"/>
    </row>
    <row r="749" spans="1:4" ht="15.75" customHeight="1" x14ac:dyDescent="0.2">
      <c r="A749" s="12"/>
      <c r="B749" s="12"/>
      <c r="D749" s="12"/>
    </row>
    <row r="750" spans="1:4" ht="15.75" customHeight="1" x14ac:dyDescent="0.2">
      <c r="A750" s="12"/>
      <c r="B750" s="12"/>
      <c r="D750" s="12"/>
    </row>
    <row r="751" spans="1:4" ht="15.75" customHeight="1" x14ac:dyDescent="0.2">
      <c r="A751" s="12"/>
      <c r="B751" s="12"/>
      <c r="D751" s="12"/>
    </row>
    <row r="752" spans="1:4" ht="15.75" customHeight="1" x14ac:dyDescent="0.2">
      <c r="A752" s="12"/>
      <c r="B752" s="12"/>
      <c r="D752" s="12"/>
    </row>
    <row r="753" spans="1:4" ht="15.75" customHeight="1" x14ac:dyDescent="0.2">
      <c r="A753" s="12"/>
      <c r="B753" s="12"/>
      <c r="D753" s="12"/>
    </row>
    <row r="754" spans="1:4" ht="15.75" customHeight="1" x14ac:dyDescent="0.2">
      <c r="A754" s="12"/>
      <c r="B754" s="12"/>
      <c r="D754" s="12"/>
    </row>
    <row r="755" spans="1:4" ht="15.75" customHeight="1" x14ac:dyDescent="0.2">
      <c r="A755" s="12"/>
      <c r="B755" s="12"/>
      <c r="D755" s="12"/>
    </row>
    <row r="756" spans="1:4" ht="15.75" customHeight="1" x14ac:dyDescent="0.2">
      <c r="A756" s="12"/>
      <c r="B756" s="12"/>
      <c r="D756" s="12"/>
    </row>
    <row r="757" spans="1:4" ht="15.75" customHeight="1" x14ac:dyDescent="0.2">
      <c r="A757" s="12"/>
      <c r="B757" s="12"/>
      <c r="D757" s="12"/>
    </row>
    <row r="758" spans="1:4" ht="15.75" customHeight="1" x14ac:dyDescent="0.2">
      <c r="A758" s="12"/>
      <c r="B758" s="12"/>
      <c r="D758" s="12"/>
    </row>
    <row r="759" spans="1:4" ht="15.75" customHeight="1" x14ac:dyDescent="0.2">
      <c r="A759" s="12"/>
      <c r="B759" s="12"/>
      <c r="D759" s="12"/>
    </row>
    <row r="760" spans="1:4" ht="15.75" customHeight="1" x14ac:dyDescent="0.2">
      <c r="A760" s="12"/>
      <c r="B760" s="12"/>
      <c r="D760" s="12"/>
    </row>
    <row r="761" spans="1:4" ht="15.75" customHeight="1" x14ac:dyDescent="0.2">
      <c r="A761" s="12"/>
      <c r="B761" s="12"/>
      <c r="D761" s="12"/>
    </row>
    <row r="762" spans="1:4" ht="15.75" customHeight="1" x14ac:dyDescent="0.2">
      <c r="A762" s="12"/>
      <c r="B762" s="12"/>
      <c r="D762" s="12"/>
    </row>
    <row r="763" spans="1:4" ht="15.75" customHeight="1" x14ac:dyDescent="0.2">
      <c r="A763" s="12"/>
      <c r="B763" s="12"/>
      <c r="D763" s="12"/>
    </row>
    <row r="764" spans="1:4" ht="15.75" customHeight="1" x14ac:dyDescent="0.2">
      <c r="A764" s="12"/>
      <c r="B764" s="12"/>
      <c r="D764" s="12"/>
    </row>
    <row r="765" spans="1:4" ht="15.75" customHeight="1" x14ac:dyDescent="0.2">
      <c r="A765" s="12"/>
      <c r="B765" s="12"/>
      <c r="D765" s="12"/>
    </row>
    <row r="766" spans="1:4" ht="15.75" customHeight="1" x14ac:dyDescent="0.2">
      <c r="A766" s="12"/>
      <c r="B766" s="12"/>
      <c r="D766" s="12"/>
    </row>
    <row r="767" spans="1:4" ht="15.75" customHeight="1" x14ac:dyDescent="0.2">
      <c r="A767" s="12"/>
      <c r="B767" s="12"/>
      <c r="D767" s="12"/>
    </row>
    <row r="768" spans="1:4" ht="15.75" customHeight="1" x14ac:dyDescent="0.2">
      <c r="A768" s="12"/>
      <c r="B768" s="12"/>
      <c r="D768" s="12"/>
    </row>
    <row r="769" spans="1:4" ht="15.75" customHeight="1" x14ac:dyDescent="0.2">
      <c r="A769" s="12"/>
      <c r="B769" s="12"/>
      <c r="D769" s="12"/>
    </row>
    <row r="770" spans="1:4" ht="15.75" customHeight="1" x14ac:dyDescent="0.2">
      <c r="A770" s="12"/>
      <c r="B770" s="12"/>
      <c r="D770" s="12"/>
    </row>
    <row r="771" spans="1:4" ht="15.75" customHeight="1" x14ac:dyDescent="0.2">
      <c r="A771" s="12"/>
      <c r="B771" s="12"/>
      <c r="D771" s="12"/>
    </row>
    <row r="772" spans="1:4" ht="15.75" customHeight="1" x14ac:dyDescent="0.2">
      <c r="A772" s="12"/>
      <c r="B772" s="12"/>
      <c r="D772" s="12"/>
    </row>
    <row r="773" spans="1:4" ht="15.75" customHeight="1" x14ac:dyDescent="0.2">
      <c r="A773" s="12"/>
      <c r="B773" s="12"/>
      <c r="D773" s="12"/>
    </row>
    <row r="774" spans="1:4" ht="15.75" customHeight="1" x14ac:dyDescent="0.2">
      <c r="A774" s="12"/>
      <c r="B774" s="12"/>
      <c r="D774" s="12"/>
    </row>
    <row r="775" spans="1:4" ht="15.75" customHeight="1" x14ac:dyDescent="0.2">
      <c r="A775" s="12"/>
      <c r="B775" s="12"/>
      <c r="D775" s="12"/>
    </row>
    <row r="776" spans="1:4" ht="15.75" customHeight="1" x14ac:dyDescent="0.2">
      <c r="A776" s="12"/>
      <c r="B776" s="12"/>
      <c r="D776" s="12"/>
    </row>
    <row r="777" spans="1:4" ht="15.75" customHeight="1" x14ac:dyDescent="0.2">
      <c r="A777" s="12"/>
      <c r="B777" s="12"/>
      <c r="D777" s="12"/>
    </row>
    <row r="778" spans="1:4" ht="15.75" customHeight="1" x14ac:dyDescent="0.2">
      <c r="A778" s="12"/>
      <c r="B778" s="12"/>
      <c r="D778" s="12"/>
    </row>
    <row r="779" spans="1:4" ht="15.75" customHeight="1" x14ac:dyDescent="0.2">
      <c r="A779" s="12"/>
      <c r="B779" s="12"/>
      <c r="D779" s="12"/>
    </row>
    <row r="780" spans="1:4" ht="15.75" customHeight="1" x14ac:dyDescent="0.2">
      <c r="A780" s="12"/>
      <c r="B780" s="12"/>
      <c r="D780" s="12"/>
    </row>
    <row r="781" spans="1:4" ht="15.75" customHeight="1" x14ac:dyDescent="0.2">
      <c r="A781" s="12"/>
      <c r="B781" s="12"/>
      <c r="D781" s="12"/>
    </row>
    <row r="782" spans="1:4" ht="15.75" customHeight="1" x14ac:dyDescent="0.2">
      <c r="A782" s="12"/>
      <c r="B782" s="12"/>
      <c r="D782" s="12"/>
    </row>
    <row r="783" spans="1:4" ht="15.75" customHeight="1" x14ac:dyDescent="0.2">
      <c r="A783" s="12"/>
      <c r="B783" s="12"/>
      <c r="D783" s="12"/>
    </row>
    <row r="784" spans="1:4" ht="15.75" customHeight="1" x14ac:dyDescent="0.2">
      <c r="A784" s="12"/>
      <c r="B784" s="12"/>
      <c r="D784" s="12"/>
    </row>
    <row r="785" spans="1:4" ht="15.75" customHeight="1" x14ac:dyDescent="0.2">
      <c r="A785" s="12"/>
      <c r="B785" s="12"/>
      <c r="D785" s="12"/>
    </row>
    <row r="786" spans="1:4" ht="15.75" customHeight="1" x14ac:dyDescent="0.2">
      <c r="A786" s="12"/>
      <c r="B786" s="12"/>
      <c r="D786" s="12"/>
    </row>
    <row r="787" spans="1:4" ht="15.75" customHeight="1" x14ac:dyDescent="0.2">
      <c r="A787" s="12"/>
      <c r="B787" s="12"/>
      <c r="D787" s="12"/>
    </row>
    <row r="788" spans="1:4" ht="15.75" customHeight="1" x14ac:dyDescent="0.2">
      <c r="A788" s="12"/>
      <c r="B788" s="12"/>
      <c r="D788" s="12"/>
    </row>
    <row r="789" spans="1:4" ht="15.75" customHeight="1" x14ac:dyDescent="0.2">
      <c r="A789" s="12"/>
      <c r="B789" s="12"/>
      <c r="D789" s="12"/>
    </row>
    <row r="790" spans="1:4" ht="15.75" customHeight="1" x14ac:dyDescent="0.2">
      <c r="A790" s="12"/>
      <c r="B790" s="12"/>
      <c r="D790" s="12"/>
    </row>
    <row r="791" spans="1:4" ht="15.75" customHeight="1" x14ac:dyDescent="0.2">
      <c r="A791" s="12"/>
      <c r="B791" s="12"/>
      <c r="D791" s="12"/>
    </row>
    <row r="792" spans="1:4" ht="15.75" customHeight="1" x14ac:dyDescent="0.2">
      <c r="A792" s="12"/>
      <c r="B792" s="12"/>
      <c r="D792" s="12"/>
    </row>
    <row r="793" spans="1:4" ht="15.75" customHeight="1" x14ac:dyDescent="0.2">
      <c r="A793" s="12"/>
      <c r="B793" s="12"/>
      <c r="D793" s="12"/>
    </row>
    <row r="794" spans="1:4" ht="15.75" customHeight="1" x14ac:dyDescent="0.2">
      <c r="A794" s="12"/>
      <c r="B794" s="12"/>
      <c r="D794" s="12"/>
    </row>
    <row r="795" spans="1:4" ht="15.75" customHeight="1" x14ac:dyDescent="0.2">
      <c r="A795" s="12"/>
      <c r="B795" s="12"/>
      <c r="D795" s="12"/>
    </row>
    <row r="796" spans="1:4" ht="15.75" customHeight="1" x14ac:dyDescent="0.2">
      <c r="A796" s="12"/>
      <c r="B796" s="12"/>
      <c r="D796" s="12"/>
    </row>
    <row r="797" spans="1:4" ht="15.75" customHeight="1" x14ac:dyDescent="0.2">
      <c r="A797" s="12"/>
      <c r="B797" s="12"/>
      <c r="D797" s="12"/>
    </row>
    <row r="798" spans="1:4" ht="15.75" customHeight="1" x14ac:dyDescent="0.2">
      <c r="A798" s="12"/>
      <c r="B798" s="12"/>
      <c r="D798" s="12"/>
    </row>
    <row r="799" spans="1:4" ht="15.75" customHeight="1" x14ac:dyDescent="0.2">
      <c r="A799" s="12"/>
      <c r="B799" s="12"/>
      <c r="D799" s="12"/>
    </row>
    <row r="800" spans="1:4" ht="15.75" customHeight="1" x14ac:dyDescent="0.2">
      <c r="A800" s="12"/>
      <c r="B800" s="12"/>
      <c r="D800" s="12"/>
    </row>
    <row r="801" spans="1:4" ht="15.75" customHeight="1" x14ac:dyDescent="0.2">
      <c r="A801" s="12"/>
      <c r="B801" s="12"/>
      <c r="D801" s="12"/>
    </row>
    <row r="802" spans="1:4" ht="15.75" customHeight="1" x14ac:dyDescent="0.2">
      <c r="A802" s="12"/>
      <c r="B802" s="12"/>
      <c r="D802" s="12"/>
    </row>
    <row r="803" spans="1:4" ht="15.75" customHeight="1" x14ac:dyDescent="0.2">
      <c r="A803" s="12"/>
      <c r="B803" s="12"/>
      <c r="D803" s="12"/>
    </row>
    <row r="804" spans="1:4" ht="15.75" customHeight="1" x14ac:dyDescent="0.2">
      <c r="A804" s="12"/>
      <c r="B804" s="12"/>
      <c r="D804" s="12"/>
    </row>
    <row r="805" spans="1:4" ht="15.75" customHeight="1" x14ac:dyDescent="0.2">
      <c r="A805" s="12"/>
      <c r="B805" s="12"/>
      <c r="D805" s="12"/>
    </row>
    <row r="806" spans="1:4" ht="15.75" customHeight="1" x14ac:dyDescent="0.2">
      <c r="A806" s="12"/>
      <c r="B806" s="12"/>
      <c r="D806" s="12"/>
    </row>
    <row r="807" spans="1:4" ht="15.75" customHeight="1" x14ac:dyDescent="0.2">
      <c r="A807" s="12"/>
      <c r="B807" s="12"/>
      <c r="D807" s="12"/>
    </row>
    <row r="808" spans="1:4" ht="15.75" customHeight="1" x14ac:dyDescent="0.2">
      <c r="A808" s="12"/>
      <c r="B808" s="12"/>
      <c r="D808" s="12"/>
    </row>
    <row r="809" spans="1:4" ht="15.75" customHeight="1" x14ac:dyDescent="0.2">
      <c r="A809" s="12"/>
      <c r="B809" s="12"/>
      <c r="D809" s="12"/>
    </row>
    <row r="810" spans="1:4" ht="15.75" customHeight="1" x14ac:dyDescent="0.2">
      <c r="A810" s="12"/>
      <c r="B810" s="12"/>
      <c r="D810" s="12"/>
    </row>
    <row r="811" spans="1:4" ht="15.75" customHeight="1" x14ac:dyDescent="0.2">
      <c r="A811" s="12"/>
      <c r="B811" s="12"/>
      <c r="D811" s="12"/>
    </row>
    <row r="812" spans="1:4" ht="15.75" customHeight="1" x14ac:dyDescent="0.2">
      <c r="A812" s="12"/>
      <c r="B812" s="12"/>
      <c r="D812" s="12"/>
    </row>
    <row r="813" spans="1:4" ht="15.75" customHeight="1" x14ac:dyDescent="0.2">
      <c r="A813" s="12"/>
      <c r="B813" s="12"/>
      <c r="D813" s="12"/>
    </row>
    <row r="814" spans="1:4" ht="15.75" customHeight="1" x14ac:dyDescent="0.2">
      <c r="A814" s="12"/>
      <c r="B814" s="12"/>
      <c r="D814" s="12"/>
    </row>
    <row r="815" spans="1:4" ht="15.75" customHeight="1" x14ac:dyDescent="0.2">
      <c r="A815" s="12"/>
      <c r="B815" s="12"/>
      <c r="D815" s="12"/>
    </row>
    <row r="816" spans="1:4" ht="15.75" customHeight="1" x14ac:dyDescent="0.2">
      <c r="A816" s="12"/>
      <c r="B816" s="12"/>
      <c r="D816" s="12"/>
    </row>
    <row r="817" spans="1:4" ht="15.75" customHeight="1" x14ac:dyDescent="0.2">
      <c r="A817" s="12"/>
      <c r="B817" s="12"/>
      <c r="D817" s="12"/>
    </row>
    <row r="818" spans="1:4" ht="15.75" customHeight="1" x14ac:dyDescent="0.2">
      <c r="A818" s="12"/>
      <c r="B818" s="12"/>
      <c r="D818" s="12"/>
    </row>
    <row r="819" spans="1:4" ht="15.75" customHeight="1" x14ac:dyDescent="0.2">
      <c r="A819" s="12"/>
      <c r="B819" s="12"/>
      <c r="D819" s="12"/>
    </row>
    <row r="820" spans="1:4" ht="15.75" customHeight="1" x14ac:dyDescent="0.2">
      <c r="A820" s="12"/>
      <c r="B820" s="12"/>
      <c r="D820" s="12"/>
    </row>
    <row r="821" spans="1:4" ht="15.75" customHeight="1" x14ac:dyDescent="0.2">
      <c r="A821" s="12"/>
      <c r="B821" s="12"/>
      <c r="D821" s="12"/>
    </row>
    <row r="822" spans="1:4" ht="15.75" customHeight="1" x14ac:dyDescent="0.2">
      <c r="A822" s="12"/>
      <c r="B822" s="12"/>
      <c r="D822" s="12"/>
    </row>
    <row r="823" spans="1:4" ht="15.75" customHeight="1" x14ac:dyDescent="0.2">
      <c r="A823" s="12"/>
      <c r="B823" s="12"/>
      <c r="D823" s="12"/>
    </row>
    <row r="824" spans="1:4" ht="15.75" customHeight="1" x14ac:dyDescent="0.2">
      <c r="A824" s="12"/>
      <c r="B824" s="12"/>
      <c r="D824" s="12"/>
    </row>
    <row r="825" spans="1:4" ht="15.75" customHeight="1" x14ac:dyDescent="0.2">
      <c r="A825" s="12"/>
      <c r="B825" s="12"/>
      <c r="D825" s="12"/>
    </row>
    <row r="826" spans="1:4" ht="15.75" customHeight="1" x14ac:dyDescent="0.2">
      <c r="A826" s="12"/>
      <c r="B826" s="12"/>
      <c r="D826" s="12"/>
    </row>
    <row r="827" spans="1:4" ht="15.75" customHeight="1" x14ac:dyDescent="0.2">
      <c r="A827" s="12"/>
      <c r="B827" s="12"/>
      <c r="D827" s="12"/>
    </row>
    <row r="828" spans="1:4" ht="15.75" customHeight="1" x14ac:dyDescent="0.2">
      <c r="A828" s="12"/>
      <c r="B828" s="12"/>
      <c r="D828" s="12"/>
    </row>
    <row r="829" spans="1:4" ht="15.75" customHeight="1" x14ac:dyDescent="0.2">
      <c r="A829" s="12"/>
      <c r="B829" s="12"/>
      <c r="D829" s="12"/>
    </row>
    <row r="830" spans="1:4" ht="15.75" customHeight="1" x14ac:dyDescent="0.2">
      <c r="A830" s="12"/>
      <c r="B830" s="12"/>
      <c r="D830" s="12"/>
    </row>
    <row r="831" spans="1:4" ht="15.75" customHeight="1" x14ac:dyDescent="0.2">
      <c r="A831" s="12"/>
      <c r="B831" s="12"/>
      <c r="D831" s="12"/>
    </row>
    <row r="832" spans="1:4" ht="15.75" customHeight="1" x14ac:dyDescent="0.2">
      <c r="A832" s="12"/>
      <c r="B832" s="12"/>
      <c r="D832" s="12"/>
    </row>
    <row r="833" spans="1:4" ht="15.75" customHeight="1" x14ac:dyDescent="0.2">
      <c r="A833" s="12"/>
      <c r="B833" s="12"/>
      <c r="D833" s="12"/>
    </row>
    <row r="834" spans="1:4" ht="15.75" customHeight="1" x14ac:dyDescent="0.2">
      <c r="A834" s="12"/>
      <c r="B834" s="12"/>
      <c r="D834" s="12"/>
    </row>
    <row r="835" spans="1:4" ht="15.75" customHeight="1" x14ac:dyDescent="0.2">
      <c r="A835" s="12"/>
      <c r="B835" s="12"/>
      <c r="D835" s="12"/>
    </row>
    <row r="836" spans="1:4" ht="15.75" customHeight="1" x14ac:dyDescent="0.2">
      <c r="A836" s="12"/>
      <c r="B836" s="12"/>
      <c r="D836" s="12"/>
    </row>
    <row r="837" spans="1:4" ht="15.75" customHeight="1" x14ac:dyDescent="0.2">
      <c r="A837" s="12"/>
      <c r="B837" s="12"/>
      <c r="D837" s="12"/>
    </row>
    <row r="838" spans="1:4" ht="15.75" customHeight="1" x14ac:dyDescent="0.2">
      <c r="A838" s="12"/>
      <c r="B838" s="12"/>
      <c r="D838" s="12"/>
    </row>
    <row r="839" spans="1:4" ht="15.75" customHeight="1" x14ac:dyDescent="0.2">
      <c r="A839" s="12"/>
      <c r="B839" s="12"/>
      <c r="D839" s="12"/>
    </row>
    <row r="840" spans="1:4" ht="15.75" customHeight="1" x14ac:dyDescent="0.2">
      <c r="A840" s="12"/>
      <c r="B840" s="12"/>
      <c r="D840" s="12"/>
    </row>
    <row r="841" spans="1:4" ht="15.75" customHeight="1" x14ac:dyDescent="0.2">
      <c r="A841" s="12"/>
      <c r="B841" s="12"/>
      <c r="D841" s="12"/>
    </row>
    <row r="842" spans="1:4" ht="15.75" customHeight="1" x14ac:dyDescent="0.2">
      <c r="A842" s="12"/>
      <c r="B842" s="12"/>
      <c r="D842" s="12"/>
    </row>
    <row r="843" spans="1:4" ht="15.75" customHeight="1" x14ac:dyDescent="0.2">
      <c r="A843" s="12"/>
      <c r="B843" s="12"/>
      <c r="D843" s="12"/>
    </row>
    <row r="844" spans="1:4" ht="15.75" customHeight="1" x14ac:dyDescent="0.2">
      <c r="A844" s="12"/>
      <c r="B844" s="12"/>
      <c r="D844" s="12"/>
    </row>
    <row r="845" spans="1:4" ht="15.75" customHeight="1" x14ac:dyDescent="0.2">
      <c r="A845" s="12"/>
      <c r="B845" s="12"/>
      <c r="D845" s="12"/>
    </row>
    <row r="846" spans="1:4" ht="15.75" customHeight="1" x14ac:dyDescent="0.2">
      <c r="A846" s="12"/>
      <c r="B846" s="12"/>
      <c r="D846" s="12"/>
    </row>
    <row r="847" spans="1:4" ht="15.75" customHeight="1" x14ac:dyDescent="0.2">
      <c r="A847" s="12"/>
      <c r="B847" s="12"/>
      <c r="D847" s="12"/>
    </row>
    <row r="848" spans="1:4" ht="15.75" customHeight="1" x14ac:dyDescent="0.2">
      <c r="A848" s="12"/>
      <c r="B848" s="12"/>
      <c r="D848" s="12"/>
    </row>
    <row r="849" spans="1:4" ht="15.75" customHeight="1" x14ac:dyDescent="0.2">
      <c r="A849" s="12"/>
      <c r="B849" s="12"/>
      <c r="D849" s="12"/>
    </row>
    <row r="850" spans="1:4" ht="15.75" customHeight="1" x14ac:dyDescent="0.2">
      <c r="A850" s="12"/>
      <c r="B850" s="12"/>
      <c r="D850" s="12"/>
    </row>
    <row r="851" spans="1:4" ht="15.75" customHeight="1" x14ac:dyDescent="0.2">
      <c r="A851" s="12"/>
      <c r="B851" s="12"/>
      <c r="D851" s="12"/>
    </row>
    <row r="852" spans="1:4" ht="15.75" customHeight="1" x14ac:dyDescent="0.2">
      <c r="A852" s="12"/>
      <c r="B852" s="12"/>
      <c r="D852" s="12"/>
    </row>
    <row r="853" spans="1:4" ht="15.75" customHeight="1" x14ac:dyDescent="0.2">
      <c r="A853" s="12"/>
      <c r="B853" s="12"/>
      <c r="D853" s="12"/>
    </row>
    <row r="854" spans="1:4" ht="15.75" customHeight="1" x14ac:dyDescent="0.2">
      <c r="A854" s="12"/>
      <c r="B854" s="12"/>
      <c r="D854" s="12"/>
    </row>
    <row r="855" spans="1:4" ht="15.75" customHeight="1" x14ac:dyDescent="0.2">
      <c r="A855" s="12"/>
      <c r="B855" s="12"/>
      <c r="D855" s="12"/>
    </row>
    <row r="856" spans="1:4" ht="15.75" customHeight="1" x14ac:dyDescent="0.2">
      <c r="A856" s="12"/>
      <c r="B856" s="12"/>
      <c r="D856" s="12"/>
    </row>
    <row r="857" spans="1:4" ht="15.75" customHeight="1" x14ac:dyDescent="0.2">
      <c r="A857" s="12"/>
      <c r="B857" s="12"/>
      <c r="D857" s="12"/>
    </row>
    <row r="858" spans="1:4" ht="15.75" customHeight="1" x14ac:dyDescent="0.2">
      <c r="A858" s="12"/>
      <c r="B858" s="12"/>
      <c r="D858" s="12"/>
    </row>
    <row r="859" spans="1:4" ht="15.75" customHeight="1" x14ac:dyDescent="0.2">
      <c r="A859" s="12"/>
      <c r="B859" s="12"/>
      <c r="D859" s="12"/>
    </row>
    <row r="860" spans="1:4" ht="15.75" customHeight="1" x14ac:dyDescent="0.2">
      <c r="A860" s="12"/>
      <c r="B860" s="12"/>
      <c r="D860" s="12"/>
    </row>
    <row r="861" spans="1:4" ht="15.75" customHeight="1" x14ac:dyDescent="0.2">
      <c r="A861" s="12"/>
      <c r="B861" s="12"/>
      <c r="D861" s="12"/>
    </row>
    <row r="862" spans="1:4" ht="15.75" customHeight="1" x14ac:dyDescent="0.2">
      <c r="A862" s="12"/>
      <c r="B862" s="12"/>
      <c r="D862" s="12"/>
    </row>
    <row r="863" spans="1:4" ht="15.75" customHeight="1" x14ac:dyDescent="0.2">
      <c r="A863" s="12"/>
      <c r="B863" s="12"/>
      <c r="D863" s="12"/>
    </row>
    <row r="864" spans="1:4" ht="15.75" customHeight="1" x14ac:dyDescent="0.2">
      <c r="A864" s="12"/>
      <c r="B864" s="12"/>
      <c r="D864" s="12"/>
    </row>
    <row r="865" spans="1:4" ht="15.75" customHeight="1" x14ac:dyDescent="0.2">
      <c r="A865" s="12"/>
      <c r="B865" s="12"/>
      <c r="D865" s="12"/>
    </row>
    <row r="866" spans="1:4" ht="15.75" customHeight="1" x14ac:dyDescent="0.2">
      <c r="A866" s="12"/>
      <c r="B866" s="12"/>
      <c r="D866" s="12"/>
    </row>
    <row r="867" spans="1:4" ht="15.75" customHeight="1" x14ac:dyDescent="0.2">
      <c r="A867" s="12"/>
      <c r="B867" s="12"/>
      <c r="D867" s="12"/>
    </row>
    <row r="868" spans="1:4" ht="15.75" customHeight="1" x14ac:dyDescent="0.2">
      <c r="A868" s="12"/>
      <c r="B868" s="12"/>
      <c r="D868" s="12"/>
    </row>
    <row r="869" spans="1:4" ht="15.75" customHeight="1" x14ac:dyDescent="0.2">
      <c r="A869" s="12"/>
      <c r="B869" s="12"/>
      <c r="D869" s="12"/>
    </row>
    <row r="870" spans="1:4" ht="15.75" customHeight="1" x14ac:dyDescent="0.2">
      <c r="A870" s="12"/>
      <c r="B870" s="12"/>
      <c r="D870" s="12"/>
    </row>
    <row r="871" spans="1:4" ht="15.75" customHeight="1" x14ac:dyDescent="0.2">
      <c r="A871" s="12"/>
      <c r="B871" s="12"/>
      <c r="D871" s="12"/>
    </row>
    <row r="872" spans="1:4" ht="15.75" customHeight="1" x14ac:dyDescent="0.2">
      <c r="A872" s="12"/>
      <c r="B872" s="12"/>
      <c r="D872" s="12"/>
    </row>
    <row r="873" spans="1:4" ht="15.75" customHeight="1" x14ac:dyDescent="0.2">
      <c r="A873" s="12"/>
      <c r="B873" s="12"/>
      <c r="D873" s="12"/>
    </row>
    <row r="874" spans="1:4" ht="15.75" customHeight="1" x14ac:dyDescent="0.2">
      <c r="A874" s="12"/>
      <c r="B874" s="12"/>
      <c r="D874" s="12"/>
    </row>
    <row r="875" spans="1:4" ht="15.75" customHeight="1" x14ac:dyDescent="0.2">
      <c r="A875" s="12"/>
      <c r="B875" s="12"/>
      <c r="D875" s="12"/>
    </row>
    <row r="876" spans="1:4" ht="15.75" customHeight="1" x14ac:dyDescent="0.2">
      <c r="A876" s="12"/>
      <c r="B876" s="12"/>
      <c r="D876" s="12"/>
    </row>
    <row r="877" spans="1:4" ht="15.75" customHeight="1" x14ac:dyDescent="0.2">
      <c r="A877" s="12"/>
      <c r="B877" s="12"/>
      <c r="D877" s="12"/>
    </row>
    <row r="878" spans="1:4" ht="15.75" customHeight="1" x14ac:dyDescent="0.2">
      <c r="A878" s="12"/>
      <c r="B878" s="12"/>
      <c r="D878" s="12"/>
    </row>
    <row r="879" spans="1:4" ht="15.75" customHeight="1" x14ac:dyDescent="0.2">
      <c r="A879" s="12"/>
      <c r="B879" s="12"/>
      <c r="D879" s="12"/>
    </row>
    <row r="880" spans="1:4" ht="15.75" customHeight="1" x14ac:dyDescent="0.2">
      <c r="A880" s="12"/>
      <c r="B880" s="12"/>
      <c r="D880" s="12"/>
    </row>
    <row r="881" spans="1:4" ht="15.75" customHeight="1" x14ac:dyDescent="0.2">
      <c r="A881" s="12"/>
      <c r="B881" s="12"/>
      <c r="D881" s="12"/>
    </row>
    <row r="882" spans="1:4" ht="15.75" customHeight="1" x14ac:dyDescent="0.2">
      <c r="A882" s="12"/>
      <c r="B882" s="12"/>
      <c r="D882" s="12"/>
    </row>
    <row r="883" spans="1:4" ht="15.75" customHeight="1" x14ac:dyDescent="0.2">
      <c r="A883" s="12"/>
      <c r="B883" s="12"/>
      <c r="D883" s="12"/>
    </row>
    <row r="884" spans="1:4" ht="15.75" customHeight="1" x14ac:dyDescent="0.2">
      <c r="A884" s="12"/>
      <c r="B884" s="12"/>
      <c r="D884" s="12"/>
    </row>
    <row r="885" spans="1:4" ht="15.75" customHeight="1" x14ac:dyDescent="0.2">
      <c r="A885" s="12"/>
      <c r="B885" s="12"/>
      <c r="D885" s="12"/>
    </row>
    <row r="886" spans="1:4" ht="15.75" customHeight="1" x14ac:dyDescent="0.2">
      <c r="A886" s="12"/>
      <c r="B886" s="12"/>
      <c r="D886" s="12"/>
    </row>
    <row r="887" spans="1:4" ht="15.75" customHeight="1" x14ac:dyDescent="0.2">
      <c r="A887" s="12"/>
      <c r="B887" s="12"/>
      <c r="D887" s="12"/>
    </row>
    <row r="888" spans="1:4" ht="15.75" customHeight="1" x14ac:dyDescent="0.2">
      <c r="A888" s="12"/>
      <c r="B888" s="12"/>
      <c r="D888" s="12"/>
    </row>
    <row r="889" spans="1:4" ht="15.75" customHeight="1" x14ac:dyDescent="0.2">
      <c r="A889" s="12"/>
      <c r="B889" s="12"/>
      <c r="D889" s="12"/>
    </row>
    <row r="890" spans="1:4" ht="15.75" customHeight="1" x14ac:dyDescent="0.2">
      <c r="A890" s="12"/>
      <c r="B890" s="12"/>
      <c r="D890" s="12"/>
    </row>
    <row r="891" spans="1:4" ht="15.75" customHeight="1" x14ac:dyDescent="0.2">
      <c r="A891" s="12"/>
      <c r="B891" s="12"/>
      <c r="D891" s="12"/>
    </row>
    <row r="892" spans="1:4" ht="15.75" customHeight="1" x14ac:dyDescent="0.2">
      <c r="A892" s="12"/>
      <c r="B892" s="12"/>
      <c r="D892" s="12"/>
    </row>
    <row r="893" spans="1:4" ht="15.75" customHeight="1" x14ac:dyDescent="0.2">
      <c r="A893" s="12"/>
      <c r="B893" s="12"/>
      <c r="D893" s="12"/>
    </row>
    <row r="894" spans="1:4" ht="15.75" customHeight="1" x14ac:dyDescent="0.2">
      <c r="A894" s="12"/>
      <c r="B894" s="12"/>
      <c r="D894" s="12"/>
    </row>
    <row r="895" spans="1:4" ht="15.75" customHeight="1" x14ac:dyDescent="0.2">
      <c r="A895" s="12"/>
      <c r="B895" s="12"/>
      <c r="D895" s="12"/>
    </row>
    <row r="896" spans="1:4" ht="15.75" customHeight="1" x14ac:dyDescent="0.2">
      <c r="A896" s="12"/>
      <c r="B896" s="12"/>
      <c r="D896" s="12"/>
    </row>
    <row r="897" spans="1:4" ht="15.75" customHeight="1" x14ac:dyDescent="0.2">
      <c r="A897" s="12"/>
      <c r="B897" s="12"/>
      <c r="D897" s="12"/>
    </row>
    <row r="898" spans="1:4" ht="15.75" customHeight="1" x14ac:dyDescent="0.2">
      <c r="A898" s="12"/>
      <c r="B898" s="12"/>
      <c r="D898" s="12"/>
    </row>
    <row r="899" spans="1:4" ht="15.75" customHeight="1" x14ac:dyDescent="0.2">
      <c r="A899" s="12"/>
      <c r="B899" s="12"/>
      <c r="D899" s="12"/>
    </row>
    <row r="900" spans="1:4" ht="15.75" customHeight="1" x14ac:dyDescent="0.2">
      <c r="A900" s="12"/>
      <c r="B900" s="12"/>
      <c r="D900" s="12"/>
    </row>
    <row r="901" spans="1:4" ht="15.75" customHeight="1" x14ac:dyDescent="0.2">
      <c r="A901" s="12"/>
      <c r="B901" s="12"/>
      <c r="D901" s="12"/>
    </row>
    <row r="902" spans="1:4" ht="15.75" customHeight="1" x14ac:dyDescent="0.2">
      <c r="A902" s="12"/>
      <c r="B902" s="12"/>
      <c r="D902" s="12"/>
    </row>
    <row r="903" spans="1:4" ht="15.75" customHeight="1" x14ac:dyDescent="0.2">
      <c r="A903" s="12"/>
      <c r="B903" s="12"/>
      <c r="D903" s="12"/>
    </row>
    <row r="904" spans="1:4" ht="15.75" customHeight="1" x14ac:dyDescent="0.2">
      <c r="A904" s="12"/>
      <c r="B904" s="12"/>
      <c r="D904" s="12"/>
    </row>
    <row r="905" spans="1:4" ht="15.75" customHeight="1" x14ac:dyDescent="0.2">
      <c r="A905" s="12"/>
      <c r="B905" s="12"/>
      <c r="D905" s="12"/>
    </row>
    <row r="906" spans="1:4" ht="15.75" customHeight="1" x14ac:dyDescent="0.2">
      <c r="A906" s="12"/>
      <c r="B906" s="12"/>
      <c r="D906" s="12"/>
    </row>
    <row r="907" spans="1:4" ht="15.75" customHeight="1" x14ac:dyDescent="0.2">
      <c r="A907" s="12"/>
      <c r="B907" s="12"/>
      <c r="D907" s="12"/>
    </row>
    <row r="908" spans="1:4" ht="15.75" customHeight="1" x14ac:dyDescent="0.2">
      <c r="A908" s="12"/>
      <c r="B908" s="12"/>
      <c r="D908" s="12"/>
    </row>
    <row r="909" spans="1:4" ht="15.75" customHeight="1" x14ac:dyDescent="0.2">
      <c r="A909" s="12"/>
      <c r="B909" s="12"/>
      <c r="D909" s="12"/>
    </row>
    <row r="910" spans="1:4" ht="15.75" customHeight="1" x14ac:dyDescent="0.2">
      <c r="A910" s="12"/>
      <c r="B910" s="12"/>
      <c r="D910" s="12"/>
    </row>
    <row r="911" spans="1:4" ht="15.75" customHeight="1" x14ac:dyDescent="0.2">
      <c r="A911" s="12"/>
      <c r="B911" s="12"/>
      <c r="D911" s="12"/>
    </row>
    <row r="912" spans="1:4" ht="15.75" customHeight="1" x14ac:dyDescent="0.2">
      <c r="A912" s="12"/>
      <c r="B912" s="12"/>
      <c r="D912" s="12"/>
    </row>
    <row r="913" spans="1:4" ht="15.75" customHeight="1" x14ac:dyDescent="0.2">
      <c r="A913" s="12"/>
      <c r="B913" s="12"/>
      <c r="D913" s="12"/>
    </row>
    <row r="914" spans="1:4" ht="15.75" customHeight="1" x14ac:dyDescent="0.2">
      <c r="A914" s="12"/>
      <c r="B914" s="12"/>
      <c r="D914" s="12"/>
    </row>
    <row r="915" spans="1:4" ht="15.75" customHeight="1" x14ac:dyDescent="0.2">
      <c r="A915" s="12"/>
      <c r="B915" s="12"/>
      <c r="D915" s="12"/>
    </row>
    <row r="916" spans="1:4" ht="15.75" customHeight="1" x14ac:dyDescent="0.2">
      <c r="A916" s="12"/>
      <c r="B916" s="12"/>
      <c r="D916" s="12"/>
    </row>
    <row r="917" spans="1:4" ht="15.75" customHeight="1" x14ac:dyDescent="0.2">
      <c r="A917" s="12"/>
      <c r="B917" s="12"/>
      <c r="D917" s="12"/>
    </row>
    <row r="918" spans="1:4" ht="15.75" customHeight="1" x14ac:dyDescent="0.2">
      <c r="A918" s="12"/>
      <c r="B918" s="12"/>
      <c r="D918" s="12"/>
    </row>
    <row r="919" spans="1:4" ht="15.75" customHeight="1" x14ac:dyDescent="0.2">
      <c r="A919" s="12"/>
      <c r="B919" s="12"/>
      <c r="D919" s="12"/>
    </row>
    <row r="920" spans="1:4" ht="15.75" customHeight="1" x14ac:dyDescent="0.2">
      <c r="A920" s="12"/>
      <c r="B920" s="12"/>
      <c r="D920" s="12"/>
    </row>
    <row r="921" spans="1:4" ht="15.75" customHeight="1" x14ac:dyDescent="0.2">
      <c r="A921" s="12"/>
      <c r="B921" s="12"/>
      <c r="D921" s="12"/>
    </row>
    <row r="922" spans="1:4" ht="15.75" customHeight="1" x14ac:dyDescent="0.2">
      <c r="A922" s="12"/>
      <c r="B922" s="12"/>
      <c r="D922" s="12"/>
    </row>
    <row r="923" spans="1:4" ht="15.75" customHeight="1" x14ac:dyDescent="0.2">
      <c r="A923" s="12"/>
      <c r="B923" s="12"/>
      <c r="D923" s="12"/>
    </row>
    <row r="924" spans="1:4" ht="15.75" customHeight="1" x14ac:dyDescent="0.2">
      <c r="A924" s="12"/>
      <c r="B924" s="12"/>
      <c r="D924" s="12"/>
    </row>
    <row r="925" spans="1:4" ht="15.75" customHeight="1" x14ac:dyDescent="0.2">
      <c r="A925" s="12"/>
      <c r="B925" s="12"/>
      <c r="D925" s="12"/>
    </row>
    <row r="926" spans="1:4" ht="15.75" customHeight="1" x14ac:dyDescent="0.2">
      <c r="A926" s="12"/>
      <c r="B926" s="12"/>
      <c r="D926" s="12"/>
    </row>
    <row r="927" spans="1:4" ht="15.75" customHeight="1" x14ac:dyDescent="0.2">
      <c r="A927" s="12"/>
      <c r="B927" s="12"/>
      <c r="D927" s="12"/>
    </row>
    <row r="928" spans="1:4" ht="15.75" customHeight="1" x14ac:dyDescent="0.2">
      <c r="A928" s="12"/>
      <c r="B928" s="12"/>
      <c r="D928" s="12"/>
    </row>
    <row r="929" spans="1:4" ht="15.75" customHeight="1" x14ac:dyDescent="0.2">
      <c r="A929" s="12"/>
      <c r="B929" s="12"/>
      <c r="D929" s="12"/>
    </row>
    <row r="930" spans="1:4" ht="15.75" customHeight="1" x14ac:dyDescent="0.2">
      <c r="A930" s="12"/>
      <c r="B930" s="12"/>
      <c r="D930" s="12"/>
    </row>
    <row r="931" spans="1:4" ht="15.75" customHeight="1" x14ac:dyDescent="0.2">
      <c r="A931" s="12"/>
      <c r="B931" s="12"/>
      <c r="D931" s="12"/>
    </row>
    <row r="932" spans="1:4" ht="15.75" customHeight="1" x14ac:dyDescent="0.2">
      <c r="A932" s="12"/>
      <c r="B932" s="12"/>
      <c r="D932" s="12"/>
    </row>
    <row r="933" spans="1:4" ht="15.75" customHeight="1" x14ac:dyDescent="0.2">
      <c r="A933" s="12"/>
      <c r="B933" s="12"/>
      <c r="D933" s="12"/>
    </row>
    <row r="934" spans="1:4" ht="15.75" customHeight="1" x14ac:dyDescent="0.2">
      <c r="A934" s="12"/>
      <c r="B934" s="12"/>
      <c r="D934" s="12"/>
    </row>
    <row r="935" spans="1:4" ht="15.75" customHeight="1" x14ac:dyDescent="0.2">
      <c r="A935" s="12"/>
      <c r="B935" s="12"/>
      <c r="D935" s="12"/>
    </row>
    <row r="936" spans="1:4" ht="15.75" customHeight="1" x14ac:dyDescent="0.2">
      <c r="A936" s="12"/>
      <c r="B936" s="12"/>
      <c r="D936" s="12"/>
    </row>
    <row r="937" spans="1:4" ht="15.75" customHeight="1" x14ac:dyDescent="0.2">
      <c r="A937" s="12"/>
      <c r="B937" s="12"/>
      <c r="D937" s="12"/>
    </row>
    <row r="938" spans="1:4" ht="15.75" customHeight="1" x14ac:dyDescent="0.2">
      <c r="A938" s="12"/>
      <c r="B938" s="12"/>
      <c r="D938" s="12"/>
    </row>
    <row r="939" spans="1:4" ht="15.75" customHeight="1" x14ac:dyDescent="0.2">
      <c r="A939" s="12"/>
      <c r="B939" s="12"/>
      <c r="D939" s="12"/>
    </row>
    <row r="940" spans="1:4" ht="15.75" customHeight="1" x14ac:dyDescent="0.2">
      <c r="A940" s="12"/>
      <c r="B940" s="12"/>
      <c r="D940" s="12"/>
    </row>
    <row r="941" spans="1:4" ht="15.75" customHeight="1" x14ac:dyDescent="0.2">
      <c r="A941" s="12"/>
      <c r="B941" s="12"/>
      <c r="D941" s="12"/>
    </row>
    <row r="942" spans="1:4" ht="15.75" customHeight="1" x14ac:dyDescent="0.2">
      <c r="A942" s="12"/>
      <c r="B942" s="12"/>
      <c r="D942" s="12"/>
    </row>
    <row r="943" spans="1:4" ht="15.75" customHeight="1" x14ac:dyDescent="0.2">
      <c r="A943" s="12"/>
      <c r="B943" s="12"/>
      <c r="D943" s="12"/>
    </row>
    <row r="944" spans="1:4" ht="15.75" customHeight="1" x14ac:dyDescent="0.2">
      <c r="A944" s="12"/>
      <c r="B944" s="12"/>
      <c r="D944" s="12"/>
    </row>
    <row r="945" spans="1:4" ht="15.75" customHeight="1" x14ac:dyDescent="0.2">
      <c r="A945" s="12"/>
      <c r="B945" s="12"/>
      <c r="D945" s="12"/>
    </row>
    <row r="946" spans="1:4" ht="15.75" customHeight="1" x14ac:dyDescent="0.2">
      <c r="A946" s="12"/>
      <c r="B946" s="12"/>
      <c r="D946" s="12"/>
    </row>
    <row r="947" spans="1:4" ht="15.75" customHeight="1" x14ac:dyDescent="0.2">
      <c r="A947" s="12"/>
      <c r="B947" s="12"/>
      <c r="D947" s="12"/>
    </row>
    <row r="948" spans="1:4" ht="15.75" customHeight="1" x14ac:dyDescent="0.2">
      <c r="A948" s="12"/>
      <c r="B948" s="12"/>
      <c r="D948" s="12"/>
    </row>
    <row r="949" spans="1:4" ht="15.75" customHeight="1" x14ac:dyDescent="0.2">
      <c r="A949" s="12"/>
      <c r="B949" s="12"/>
      <c r="D949" s="12"/>
    </row>
    <row r="950" spans="1:4" ht="15.75" customHeight="1" x14ac:dyDescent="0.2">
      <c r="A950" s="12"/>
      <c r="B950" s="12"/>
      <c r="D950" s="12"/>
    </row>
    <row r="951" spans="1:4" ht="15.75" customHeight="1" x14ac:dyDescent="0.2">
      <c r="A951" s="12"/>
      <c r="B951" s="12"/>
      <c r="D951" s="12"/>
    </row>
    <row r="952" spans="1:4" ht="15.75" customHeight="1" x14ac:dyDescent="0.2">
      <c r="A952" s="12"/>
      <c r="B952" s="12"/>
      <c r="D952" s="12"/>
    </row>
    <row r="953" spans="1:4" ht="15.75" customHeight="1" x14ac:dyDescent="0.2">
      <c r="A953" s="12"/>
      <c r="B953" s="12"/>
      <c r="D953" s="12"/>
    </row>
    <row r="954" spans="1:4" ht="15.75" customHeight="1" x14ac:dyDescent="0.2">
      <c r="A954" s="12"/>
      <c r="B954" s="12"/>
      <c r="D954" s="12"/>
    </row>
    <row r="955" spans="1:4" ht="15.75" customHeight="1" x14ac:dyDescent="0.2">
      <c r="A955" s="12"/>
      <c r="B955" s="12"/>
      <c r="D955" s="12"/>
    </row>
    <row r="956" spans="1:4" ht="15.75" customHeight="1" x14ac:dyDescent="0.2">
      <c r="A956" s="12"/>
      <c r="B956" s="12"/>
      <c r="D956" s="12"/>
    </row>
    <row r="957" spans="1:4" ht="15.75" customHeight="1" x14ac:dyDescent="0.2">
      <c r="A957" s="12"/>
      <c r="B957" s="12"/>
      <c r="D957" s="12"/>
    </row>
    <row r="958" spans="1:4" ht="15.75" customHeight="1" x14ac:dyDescent="0.2">
      <c r="A958" s="12"/>
      <c r="B958" s="12"/>
      <c r="D958" s="12"/>
    </row>
    <row r="959" spans="1:4" ht="15.75" customHeight="1" x14ac:dyDescent="0.2">
      <c r="A959" s="12"/>
      <c r="B959" s="12"/>
      <c r="D959" s="12"/>
    </row>
    <row r="960" spans="1:4" ht="15.75" customHeight="1" x14ac:dyDescent="0.2">
      <c r="A960" s="12"/>
      <c r="B960" s="12"/>
      <c r="D960" s="12"/>
    </row>
    <row r="961" spans="1:4" ht="15.75" customHeight="1" x14ac:dyDescent="0.2">
      <c r="A961" s="12"/>
      <c r="B961" s="12"/>
      <c r="D961" s="12"/>
    </row>
    <row r="962" spans="1:4" ht="15.75" customHeight="1" x14ac:dyDescent="0.2">
      <c r="A962" s="12"/>
      <c r="B962" s="12"/>
      <c r="D962" s="12"/>
    </row>
    <row r="963" spans="1:4" ht="15.75" customHeight="1" x14ac:dyDescent="0.2">
      <c r="A963" s="12"/>
      <c r="B963" s="12"/>
      <c r="D963" s="12"/>
    </row>
    <row r="964" spans="1:4" ht="15.75" customHeight="1" x14ac:dyDescent="0.2">
      <c r="A964" s="12"/>
      <c r="B964" s="12"/>
      <c r="D964" s="12"/>
    </row>
    <row r="965" spans="1:4" ht="15.75" customHeight="1" x14ac:dyDescent="0.2">
      <c r="A965" s="12"/>
      <c r="B965" s="12"/>
      <c r="D965" s="12"/>
    </row>
    <row r="966" spans="1:4" ht="15.75" customHeight="1" x14ac:dyDescent="0.2">
      <c r="A966" s="12"/>
      <c r="B966" s="12"/>
      <c r="D966" s="12"/>
    </row>
    <row r="967" spans="1:4" ht="15.75" customHeight="1" x14ac:dyDescent="0.2">
      <c r="A967" s="12"/>
      <c r="B967" s="12"/>
      <c r="D967" s="12"/>
    </row>
    <row r="968" spans="1:4" ht="15.75" customHeight="1" x14ac:dyDescent="0.2">
      <c r="A968" s="12"/>
      <c r="B968" s="12"/>
      <c r="D968" s="12"/>
    </row>
    <row r="969" spans="1:4" ht="15.75" customHeight="1" x14ac:dyDescent="0.2">
      <c r="A969" s="12"/>
      <c r="B969" s="12"/>
      <c r="D969" s="12"/>
    </row>
    <row r="970" spans="1:4" ht="15.75" customHeight="1" x14ac:dyDescent="0.2">
      <c r="A970" s="12"/>
      <c r="B970" s="12"/>
      <c r="D970" s="12"/>
    </row>
    <row r="971" spans="1:4" ht="15.75" customHeight="1" x14ac:dyDescent="0.2">
      <c r="A971" s="12"/>
      <c r="B971" s="12"/>
      <c r="D971" s="12"/>
    </row>
    <row r="972" spans="1:4" ht="15.75" customHeight="1" x14ac:dyDescent="0.2">
      <c r="A972" s="12"/>
      <c r="B972" s="12"/>
      <c r="D972" s="12"/>
    </row>
    <row r="973" spans="1:4" ht="15.75" customHeight="1" x14ac:dyDescent="0.2">
      <c r="A973" s="12"/>
      <c r="B973" s="12"/>
      <c r="D973" s="12"/>
    </row>
    <row r="974" spans="1:4" ht="15.75" customHeight="1" x14ac:dyDescent="0.2">
      <c r="A974" s="12"/>
      <c r="B974" s="12"/>
      <c r="D974" s="12"/>
    </row>
    <row r="975" spans="1:4" ht="15.75" customHeight="1" x14ac:dyDescent="0.2">
      <c r="A975" s="12"/>
      <c r="B975" s="12"/>
      <c r="D975" s="12"/>
    </row>
    <row r="976" spans="1:4" ht="15.75" customHeight="1" x14ac:dyDescent="0.2">
      <c r="A976" s="12"/>
      <c r="B976" s="12"/>
      <c r="D976" s="12"/>
    </row>
    <row r="977" spans="1:4" ht="15.75" customHeight="1" x14ac:dyDescent="0.2">
      <c r="A977" s="12"/>
      <c r="B977" s="12"/>
      <c r="D977" s="12"/>
    </row>
    <row r="978" spans="1:4" ht="15.75" customHeight="1" x14ac:dyDescent="0.2">
      <c r="A978" s="12"/>
      <c r="B978" s="12"/>
      <c r="D978" s="12"/>
    </row>
    <row r="979" spans="1:4" ht="15.75" customHeight="1" x14ac:dyDescent="0.2">
      <c r="A979" s="12"/>
      <c r="B979" s="12"/>
      <c r="D979" s="12"/>
    </row>
    <row r="980" spans="1:4" ht="15.75" customHeight="1" x14ac:dyDescent="0.2">
      <c r="A980" s="12"/>
      <c r="B980" s="12"/>
      <c r="D980" s="12"/>
    </row>
    <row r="981" spans="1:4" ht="15.75" customHeight="1" x14ac:dyDescent="0.2">
      <c r="A981" s="12"/>
      <c r="B981" s="12"/>
      <c r="D981" s="12"/>
    </row>
    <row r="982" spans="1:4" ht="15.75" customHeight="1" x14ac:dyDescent="0.2">
      <c r="A982" s="12"/>
      <c r="B982" s="12"/>
      <c r="D982" s="12"/>
    </row>
    <row r="983" spans="1:4" ht="15.75" customHeight="1" x14ac:dyDescent="0.2">
      <c r="A983" s="12"/>
      <c r="B983" s="12"/>
      <c r="D983" s="12"/>
    </row>
    <row r="984" spans="1:4" ht="15.75" customHeight="1" x14ac:dyDescent="0.2">
      <c r="A984" s="12"/>
      <c r="B984" s="12"/>
      <c r="D984" s="12"/>
    </row>
    <row r="985" spans="1:4" ht="15.75" customHeight="1" x14ac:dyDescent="0.2">
      <c r="A985" s="12"/>
      <c r="B985" s="12"/>
      <c r="D985" s="12"/>
    </row>
    <row r="986" spans="1:4" ht="15.75" customHeight="1" x14ac:dyDescent="0.2">
      <c r="A986" s="12"/>
      <c r="B986" s="12"/>
      <c r="D986" s="12"/>
    </row>
    <row r="987" spans="1:4" ht="15.75" customHeight="1" x14ac:dyDescent="0.2">
      <c r="A987" s="12"/>
      <c r="B987" s="12"/>
      <c r="D987" s="12"/>
    </row>
    <row r="988" spans="1:4" ht="15.75" customHeight="1" x14ac:dyDescent="0.2">
      <c r="A988" s="12"/>
      <c r="B988" s="12"/>
      <c r="D988" s="12"/>
    </row>
    <row r="989" spans="1:4" ht="15.75" customHeight="1" x14ac:dyDescent="0.2">
      <c r="A989" s="12"/>
      <c r="B989" s="12"/>
      <c r="D989" s="12"/>
    </row>
    <row r="990" spans="1:4" ht="15.75" customHeight="1" x14ac:dyDescent="0.2">
      <c r="A990" s="12"/>
      <c r="B990" s="12"/>
      <c r="D990" s="12"/>
    </row>
    <row r="991" spans="1:4" ht="15.75" customHeight="1" x14ac:dyDescent="0.2">
      <c r="A991" s="12"/>
      <c r="B991" s="12"/>
      <c r="D991" s="12"/>
    </row>
    <row r="992" spans="1:4" ht="15.75" customHeight="1" x14ac:dyDescent="0.2">
      <c r="A992" s="12"/>
      <c r="B992" s="12"/>
      <c r="D992" s="12"/>
    </row>
    <row r="993" spans="1:4" ht="15.75" customHeight="1" x14ac:dyDescent="0.2">
      <c r="A993" s="12"/>
      <c r="B993" s="12"/>
      <c r="D993" s="12"/>
    </row>
    <row r="994" spans="1:4" ht="15.75" customHeight="1" x14ac:dyDescent="0.2">
      <c r="A994" s="12"/>
      <c r="B994" s="12"/>
      <c r="D994" s="12"/>
    </row>
    <row r="995" spans="1:4" ht="15.75" customHeight="1" x14ac:dyDescent="0.2">
      <c r="A995" s="12"/>
      <c r="B995" s="12"/>
      <c r="D995" s="12"/>
    </row>
    <row r="996" spans="1:4" ht="15.75" customHeight="1" x14ac:dyDescent="0.2">
      <c r="A996" s="12"/>
      <c r="B996" s="12"/>
      <c r="D996" s="12"/>
    </row>
    <row r="997" spans="1:4" ht="15.75" customHeight="1" x14ac:dyDescent="0.2">
      <c r="A997" s="12"/>
      <c r="B997" s="12"/>
      <c r="D997" s="12"/>
    </row>
    <row r="998" spans="1:4" ht="15.75" customHeight="1" x14ac:dyDescent="0.2">
      <c r="A998" s="12"/>
      <c r="B998" s="12"/>
      <c r="D998" s="12"/>
    </row>
    <row r="999" spans="1:4" ht="15.75" customHeight="1" x14ac:dyDescent="0.2">
      <c r="A999" s="12"/>
      <c r="B999" s="12"/>
      <c r="D999" s="12"/>
    </row>
    <row r="1000" spans="1:4" ht="15.75" customHeight="1" x14ac:dyDescent="0.2">
      <c r="A1000" s="12"/>
      <c r="B1000" s="12"/>
      <c r="D1000" s="12"/>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998"/>
  <sheetViews>
    <sheetView tabSelected="1" workbookViewId="0">
      <pane xSplit="2" ySplit="3" topLeftCell="C27" activePane="bottomRight" state="frozen"/>
      <selection pane="topRight" activeCell="C1" sqref="C1"/>
      <selection pane="bottomLeft" activeCell="A4" sqref="A4"/>
      <selection pane="bottomRight" activeCell="AD63" activeCellId="4" sqref="AD33 AD40 AD44 AD61 AB63:AD63"/>
    </sheetView>
  </sheetViews>
  <sheetFormatPr baseColWidth="10" defaultColWidth="11.1640625" defaultRowHeight="15" customHeight="1" x14ac:dyDescent="0.2"/>
  <cols>
    <col min="1" max="1" width="3.5" customWidth="1"/>
    <col min="2" max="2" width="11.1640625" customWidth="1"/>
    <col min="3" max="3" width="41" customWidth="1"/>
    <col min="4" max="4" width="13.1640625" customWidth="1"/>
    <col min="5" max="5" width="11" customWidth="1"/>
    <col min="6" max="6" width="10.83203125" customWidth="1"/>
    <col min="7" max="7" width="11.83203125" customWidth="1"/>
    <col min="8" max="8" width="14.5" customWidth="1"/>
    <col min="9" max="9" width="11" customWidth="1"/>
    <col min="10" max="10" width="12.6640625" customWidth="1"/>
    <col min="11" max="14" width="11" customWidth="1"/>
    <col min="15" max="15" width="13.1640625" customWidth="1"/>
    <col min="16" max="16" width="16" customWidth="1"/>
    <col min="17" max="18" width="10.5" customWidth="1"/>
    <col min="19" max="19" width="15.33203125" customWidth="1"/>
    <col min="20" max="21" width="11" customWidth="1"/>
    <col min="22" max="22" width="16.1640625" customWidth="1"/>
    <col min="23" max="23" width="15.33203125" customWidth="1"/>
    <col min="24" max="26" width="10.5" customWidth="1"/>
    <col min="27" max="27" width="12.33203125" customWidth="1"/>
    <col min="28" max="28" width="10.5" customWidth="1"/>
    <col min="29" max="31" width="11" customWidth="1"/>
    <col min="32" max="32" width="14.1640625" customWidth="1"/>
    <col min="33" max="33" width="16.83203125" customWidth="1"/>
  </cols>
  <sheetData>
    <row r="1" spans="1:33" ht="34.5" customHeight="1" x14ac:dyDescent="0.2">
      <c r="B1" s="17" t="s">
        <v>127</v>
      </c>
      <c r="C1" s="17">
        <v>1.5576429999999999E-4</v>
      </c>
      <c r="F1" s="12"/>
      <c r="H1" s="12"/>
      <c r="W1" s="18"/>
      <c r="AF1" s="18"/>
      <c r="AG1" s="19"/>
    </row>
    <row r="2" spans="1:33" ht="15.75" customHeight="1" x14ac:dyDescent="0.2">
      <c r="A2" s="20"/>
      <c r="B2" s="21"/>
      <c r="C2" s="241" t="s">
        <v>128</v>
      </c>
      <c r="D2" s="242"/>
      <c r="E2" s="242"/>
      <c r="F2" s="242"/>
      <c r="G2" s="242"/>
      <c r="H2" s="21"/>
      <c r="I2" s="243" t="s">
        <v>129</v>
      </c>
      <c r="J2" s="242"/>
      <c r="K2" s="242"/>
      <c r="L2" s="242"/>
      <c r="M2" s="242"/>
      <c r="N2" s="242"/>
      <c r="O2" s="244"/>
      <c r="P2" s="245" t="s">
        <v>130</v>
      </c>
      <c r="Q2" s="242"/>
      <c r="R2" s="242"/>
      <c r="S2" s="242"/>
      <c r="T2" s="242"/>
      <c r="U2" s="242"/>
      <c r="V2" s="244"/>
      <c r="W2" s="246" t="s">
        <v>262</v>
      </c>
      <c r="X2" s="241"/>
      <c r="Y2" s="241"/>
      <c r="Z2" s="241"/>
      <c r="AA2" s="247"/>
      <c r="AB2" s="246" t="s">
        <v>131</v>
      </c>
      <c r="AC2" s="242"/>
      <c r="AD2" s="242"/>
      <c r="AE2" s="242"/>
      <c r="AF2" s="242"/>
      <c r="AG2" s="244"/>
    </row>
    <row r="3" spans="1:33" ht="55" customHeight="1" x14ac:dyDescent="0.2">
      <c r="A3" s="22" t="s">
        <v>13</v>
      </c>
      <c r="B3" s="23" t="s">
        <v>132</v>
      </c>
      <c r="C3" s="24" t="s">
        <v>15</v>
      </c>
      <c r="D3" s="25" t="s">
        <v>16</v>
      </c>
      <c r="E3" s="26" t="s">
        <v>17</v>
      </c>
      <c r="F3" s="24" t="s">
        <v>18</v>
      </c>
      <c r="G3" s="24" t="s">
        <v>19</v>
      </c>
      <c r="H3" s="27" t="s">
        <v>133</v>
      </c>
      <c r="I3" s="28" t="s">
        <v>134</v>
      </c>
      <c r="J3" s="29" t="s">
        <v>135</v>
      </c>
      <c r="K3" s="29" t="s">
        <v>136</v>
      </c>
      <c r="L3" s="29" t="s">
        <v>137</v>
      </c>
      <c r="M3" s="29" t="s">
        <v>138</v>
      </c>
      <c r="N3" s="29" t="s">
        <v>139</v>
      </c>
      <c r="O3" s="30" t="s">
        <v>140</v>
      </c>
      <c r="P3" s="28" t="s">
        <v>135</v>
      </c>
      <c r="Q3" s="29" t="s">
        <v>141</v>
      </c>
      <c r="R3" s="29" t="s">
        <v>142</v>
      </c>
      <c r="S3" s="29" t="s">
        <v>143</v>
      </c>
      <c r="T3" s="24" t="s">
        <v>144</v>
      </c>
      <c r="U3" s="24" t="s">
        <v>145</v>
      </c>
      <c r="V3" s="30" t="s">
        <v>146</v>
      </c>
      <c r="W3" s="31" t="s">
        <v>147</v>
      </c>
      <c r="X3" s="26" t="s">
        <v>148</v>
      </c>
      <c r="Y3" s="26" t="s">
        <v>149</v>
      </c>
      <c r="Z3" s="26" t="s">
        <v>150</v>
      </c>
      <c r="AA3" s="26" t="s">
        <v>146</v>
      </c>
      <c r="AB3" s="31" t="s">
        <v>135</v>
      </c>
      <c r="AC3" s="26" t="s">
        <v>151</v>
      </c>
      <c r="AD3" s="26" t="s">
        <v>152</v>
      </c>
      <c r="AE3" s="26" t="s">
        <v>153</v>
      </c>
      <c r="AF3" s="32" t="s">
        <v>154</v>
      </c>
      <c r="AG3" s="33" t="s">
        <v>146</v>
      </c>
    </row>
    <row r="4" spans="1:33" ht="15.75" customHeight="1" x14ac:dyDescent="0.2">
      <c r="A4" s="34">
        <v>1</v>
      </c>
      <c r="B4" s="35" t="s">
        <v>155</v>
      </c>
      <c r="C4" s="36" t="s">
        <v>21</v>
      </c>
      <c r="D4" s="230" t="s">
        <v>22</v>
      </c>
      <c r="E4" s="46">
        <v>-100</v>
      </c>
      <c r="F4" s="230" t="s">
        <v>23</v>
      </c>
      <c r="G4" s="231" t="s">
        <v>24</v>
      </c>
      <c r="H4" s="232">
        <f t="shared" ref="H4:H22" si="0">IF(E4&lt;&gt;"", (E4/1000 + 1) * $C$1 / (1 + (E4/1000 + 1) * $C$1) * 1000000, "no data")</f>
        <v>140.16822011578026</v>
      </c>
      <c r="I4" s="39"/>
      <c r="J4" s="40"/>
      <c r="K4" s="41"/>
      <c r="L4" s="42"/>
      <c r="M4" s="41"/>
      <c r="N4" s="42"/>
      <c r="O4" s="43"/>
      <c r="P4" s="40"/>
      <c r="Q4" s="44">
        <v>2.5413999999999999</v>
      </c>
      <c r="R4" s="45"/>
      <c r="S4" s="45">
        <v>4.0697999999999999</v>
      </c>
      <c r="T4" s="38"/>
      <c r="U4" s="46">
        <f t="shared" ref="U4:U6" si="1">S4-Q4</f>
        <v>1.5284</v>
      </c>
      <c r="V4" s="47"/>
      <c r="W4" s="48" t="s">
        <v>156</v>
      </c>
      <c r="X4" s="49">
        <v>45107</v>
      </c>
      <c r="Y4" s="236">
        <v>-122.55807419999999</v>
      </c>
      <c r="Z4" s="50">
        <v>0.23799999999999999</v>
      </c>
      <c r="AA4" s="51"/>
      <c r="AB4" s="52"/>
      <c r="AC4" s="53"/>
      <c r="AD4" s="54"/>
      <c r="AE4" s="55"/>
      <c r="AF4" s="55"/>
      <c r="AG4" s="56"/>
    </row>
    <row r="5" spans="1:33" ht="15.75" customHeight="1" x14ac:dyDescent="0.2">
      <c r="A5" s="34">
        <v>2</v>
      </c>
      <c r="B5" s="35" t="s">
        <v>157</v>
      </c>
      <c r="C5" s="36" t="s">
        <v>25</v>
      </c>
      <c r="D5" s="230" t="s">
        <v>22</v>
      </c>
      <c r="E5" s="46">
        <v>-100</v>
      </c>
      <c r="F5" s="230" t="s">
        <v>23</v>
      </c>
      <c r="G5" s="231" t="s">
        <v>24</v>
      </c>
      <c r="H5" s="232">
        <f t="shared" si="0"/>
        <v>140.16822011578026</v>
      </c>
      <c r="I5" s="34"/>
      <c r="J5" s="38"/>
      <c r="K5" s="37"/>
      <c r="L5" s="57"/>
      <c r="M5" s="37"/>
      <c r="N5" s="57"/>
      <c r="O5" s="58"/>
      <c r="P5" s="38"/>
      <c r="Q5" s="46">
        <v>2.5911</v>
      </c>
      <c r="R5" s="46"/>
      <c r="S5" s="46">
        <v>4.1173999999999999</v>
      </c>
      <c r="T5" s="38"/>
      <c r="U5" s="46">
        <f t="shared" si="1"/>
        <v>1.5263</v>
      </c>
      <c r="V5" s="59"/>
      <c r="W5" s="60" t="s">
        <v>158</v>
      </c>
      <c r="X5" s="61">
        <v>45107</v>
      </c>
      <c r="Y5" s="237">
        <v>-122.6080228</v>
      </c>
      <c r="Z5" s="63">
        <v>0.32900000000000001</v>
      </c>
      <c r="AA5" s="64"/>
      <c r="AB5" s="65"/>
      <c r="AC5" s="66"/>
      <c r="AD5" s="67"/>
      <c r="AE5" s="68"/>
      <c r="AF5" s="68"/>
      <c r="AG5" s="69"/>
    </row>
    <row r="6" spans="1:33" ht="15.75" customHeight="1" x14ac:dyDescent="0.2">
      <c r="A6" s="34">
        <v>3</v>
      </c>
      <c r="B6" s="35" t="s">
        <v>159</v>
      </c>
      <c r="C6" s="36" t="s">
        <v>26</v>
      </c>
      <c r="D6" s="230" t="s">
        <v>22</v>
      </c>
      <c r="E6" s="46">
        <v>-100</v>
      </c>
      <c r="F6" s="230" t="s">
        <v>23</v>
      </c>
      <c r="G6" s="231" t="s">
        <v>24</v>
      </c>
      <c r="H6" s="232">
        <f t="shared" si="0"/>
        <v>140.16822011578026</v>
      </c>
      <c r="I6" s="34"/>
      <c r="J6" s="38"/>
      <c r="K6" s="37"/>
      <c r="L6" s="57"/>
      <c r="M6" s="37"/>
      <c r="N6" s="57"/>
      <c r="O6" s="58"/>
      <c r="P6" s="38"/>
      <c r="Q6" s="46">
        <v>2.4973000000000001</v>
      </c>
      <c r="R6" s="46"/>
      <c r="S6" s="46">
        <v>4.0263</v>
      </c>
      <c r="T6" s="38"/>
      <c r="U6" s="67">
        <f t="shared" si="1"/>
        <v>1.5289999999999999</v>
      </c>
      <c r="V6" s="59"/>
      <c r="W6" s="60" t="s">
        <v>160</v>
      </c>
      <c r="X6" s="61">
        <v>45107</v>
      </c>
      <c r="Y6" s="237">
        <v>-122.3504334</v>
      </c>
      <c r="Z6" s="63">
        <v>0.20399999999999999</v>
      </c>
      <c r="AA6" s="64"/>
      <c r="AB6" s="65"/>
      <c r="AC6" s="66"/>
      <c r="AD6" s="67"/>
      <c r="AE6" s="68"/>
      <c r="AF6" s="68"/>
      <c r="AG6" s="69"/>
    </row>
    <row r="7" spans="1:33" ht="15.75" customHeight="1" x14ac:dyDescent="0.2">
      <c r="A7" s="70">
        <v>4</v>
      </c>
      <c r="B7" s="71" t="s">
        <v>161</v>
      </c>
      <c r="C7" s="13" t="s">
        <v>27</v>
      </c>
      <c r="D7" s="11" t="s">
        <v>28</v>
      </c>
      <c r="E7" s="12">
        <v>125</v>
      </c>
      <c r="F7" s="8" t="s">
        <v>23</v>
      </c>
      <c r="G7" s="13" t="s">
        <v>24</v>
      </c>
      <c r="H7" s="72">
        <f t="shared" si="0"/>
        <v>175.20413563176325</v>
      </c>
      <c r="I7" s="73">
        <v>1000</v>
      </c>
      <c r="J7" s="12" t="s">
        <v>162</v>
      </c>
      <c r="K7" s="8">
        <v>-270</v>
      </c>
      <c r="L7" s="74">
        <f t="shared" ref="L7:L15" si="2">IF(K7 &lt;&gt; "", (K7/1000 + 1) * $C$1 / (1 + (K7/1000 + 1) * $C$1) * 1000000, "no data")</f>
        <v>113.69501097462749</v>
      </c>
      <c r="M7" s="8">
        <v>1</v>
      </c>
      <c r="N7" s="74">
        <f t="shared" ref="N7:N15" si="3">IF(AND(H7&lt;&gt;"no data", L7 &lt;&gt; "no data", M7 &lt;&gt; "", I7&lt;&gt;""), (L7*M7+H7*I7/1000)/(I7/1000+M7), "no data")</f>
        <v>144.44957330319536</v>
      </c>
      <c r="O7" s="75">
        <f t="shared" ref="O7:O15" si="4">IF(AND(H7&lt;&gt;"no data", L7&lt;&gt;"no data"), ((N7/(1000000-N7))/$C$1 - 1) * 1000, "no data")</f>
        <v>-72.506074903577073</v>
      </c>
      <c r="P7" s="12" t="s">
        <v>162</v>
      </c>
      <c r="Q7" s="12">
        <v>2.5447000000000002</v>
      </c>
      <c r="R7" s="12">
        <v>3.5314999999999999</v>
      </c>
      <c r="S7" s="12">
        <v>4.5457999999999998</v>
      </c>
      <c r="T7" s="12">
        <f t="shared" ref="T7:U7" si="5">R7-Q7</f>
        <v>0.98679999999999968</v>
      </c>
      <c r="U7" s="12">
        <f t="shared" si="5"/>
        <v>1.0143</v>
      </c>
      <c r="V7" s="76" t="s">
        <v>163</v>
      </c>
      <c r="W7" s="60" t="s">
        <v>164</v>
      </c>
      <c r="X7" s="61">
        <v>45107</v>
      </c>
      <c r="Y7" s="62">
        <v>-109.6498497</v>
      </c>
      <c r="Z7" s="63">
        <v>7.8E-2</v>
      </c>
      <c r="AA7" s="64"/>
      <c r="AB7" s="77" t="s">
        <v>162</v>
      </c>
      <c r="AC7" s="62">
        <v>-270</v>
      </c>
      <c r="AD7" s="78">
        <f t="shared" ref="AD7:AD15" si="6">U7/(T7+U7)</f>
        <v>0.50687122082854441</v>
      </c>
      <c r="AE7" s="78">
        <f t="shared" ref="AE7:AE15" si="7">1-AD7</f>
        <v>0.49312877917145559</v>
      </c>
      <c r="AF7" s="79">
        <f t="shared" ref="AF7:AF15" si="8">(Z7-(AE7*AC7))/AD7</f>
        <v>262.83356580893212</v>
      </c>
      <c r="AG7" s="80" t="s">
        <v>265</v>
      </c>
    </row>
    <row r="8" spans="1:33" ht="15.75" customHeight="1" x14ac:dyDescent="0.2">
      <c r="A8" s="70">
        <v>5</v>
      </c>
      <c r="B8" s="71" t="s">
        <v>165</v>
      </c>
      <c r="C8" s="13" t="s">
        <v>29</v>
      </c>
      <c r="D8" s="11" t="s">
        <v>28</v>
      </c>
      <c r="E8" s="12">
        <v>125</v>
      </c>
      <c r="F8" s="8" t="s">
        <v>23</v>
      </c>
      <c r="G8" s="13" t="s">
        <v>24</v>
      </c>
      <c r="H8" s="72">
        <f t="shared" si="0"/>
        <v>175.20413563176325</v>
      </c>
      <c r="I8" s="73">
        <v>750</v>
      </c>
      <c r="J8" s="12" t="s">
        <v>162</v>
      </c>
      <c r="K8" s="8">
        <v>-270</v>
      </c>
      <c r="L8" s="74">
        <f t="shared" si="2"/>
        <v>113.69501097462749</v>
      </c>
      <c r="M8" s="8">
        <v>0.75</v>
      </c>
      <c r="N8" s="74">
        <f t="shared" si="3"/>
        <v>144.44957330319536</v>
      </c>
      <c r="O8" s="75">
        <f t="shared" si="4"/>
        <v>-72.506074903577073</v>
      </c>
      <c r="P8" s="12" t="s">
        <v>162</v>
      </c>
      <c r="Q8" s="12">
        <v>2.4906000000000001</v>
      </c>
      <c r="R8" s="12">
        <v>3.2343000000000002</v>
      </c>
      <c r="S8" s="12">
        <v>3.9866999999999999</v>
      </c>
      <c r="T8" s="12">
        <f t="shared" ref="T8:U8" si="9">R8-Q8</f>
        <v>0.74370000000000003</v>
      </c>
      <c r="U8" s="12">
        <f t="shared" si="9"/>
        <v>0.75239999999999974</v>
      </c>
      <c r="V8" s="76"/>
      <c r="W8" s="60" t="s">
        <v>166</v>
      </c>
      <c r="X8" s="61">
        <v>45107</v>
      </c>
      <c r="Y8" s="62">
        <v>-112.93108220000001</v>
      </c>
      <c r="Z8" s="63">
        <v>0.20699999999999999</v>
      </c>
      <c r="AA8" s="64"/>
      <c r="AB8" s="77" t="s">
        <v>162</v>
      </c>
      <c r="AC8" s="62">
        <v>-270</v>
      </c>
      <c r="AD8" s="78">
        <f t="shared" si="6"/>
        <v>0.50290755965510314</v>
      </c>
      <c r="AE8" s="78">
        <f t="shared" si="7"/>
        <v>0.49709244034489686</v>
      </c>
      <c r="AF8" s="79">
        <f t="shared" si="8"/>
        <v>267.28959688995224</v>
      </c>
      <c r="AG8" s="81"/>
    </row>
    <row r="9" spans="1:33" ht="15.75" customHeight="1" x14ac:dyDescent="0.2">
      <c r="A9" s="70">
        <v>6</v>
      </c>
      <c r="B9" s="71" t="s">
        <v>167</v>
      </c>
      <c r="C9" s="13" t="s">
        <v>30</v>
      </c>
      <c r="D9" s="11" t="s">
        <v>28</v>
      </c>
      <c r="E9" s="12">
        <v>125</v>
      </c>
      <c r="F9" s="8" t="s">
        <v>23</v>
      </c>
      <c r="G9" s="13" t="s">
        <v>24</v>
      </c>
      <c r="H9" s="72">
        <f t="shared" si="0"/>
        <v>175.20413563176325</v>
      </c>
      <c r="I9" s="73">
        <v>750</v>
      </c>
      <c r="J9" s="12" t="s">
        <v>162</v>
      </c>
      <c r="K9" s="8">
        <v>-270</v>
      </c>
      <c r="L9" s="74">
        <f t="shared" si="2"/>
        <v>113.69501097462749</v>
      </c>
      <c r="M9" s="8">
        <v>0.75</v>
      </c>
      <c r="N9" s="74">
        <f t="shared" si="3"/>
        <v>144.44957330319536</v>
      </c>
      <c r="O9" s="75">
        <f t="shared" si="4"/>
        <v>-72.506074903577073</v>
      </c>
      <c r="P9" s="12" t="s">
        <v>162</v>
      </c>
      <c r="Q9" s="12">
        <v>2.5186999999999999</v>
      </c>
      <c r="R9" s="12">
        <v>3.2641</v>
      </c>
      <c r="S9" s="12">
        <v>4.0339</v>
      </c>
      <c r="T9" s="12">
        <f t="shared" ref="T9:U9" si="10">R9-Q9</f>
        <v>0.74540000000000006</v>
      </c>
      <c r="U9" s="12">
        <f t="shared" si="10"/>
        <v>0.76980000000000004</v>
      </c>
      <c r="V9" s="76"/>
      <c r="W9" s="60" t="s">
        <v>168</v>
      </c>
      <c r="X9" s="61">
        <v>45107</v>
      </c>
      <c r="Y9" s="62">
        <v>-111.2761472</v>
      </c>
      <c r="Z9" s="63">
        <v>0.154</v>
      </c>
      <c r="AA9" s="64"/>
      <c r="AB9" s="77" t="s">
        <v>162</v>
      </c>
      <c r="AC9" s="62">
        <v>-270</v>
      </c>
      <c r="AD9" s="78">
        <f t="shared" si="6"/>
        <v>0.50805174234424499</v>
      </c>
      <c r="AE9" s="78">
        <f t="shared" si="7"/>
        <v>0.49194825765575501</v>
      </c>
      <c r="AF9" s="79">
        <f t="shared" si="8"/>
        <v>261.74505170174075</v>
      </c>
      <c r="AG9" s="81"/>
    </row>
    <row r="10" spans="1:33" ht="15.75" customHeight="1" x14ac:dyDescent="0.2">
      <c r="A10" s="70">
        <v>7</v>
      </c>
      <c r="B10" s="71" t="s">
        <v>169</v>
      </c>
      <c r="C10" s="13" t="s">
        <v>31</v>
      </c>
      <c r="D10" s="11" t="s">
        <v>28</v>
      </c>
      <c r="E10" s="12">
        <v>350</v>
      </c>
      <c r="F10" s="8" t="s">
        <v>23</v>
      </c>
      <c r="G10" s="13" t="s">
        <v>24</v>
      </c>
      <c r="H10" s="72">
        <f t="shared" si="0"/>
        <v>210.23759585886393</v>
      </c>
      <c r="I10" s="73">
        <v>750</v>
      </c>
      <c r="J10" s="12" t="s">
        <v>170</v>
      </c>
      <c r="K10" s="8">
        <v>-370</v>
      </c>
      <c r="L10" s="74">
        <f t="shared" si="2"/>
        <v>98.121880151834773</v>
      </c>
      <c r="M10" s="8">
        <v>1</v>
      </c>
      <c r="N10" s="74">
        <f t="shared" si="3"/>
        <v>146.17147259770442</v>
      </c>
      <c r="O10" s="75">
        <f t="shared" si="4"/>
        <v>-61.448343293831641</v>
      </c>
      <c r="P10" s="12" t="s">
        <v>170</v>
      </c>
      <c r="Q10" s="12">
        <v>2.5701999999999998</v>
      </c>
      <c r="R10" s="12">
        <v>3.5817999999999999</v>
      </c>
      <c r="S10" s="12">
        <v>4.3502000000000001</v>
      </c>
      <c r="T10" s="12">
        <f t="shared" ref="T10:U10" si="11">R10-Q10</f>
        <v>1.0116000000000001</v>
      </c>
      <c r="U10" s="12">
        <f t="shared" si="11"/>
        <v>0.76840000000000019</v>
      </c>
      <c r="V10" s="76"/>
      <c r="W10" s="60" t="s">
        <v>171</v>
      </c>
      <c r="X10" s="61">
        <v>45107</v>
      </c>
      <c r="Y10" s="62">
        <v>-142.3802665</v>
      </c>
      <c r="Z10" s="63">
        <v>0.114</v>
      </c>
      <c r="AA10" s="64"/>
      <c r="AB10" s="77" t="s">
        <v>170</v>
      </c>
      <c r="AC10" s="62">
        <v>-375</v>
      </c>
      <c r="AD10" s="78">
        <f t="shared" si="6"/>
        <v>0.43168539325842703</v>
      </c>
      <c r="AE10" s="78">
        <f t="shared" si="7"/>
        <v>0.56831460674157297</v>
      </c>
      <c r="AF10" s="79">
        <f t="shared" si="8"/>
        <v>493.95226444560109</v>
      </c>
      <c r="AG10" s="81"/>
    </row>
    <row r="11" spans="1:33" ht="15.75" customHeight="1" x14ac:dyDescent="0.2">
      <c r="A11" s="70">
        <v>8</v>
      </c>
      <c r="B11" s="71" t="s">
        <v>172</v>
      </c>
      <c r="C11" s="13" t="s">
        <v>32</v>
      </c>
      <c r="D11" s="11" t="s">
        <v>28</v>
      </c>
      <c r="E11" s="12">
        <v>350</v>
      </c>
      <c r="F11" s="8" t="s">
        <v>23</v>
      </c>
      <c r="G11" s="13" t="s">
        <v>24</v>
      </c>
      <c r="H11" s="72">
        <f t="shared" si="0"/>
        <v>210.23759585886393</v>
      </c>
      <c r="I11" s="73">
        <v>750</v>
      </c>
      <c r="J11" s="12" t="s">
        <v>170</v>
      </c>
      <c r="K11" s="8">
        <v>-370</v>
      </c>
      <c r="L11" s="74">
        <f t="shared" si="2"/>
        <v>98.121880151834773</v>
      </c>
      <c r="M11" s="8">
        <v>1</v>
      </c>
      <c r="N11" s="74">
        <f t="shared" si="3"/>
        <v>146.17147259770442</v>
      </c>
      <c r="O11" s="75">
        <f t="shared" si="4"/>
        <v>-61.448343293831641</v>
      </c>
      <c r="P11" s="12" t="s">
        <v>170</v>
      </c>
      <c r="Q11" s="12">
        <v>2.5543</v>
      </c>
      <c r="R11" s="12">
        <v>3.5665</v>
      </c>
      <c r="S11" s="12">
        <v>4.3276000000000003</v>
      </c>
      <c r="T11" s="12">
        <f t="shared" ref="T11:U11" si="12">R11-Q11</f>
        <v>1.0122</v>
      </c>
      <c r="U11" s="12">
        <f t="shared" si="12"/>
        <v>0.76110000000000033</v>
      </c>
      <c r="V11" s="76"/>
      <c r="W11" s="60" t="s">
        <v>173</v>
      </c>
      <c r="X11" s="61">
        <v>45107</v>
      </c>
      <c r="Y11" s="62">
        <v>-143.15382589999999</v>
      </c>
      <c r="Z11" s="63">
        <v>0.108</v>
      </c>
      <c r="AA11" s="64"/>
      <c r="AB11" s="77" t="s">
        <v>170</v>
      </c>
      <c r="AC11" s="62">
        <v>-375</v>
      </c>
      <c r="AD11" s="78">
        <f t="shared" si="6"/>
        <v>0.42919979698866528</v>
      </c>
      <c r="AE11" s="78">
        <f t="shared" si="7"/>
        <v>0.57080020301133472</v>
      </c>
      <c r="AF11" s="79">
        <f t="shared" si="8"/>
        <v>498.97059046117448</v>
      </c>
      <c r="AG11" s="81"/>
    </row>
    <row r="12" spans="1:33" ht="15.75" customHeight="1" x14ac:dyDescent="0.2">
      <c r="A12" s="70">
        <v>9</v>
      </c>
      <c r="B12" s="71" t="s">
        <v>174</v>
      </c>
      <c r="C12" s="13" t="s">
        <v>33</v>
      </c>
      <c r="D12" s="11" t="s">
        <v>28</v>
      </c>
      <c r="E12" s="12">
        <v>350</v>
      </c>
      <c r="F12" s="8" t="s">
        <v>23</v>
      </c>
      <c r="G12" s="13" t="s">
        <v>24</v>
      </c>
      <c r="H12" s="72">
        <f t="shared" si="0"/>
        <v>210.23759585886393</v>
      </c>
      <c r="I12" s="73">
        <v>750</v>
      </c>
      <c r="J12" s="12" t="s">
        <v>170</v>
      </c>
      <c r="K12" s="8">
        <v>-370</v>
      </c>
      <c r="L12" s="74">
        <f t="shared" si="2"/>
        <v>98.121880151834773</v>
      </c>
      <c r="M12" s="8">
        <v>1</v>
      </c>
      <c r="N12" s="74">
        <f t="shared" si="3"/>
        <v>146.17147259770442</v>
      </c>
      <c r="O12" s="75">
        <f t="shared" si="4"/>
        <v>-61.448343293831641</v>
      </c>
      <c r="P12" s="12" t="s">
        <v>170</v>
      </c>
      <c r="Q12" s="12">
        <v>2.6141999999999999</v>
      </c>
      <c r="R12" s="12">
        <v>3.6274000000000002</v>
      </c>
      <c r="S12" s="12">
        <v>4.4203000000000001</v>
      </c>
      <c r="T12" s="12">
        <f t="shared" ref="T12:U12" si="13">R12-Q12</f>
        <v>1.0132000000000003</v>
      </c>
      <c r="U12" s="12">
        <f t="shared" si="13"/>
        <v>0.79289999999999994</v>
      </c>
      <c r="V12" s="76"/>
      <c r="W12" s="60" t="s">
        <v>175</v>
      </c>
      <c r="X12" s="61">
        <v>45107</v>
      </c>
      <c r="Y12" s="62">
        <v>-138.29655260000001</v>
      </c>
      <c r="Z12" s="63">
        <v>0.16400000000000001</v>
      </c>
      <c r="AA12" s="64"/>
      <c r="AB12" s="77" t="s">
        <v>170</v>
      </c>
      <c r="AC12" s="62">
        <v>-375</v>
      </c>
      <c r="AD12" s="78">
        <f t="shared" si="6"/>
        <v>0.43901223631028174</v>
      </c>
      <c r="AE12" s="78">
        <f t="shared" si="7"/>
        <v>0.56098776368971826</v>
      </c>
      <c r="AF12" s="79">
        <f t="shared" si="8"/>
        <v>479.56387993441808</v>
      </c>
      <c r="AG12" s="81"/>
    </row>
    <row r="13" spans="1:33" ht="15.75" customHeight="1" x14ac:dyDescent="0.2">
      <c r="A13" s="70">
        <v>10</v>
      </c>
      <c r="B13" s="71" t="s">
        <v>176</v>
      </c>
      <c r="C13" s="13" t="s">
        <v>34</v>
      </c>
      <c r="D13" s="11" t="s">
        <v>28</v>
      </c>
      <c r="E13" s="12">
        <v>125</v>
      </c>
      <c r="F13" s="8" t="s">
        <v>23</v>
      </c>
      <c r="G13" s="13" t="s">
        <v>24</v>
      </c>
      <c r="H13" s="72">
        <f t="shared" si="0"/>
        <v>175.20413563176325</v>
      </c>
      <c r="I13" s="73">
        <v>750</v>
      </c>
      <c r="J13" s="12" t="s">
        <v>162</v>
      </c>
      <c r="K13" s="8">
        <v>-270</v>
      </c>
      <c r="L13" s="74">
        <f t="shared" si="2"/>
        <v>113.69501097462749</v>
      </c>
      <c r="M13" s="8">
        <v>0.75</v>
      </c>
      <c r="N13" s="74">
        <f t="shared" si="3"/>
        <v>144.44957330319536</v>
      </c>
      <c r="O13" s="75">
        <f t="shared" si="4"/>
        <v>-72.506074903577073</v>
      </c>
      <c r="P13" s="12" t="s">
        <v>162</v>
      </c>
      <c r="Q13" s="12">
        <v>2.5586000000000002</v>
      </c>
      <c r="R13" s="12">
        <v>3.3025000000000002</v>
      </c>
      <c r="S13" s="12">
        <v>4.0686</v>
      </c>
      <c r="T13" s="12">
        <f t="shared" ref="T13:U13" si="14">R13-Q13</f>
        <v>0.74390000000000001</v>
      </c>
      <c r="U13" s="12">
        <f t="shared" si="14"/>
        <v>0.76609999999999978</v>
      </c>
      <c r="V13" s="76"/>
      <c r="W13" s="60" t="s">
        <v>177</v>
      </c>
      <c r="X13" s="61">
        <v>45107</v>
      </c>
      <c r="Y13" s="62">
        <v>-111.82766169999999</v>
      </c>
      <c r="Z13" s="63">
        <v>9.7000000000000003E-2</v>
      </c>
      <c r="AA13" s="64"/>
      <c r="AB13" s="77" t="s">
        <v>162</v>
      </c>
      <c r="AC13" s="62">
        <v>-270</v>
      </c>
      <c r="AD13" s="78">
        <f t="shared" si="6"/>
        <v>0.50735099337748335</v>
      </c>
      <c r="AE13" s="78">
        <f t="shared" si="7"/>
        <v>0.49264900662251665</v>
      </c>
      <c r="AF13" s="79">
        <f t="shared" si="8"/>
        <v>262.367145281295</v>
      </c>
      <c r="AG13" s="81"/>
    </row>
    <row r="14" spans="1:33" ht="15.75" customHeight="1" x14ac:dyDescent="0.2">
      <c r="A14" s="70">
        <v>11</v>
      </c>
      <c r="B14" s="71" t="s">
        <v>178</v>
      </c>
      <c r="C14" s="13" t="s">
        <v>35</v>
      </c>
      <c r="D14" s="11" t="s">
        <v>28</v>
      </c>
      <c r="E14" s="12">
        <v>125</v>
      </c>
      <c r="F14" s="8" t="s">
        <v>23</v>
      </c>
      <c r="G14" s="13" t="s">
        <v>24</v>
      </c>
      <c r="H14" s="72">
        <f t="shared" si="0"/>
        <v>175.20413563176325</v>
      </c>
      <c r="I14" s="73">
        <v>750</v>
      </c>
      <c r="J14" s="12" t="s">
        <v>162</v>
      </c>
      <c r="K14" s="8">
        <v>-270</v>
      </c>
      <c r="L14" s="74">
        <f t="shared" si="2"/>
        <v>113.69501097462749</v>
      </c>
      <c r="M14" s="8">
        <v>0.75</v>
      </c>
      <c r="N14" s="74">
        <f t="shared" si="3"/>
        <v>144.44957330319536</v>
      </c>
      <c r="O14" s="75">
        <f t="shared" si="4"/>
        <v>-72.506074903577073</v>
      </c>
      <c r="P14" s="12" t="s">
        <v>162</v>
      </c>
      <c r="Q14" s="12">
        <v>2.5611999999999999</v>
      </c>
      <c r="R14" s="12">
        <v>3.3090000000000002</v>
      </c>
      <c r="S14" s="12">
        <v>4.0689000000000002</v>
      </c>
      <c r="T14" s="12">
        <f t="shared" ref="T14:U14" si="15">R14-Q14</f>
        <v>0.74780000000000024</v>
      </c>
      <c r="U14" s="12">
        <f t="shared" si="15"/>
        <v>0.75990000000000002</v>
      </c>
      <c r="V14" s="76"/>
      <c r="W14" s="60" t="s">
        <v>179</v>
      </c>
      <c r="X14" s="61">
        <v>45107</v>
      </c>
      <c r="Y14" s="62">
        <v>-112.46319099999999</v>
      </c>
      <c r="Z14" s="63">
        <v>7.2999999999999995E-2</v>
      </c>
      <c r="AA14" s="64"/>
      <c r="AB14" s="77" t="s">
        <v>162</v>
      </c>
      <c r="AC14" s="62">
        <v>-270</v>
      </c>
      <c r="AD14" s="78">
        <f t="shared" si="6"/>
        <v>0.50401273462890483</v>
      </c>
      <c r="AE14" s="78">
        <f t="shared" si="7"/>
        <v>0.49598726537109517</v>
      </c>
      <c r="AF14" s="79">
        <f t="shared" si="8"/>
        <v>265.84558770890919</v>
      </c>
      <c r="AG14" s="81"/>
    </row>
    <row r="15" spans="1:33" ht="15.75" customHeight="1" x14ac:dyDescent="0.2">
      <c r="A15" s="70">
        <v>12</v>
      </c>
      <c r="B15" s="71" t="s">
        <v>180</v>
      </c>
      <c r="C15" s="13" t="s">
        <v>36</v>
      </c>
      <c r="D15" s="11" t="s">
        <v>28</v>
      </c>
      <c r="E15" s="12">
        <v>125</v>
      </c>
      <c r="F15" s="8" t="s">
        <v>23</v>
      </c>
      <c r="G15" s="13" t="s">
        <v>24</v>
      </c>
      <c r="H15" s="72">
        <f t="shared" si="0"/>
        <v>175.20413563176325</v>
      </c>
      <c r="I15" s="73">
        <v>750</v>
      </c>
      <c r="J15" s="12" t="s">
        <v>162</v>
      </c>
      <c r="K15" s="8">
        <v>-270</v>
      </c>
      <c r="L15" s="74">
        <f t="shared" si="2"/>
        <v>113.69501097462749</v>
      </c>
      <c r="M15" s="8">
        <v>0.75</v>
      </c>
      <c r="N15" s="74">
        <f t="shared" si="3"/>
        <v>144.44957330319536</v>
      </c>
      <c r="O15" s="75">
        <f t="shared" si="4"/>
        <v>-72.506074903577073</v>
      </c>
      <c r="P15" s="12" t="s">
        <v>162</v>
      </c>
      <c r="Q15" s="12">
        <v>2.5566</v>
      </c>
      <c r="R15" s="12">
        <v>3.3001999999999998</v>
      </c>
      <c r="S15" s="12">
        <v>4.0655999999999999</v>
      </c>
      <c r="T15" s="12">
        <f t="shared" ref="T15:U15" si="16">R15-Q15</f>
        <v>0.74359999999999982</v>
      </c>
      <c r="U15" s="12">
        <f t="shared" si="16"/>
        <v>0.76540000000000008</v>
      </c>
      <c r="V15" s="76"/>
      <c r="W15" s="60" t="s">
        <v>181</v>
      </c>
      <c r="X15" s="61">
        <v>45107</v>
      </c>
      <c r="Y15" s="62">
        <v>-111.58853430000001</v>
      </c>
      <c r="Z15" s="63">
        <v>0.19600000000000001</v>
      </c>
      <c r="AA15" s="64"/>
      <c r="AB15" s="77" t="s">
        <v>162</v>
      </c>
      <c r="AC15" s="62">
        <v>-270</v>
      </c>
      <c r="AD15" s="78">
        <f t="shared" si="6"/>
        <v>0.50722332670642822</v>
      </c>
      <c r="AE15" s="78">
        <f t="shared" si="7"/>
        <v>0.49277667329357178</v>
      </c>
      <c r="AF15" s="79">
        <f t="shared" si="8"/>
        <v>262.6963208779722</v>
      </c>
      <c r="AG15" s="81"/>
    </row>
    <row r="16" spans="1:33" ht="15.75" customHeight="1" x14ac:dyDescent="0.2">
      <c r="A16" s="34">
        <v>13</v>
      </c>
      <c r="B16" s="35" t="s">
        <v>182</v>
      </c>
      <c r="C16" s="36" t="s">
        <v>37</v>
      </c>
      <c r="D16" s="230" t="s">
        <v>22</v>
      </c>
      <c r="E16" s="46">
        <v>-100</v>
      </c>
      <c r="F16" s="230" t="s">
        <v>23</v>
      </c>
      <c r="G16" s="231" t="s">
        <v>24</v>
      </c>
      <c r="H16" s="232">
        <f t="shared" si="0"/>
        <v>140.16822011578026</v>
      </c>
      <c r="I16" s="34"/>
      <c r="J16" s="38"/>
      <c r="K16" s="37"/>
      <c r="L16" s="57"/>
      <c r="M16" s="37"/>
      <c r="N16" s="57"/>
      <c r="O16" s="58"/>
      <c r="P16" s="38"/>
      <c r="Q16" s="46">
        <v>2.5606</v>
      </c>
      <c r="R16" s="46"/>
      <c r="S16" s="46">
        <v>4.0869</v>
      </c>
      <c r="T16" s="46"/>
      <c r="U16" s="46">
        <f>S16-Q16</f>
        <v>1.5263</v>
      </c>
      <c r="V16" s="59"/>
      <c r="W16" s="60" t="s">
        <v>183</v>
      </c>
      <c r="X16" s="61">
        <v>45107</v>
      </c>
      <c r="Y16" s="237">
        <v>-127.0642785</v>
      </c>
      <c r="Z16" s="63">
        <v>0.104</v>
      </c>
      <c r="AA16" s="64"/>
      <c r="AB16" s="82"/>
      <c r="AC16" s="83"/>
      <c r="AD16" s="67"/>
      <c r="AE16" s="68"/>
      <c r="AF16" s="68"/>
      <c r="AG16" s="84"/>
    </row>
    <row r="17" spans="1:33" ht="15.75" customHeight="1" x14ac:dyDescent="0.2">
      <c r="A17" s="70">
        <v>14</v>
      </c>
      <c r="B17" s="71" t="s">
        <v>184</v>
      </c>
      <c r="C17" s="13" t="s">
        <v>38</v>
      </c>
      <c r="D17" s="11" t="s">
        <v>28</v>
      </c>
      <c r="E17" s="8">
        <v>125</v>
      </c>
      <c r="F17" s="8" t="s">
        <v>23</v>
      </c>
      <c r="G17" s="13" t="s">
        <v>24</v>
      </c>
      <c r="H17" s="72">
        <f t="shared" si="0"/>
        <v>175.20413563176325</v>
      </c>
      <c r="I17" s="73">
        <v>750</v>
      </c>
      <c r="J17" s="12" t="s">
        <v>162</v>
      </c>
      <c r="K17" s="8">
        <v>-270</v>
      </c>
      <c r="L17" s="74">
        <f t="shared" ref="L17:L21" si="17">IF(K17 &lt;&gt; "", (K17/1000 + 1) * $C$1 / (1 + (K17/1000 + 1) * $C$1) * 1000000, "no data")</f>
        <v>113.69501097462749</v>
      </c>
      <c r="M17" s="8">
        <v>0.75</v>
      </c>
      <c r="N17" s="74">
        <f t="shared" ref="N17:N21" si="18">IF(AND(H17&lt;&gt;"no data", L17 &lt;&gt; "no data", M17 &lt;&gt; "", I17&lt;&gt;""), (L17*M17+H17*I17/1000)/(I17/1000+M17), "no data")</f>
        <v>144.44957330319536</v>
      </c>
      <c r="O17" s="75">
        <f t="shared" ref="O17:O21" si="19">IF(AND(H17&lt;&gt;"no data", L17&lt;&gt;"no data"), ((N17/(1000000-N17))/$C$1 - 1) * 1000, "no data")</f>
        <v>-72.506074903577073</v>
      </c>
      <c r="P17" s="12" t="s">
        <v>162</v>
      </c>
      <c r="Q17" s="12">
        <v>2.5520999999999998</v>
      </c>
      <c r="R17" s="12">
        <v>3.2978999999999998</v>
      </c>
      <c r="S17" s="12">
        <v>4.0461</v>
      </c>
      <c r="T17" s="12">
        <f t="shared" ref="T17:U17" si="20">R17-Q17</f>
        <v>0.74580000000000002</v>
      </c>
      <c r="U17" s="12">
        <f t="shared" si="20"/>
        <v>0.7482000000000002</v>
      </c>
      <c r="V17" s="76"/>
      <c r="W17" s="60" t="s">
        <v>185</v>
      </c>
      <c r="X17" s="61">
        <v>45107</v>
      </c>
      <c r="Y17" s="62">
        <v>-84.99216586</v>
      </c>
      <c r="Z17" s="63">
        <v>0.19700000000000001</v>
      </c>
      <c r="AA17" s="64"/>
      <c r="AB17" s="77" t="s">
        <v>162</v>
      </c>
      <c r="AC17" s="62">
        <v>-270</v>
      </c>
      <c r="AD17" s="78">
        <f>U17/(T17+U17)</f>
        <v>0.50080321285140572</v>
      </c>
      <c r="AE17" s="78">
        <f t="shared" ref="AE17:AE21" si="21">1-AD17</f>
        <v>0.49919678714859428</v>
      </c>
      <c r="AF17" s="79">
        <f t="shared" ref="AF17:AF21" si="22">(Z17-(AE17*AC17))/AD17</f>
        <v>269.5272894947874</v>
      </c>
      <c r="AG17" s="81"/>
    </row>
    <row r="18" spans="1:33" ht="15.75" customHeight="1" x14ac:dyDescent="0.2">
      <c r="A18" s="70">
        <v>15</v>
      </c>
      <c r="B18" s="71" t="s">
        <v>186</v>
      </c>
      <c r="C18" s="13" t="s">
        <v>39</v>
      </c>
      <c r="D18" s="11" t="s">
        <v>28</v>
      </c>
      <c r="E18" s="12">
        <v>350</v>
      </c>
      <c r="F18" s="8" t="s">
        <v>23</v>
      </c>
      <c r="G18" s="13" t="s">
        <v>24</v>
      </c>
      <c r="H18" s="72">
        <f t="shared" si="0"/>
        <v>210.23759585886393</v>
      </c>
      <c r="I18" s="73">
        <v>750</v>
      </c>
      <c r="J18" s="12" t="s">
        <v>170</v>
      </c>
      <c r="K18" s="8">
        <v>-370</v>
      </c>
      <c r="L18" s="74">
        <f t="shared" si="17"/>
        <v>98.121880151834773</v>
      </c>
      <c r="M18" s="8">
        <v>1</v>
      </c>
      <c r="N18" s="74">
        <f t="shared" si="18"/>
        <v>146.17147259770442</v>
      </c>
      <c r="O18" s="75">
        <f t="shared" si="19"/>
        <v>-61.448343293831641</v>
      </c>
      <c r="P18" s="12" t="s">
        <v>170</v>
      </c>
      <c r="Q18" s="12">
        <v>2.5617000000000001</v>
      </c>
      <c r="R18" s="12">
        <v>3.5821999999999998</v>
      </c>
      <c r="S18" s="12">
        <v>4.3387000000000002</v>
      </c>
      <c r="T18" s="12">
        <f t="shared" ref="T18:U18" si="23">R18-Q18</f>
        <v>1.0204999999999997</v>
      </c>
      <c r="U18" s="12">
        <f t="shared" si="23"/>
        <v>0.75650000000000039</v>
      </c>
      <c r="V18" s="76"/>
      <c r="W18" s="60" t="s">
        <v>187</v>
      </c>
      <c r="X18" s="61">
        <v>45107</v>
      </c>
      <c r="Y18" s="62">
        <v>-134.68550300000001</v>
      </c>
      <c r="Z18" s="63">
        <v>0.27</v>
      </c>
      <c r="AA18" s="64"/>
      <c r="AB18" s="77" t="s">
        <v>170</v>
      </c>
      <c r="AC18" s="62">
        <v>-375</v>
      </c>
      <c r="AD18" s="78">
        <f>U18/(T18+U18)</f>
        <v>0.42571750140686571</v>
      </c>
      <c r="AE18" s="78">
        <f t="shared" si="21"/>
        <v>0.57428249859313429</v>
      </c>
      <c r="AF18" s="79">
        <f t="shared" si="22"/>
        <v>506.50005287508219</v>
      </c>
      <c r="AG18" s="81"/>
    </row>
    <row r="19" spans="1:33" ht="15.75" customHeight="1" x14ac:dyDescent="0.2">
      <c r="A19" s="70">
        <v>16</v>
      </c>
      <c r="B19" s="71" t="s">
        <v>188</v>
      </c>
      <c r="C19" s="13" t="s">
        <v>40</v>
      </c>
      <c r="D19" s="11" t="s">
        <v>28</v>
      </c>
      <c r="E19" s="12">
        <v>350</v>
      </c>
      <c r="F19" s="8" t="s">
        <v>23</v>
      </c>
      <c r="G19" s="13" t="s">
        <v>24</v>
      </c>
      <c r="H19" s="72">
        <f t="shared" si="0"/>
        <v>210.23759585886393</v>
      </c>
      <c r="I19" s="73">
        <v>750</v>
      </c>
      <c r="J19" s="12" t="s">
        <v>170</v>
      </c>
      <c r="K19" s="8">
        <v>-370</v>
      </c>
      <c r="L19" s="74">
        <f t="shared" si="17"/>
        <v>98.121880151834773</v>
      </c>
      <c r="M19" s="8">
        <v>1</v>
      </c>
      <c r="N19" s="74">
        <f t="shared" si="18"/>
        <v>146.17147259770442</v>
      </c>
      <c r="O19" s="75">
        <f t="shared" si="19"/>
        <v>-61.448343293831641</v>
      </c>
      <c r="P19" s="12" t="s">
        <v>170</v>
      </c>
      <c r="Q19" s="12">
        <v>2.5657999999999999</v>
      </c>
      <c r="R19" s="12">
        <v>3.5649999999999999</v>
      </c>
      <c r="S19" s="12">
        <v>4.3216999999999999</v>
      </c>
      <c r="T19" s="12">
        <f t="shared" ref="T19:U19" si="24">R19-Q19</f>
        <v>0.99920000000000009</v>
      </c>
      <c r="U19" s="12">
        <f t="shared" si="24"/>
        <v>0.75669999999999993</v>
      </c>
      <c r="V19" s="76"/>
      <c r="W19" s="60" t="s">
        <v>189</v>
      </c>
      <c r="X19" s="61">
        <v>45107</v>
      </c>
      <c r="Y19" s="62">
        <v>-75.87734537</v>
      </c>
      <c r="Z19" s="63">
        <v>3.2000000000000001E-2</v>
      </c>
      <c r="AA19" s="64"/>
      <c r="AB19" s="77" t="s">
        <v>170</v>
      </c>
      <c r="AC19" s="62">
        <v>-375</v>
      </c>
      <c r="AD19" s="78">
        <f>U19/(T19+U19)</f>
        <v>0.43094709265903519</v>
      </c>
      <c r="AE19" s="78">
        <f t="shared" si="21"/>
        <v>0.56905290734096481</v>
      </c>
      <c r="AF19" s="79">
        <f t="shared" si="22"/>
        <v>495.25067900092523</v>
      </c>
      <c r="AG19" s="81"/>
    </row>
    <row r="20" spans="1:33" ht="15.75" customHeight="1" x14ac:dyDescent="0.2">
      <c r="A20" s="70">
        <v>17</v>
      </c>
      <c r="B20" s="71" t="s">
        <v>190</v>
      </c>
      <c r="C20" s="13" t="s">
        <v>41</v>
      </c>
      <c r="D20" s="11" t="s">
        <v>28</v>
      </c>
      <c r="E20" s="12">
        <v>350</v>
      </c>
      <c r="F20" s="8" t="s">
        <v>23</v>
      </c>
      <c r="G20" s="13" t="s">
        <v>24</v>
      </c>
      <c r="H20" s="72">
        <f t="shared" si="0"/>
        <v>210.23759585886393</v>
      </c>
      <c r="I20" s="73">
        <v>750</v>
      </c>
      <c r="J20" s="12" t="s">
        <v>170</v>
      </c>
      <c r="K20" s="8">
        <v>-370</v>
      </c>
      <c r="L20" s="74">
        <f t="shared" si="17"/>
        <v>98.121880151834773</v>
      </c>
      <c r="M20" s="8">
        <v>1</v>
      </c>
      <c r="N20" s="74">
        <f t="shared" si="18"/>
        <v>146.17147259770442</v>
      </c>
      <c r="O20" s="75">
        <f t="shared" si="19"/>
        <v>-61.448343293831641</v>
      </c>
      <c r="P20" s="12" t="s">
        <v>170</v>
      </c>
      <c r="Q20" s="12">
        <v>2.5266000000000002</v>
      </c>
      <c r="R20" s="12">
        <v>3.5177999999999998</v>
      </c>
      <c r="S20" s="12">
        <v>4.2668999999999997</v>
      </c>
      <c r="T20" s="12">
        <f t="shared" ref="T20:U20" si="25">R20-Q20</f>
        <v>0.99119999999999964</v>
      </c>
      <c r="U20" s="12">
        <f t="shared" si="25"/>
        <v>0.74909999999999988</v>
      </c>
      <c r="V20" s="76"/>
      <c r="W20" s="60" t="s">
        <v>191</v>
      </c>
      <c r="X20" s="61">
        <v>45107</v>
      </c>
      <c r="Y20" s="62">
        <v>-132.02819969999999</v>
      </c>
      <c r="Z20" s="63">
        <v>0.13100000000000001</v>
      </c>
      <c r="AA20" s="64"/>
      <c r="AB20" s="77" t="s">
        <v>170</v>
      </c>
      <c r="AC20" s="62">
        <v>-375</v>
      </c>
      <c r="AD20" s="78">
        <f>U20/(T20+U20)</f>
        <v>0.43044302706429932</v>
      </c>
      <c r="AE20" s="78">
        <f t="shared" si="21"/>
        <v>0.56955697293570062</v>
      </c>
      <c r="AF20" s="79">
        <f t="shared" si="22"/>
        <v>496.49977212655165</v>
      </c>
      <c r="AG20" s="81"/>
    </row>
    <row r="21" spans="1:33" ht="15.75" customHeight="1" x14ac:dyDescent="0.2">
      <c r="A21" s="70">
        <v>18</v>
      </c>
      <c r="B21" s="71" t="s">
        <v>192</v>
      </c>
      <c r="C21" s="13" t="s">
        <v>42</v>
      </c>
      <c r="D21" s="11" t="s">
        <v>28</v>
      </c>
      <c r="E21" s="8">
        <v>125</v>
      </c>
      <c r="F21" s="8" t="s">
        <v>23</v>
      </c>
      <c r="G21" s="13" t="s">
        <v>24</v>
      </c>
      <c r="H21" s="72">
        <f t="shared" si="0"/>
        <v>175.20413563176325</v>
      </c>
      <c r="I21" s="73">
        <v>750</v>
      </c>
      <c r="J21" s="12" t="s">
        <v>162</v>
      </c>
      <c r="K21" s="8">
        <v>-270</v>
      </c>
      <c r="L21" s="74">
        <f t="shared" si="17"/>
        <v>113.69501097462749</v>
      </c>
      <c r="M21" s="8">
        <v>0.75</v>
      </c>
      <c r="N21" s="74">
        <f t="shared" si="18"/>
        <v>144.44957330319536</v>
      </c>
      <c r="O21" s="75">
        <f t="shared" si="19"/>
        <v>-72.506074903577073</v>
      </c>
      <c r="P21" s="12" t="s">
        <v>162</v>
      </c>
      <c r="Q21" s="12">
        <v>2.5211999999999999</v>
      </c>
      <c r="R21" s="12">
        <v>3.2663000000000002</v>
      </c>
      <c r="S21" s="12">
        <v>4.0037000000000003</v>
      </c>
      <c r="T21" s="12">
        <f t="shared" ref="T21:U21" si="26">R21-Q21</f>
        <v>0.74510000000000032</v>
      </c>
      <c r="U21" s="12">
        <f t="shared" si="26"/>
        <v>0.73740000000000006</v>
      </c>
      <c r="V21" s="76"/>
      <c r="W21" s="60" t="s">
        <v>193</v>
      </c>
      <c r="X21" s="61">
        <v>45107</v>
      </c>
      <c r="Y21" s="62">
        <v>-109.5440456</v>
      </c>
      <c r="Z21" s="63">
        <v>0.13200000000000001</v>
      </c>
      <c r="AA21" s="64"/>
      <c r="AB21" s="77" t="s">
        <v>162</v>
      </c>
      <c r="AC21" s="62">
        <v>-270</v>
      </c>
      <c r="AD21" s="78">
        <f>U21/(T21+U21)</f>
        <v>0.49740303541315339</v>
      </c>
      <c r="AE21" s="78">
        <f t="shared" si="21"/>
        <v>0.50259696458684666</v>
      </c>
      <c r="AF21" s="79">
        <f t="shared" si="22"/>
        <v>273.08474369406031</v>
      </c>
      <c r="AG21" s="81"/>
    </row>
    <row r="22" spans="1:33" ht="15.75" customHeight="1" x14ac:dyDescent="0.2">
      <c r="A22" s="85">
        <v>19</v>
      </c>
      <c r="B22" s="86" t="s">
        <v>194</v>
      </c>
      <c r="C22" s="87" t="s">
        <v>43</v>
      </c>
      <c r="D22" s="233" t="s">
        <v>22</v>
      </c>
      <c r="E22" s="92">
        <v>-100</v>
      </c>
      <c r="F22" s="233" t="s">
        <v>23</v>
      </c>
      <c r="G22" s="234" t="s">
        <v>24</v>
      </c>
      <c r="H22" s="235">
        <f t="shared" si="0"/>
        <v>140.16822011578026</v>
      </c>
      <c r="I22" s="85"/>
      <c r="J22" s="89"/>
      <c r="K22" s="88"/>
      <c r="L22" s="90"/>
      <c r="M22" s="88"/>
      <c r="N22" s="90"/>
      <c r="O22" s="91"/>
      <c r="P22" s="89"/>
      <c r="Q22" s="92">
        <v>2.4874000000000001</v>
      </c>
      <c r="R22" s="92"/>
      <c r="S22" s="92">
        <v>3.9922</v>
      </c>
      <c r="T22" s="89"/>
      <c r="U22" s="92">
        <f>S22-Q22</f>
        <v>1.5047999999999999</v>
      </c>
      <c r="V22" s="93"/>
      <c r="W22" s="94" t="s">
        <v>195</v>
      </c>
      <c r="X22" s="96">
        <v>45107</v>
      </c>
      <c r="Y22" s="238">
        <v>-117.5249525</v>
      </c>
      <c r="Z22" s="97">
        <v>0.23400000000000001</v>
      </c>
      <c r="AA22" s="95"/>
      <c r="AB22" s="98"/>
      <c r="AC22" s="99"/>
      <c r="AD22" s="100"/>
      <c r="AE22" s="101"/>
      <c r="AF22" s="101"/>
      <c r="AG22" s="102"/>
    </row>
    <row r="23" spans="1:33" ht="15.75" customHeight="1" x14ac:dyDescent="0.2">
      <c r="A23" s="103"/>
      <c r="B23" s="103"/>
      <c r="C23" s="104"/>
      <c r="D23" s="105"/>
      <c r="E23" s="6"/>
      <c r="F23" s="106"/>
      <c r="G23" s="107"/>
      <c r="H23" s="108"/>
      <c r="I23" s="70"/>
      <c r="J23" s="109"/>
      <c r="K23" s="106"/>
      <c r="L23" s="110"/>
      <c r="M23" s="106"/>
      <c r="N23" s="110"/>
      <c r="O23" s="111"/>
      <c r="P23" s="109"/>
      <c r="Q23" s="109"/>
      <c r="R23" s="112"/>
      <c r="S23" s="112"/>
      <c r="T23" s="112"/>
      <c r="U23" s="112"/>
      <c r="V23" s="113"/>
      <c r="W23" s="114"/>
      <c r="X23" s="115"/>
      <c r="Y23" s="116"/>
      <c r="Z23" s="116"/>
      <c r="AA23" s="113"/>
      <c r="AB23" s="112"/>
      <c r="AC23" s="117"/>
      <c r="AD23" s="118"/>
      <c r="AE23" s="118"/>
      <c r="AF23" s="112"/>
      <c r="AG23" s="106"/>
    </row>
    <row r="24" spans="1:33" ht="15.75" customHeight="1" x14ac:dyDescent="0.2">
      <c r="A24" s="103"/>
      <c r="B24" s="103"/>
      <c r="C24" s="104"/>
      <c r="D24" s="105"/>
      <c r="E24" s="6"/>
      <c r="F24" s="106"/>
      <c r="G24" s="107"/>
      <c r="H24" s="108"/>
      <c r="I24" s="70"/>
      <c r="J24" s="109"/>
      <c r="K24" s="106"/>
      <c r="L24" s="110"/>
      <c r="M24" s="106"/>
      <c r="N24" s="110"/>
      <c r="O24" s="111"/>
      <c r="P24" s="109"/>
      <c r="Q24" s="109"/>
      <c r="R24" s="112"/>
      <c r="S24" s="112"/>
      <c r="T24" s="112"/>
      <c r="U24" s="112"/>
      <c r="V24" s="113"/>
      <c r="W24" s="112"/>
      <c r="X24" s="112"/>
      <c r="Y24" s="112"/>
      <c r="Z24" s="112"/>
      <c r="AA24" s="112"/>
      <c r="AB24" s="112"/>
      <c r="AC24" s="112"/>
      <c r="AD24" s="112"/>
      <c r="AE24" s="12"/>
      <c r="AF24" s="12"/>
      <c r="AG24" s="8"/>
    </row>
    <row r="25" spans="1:33" s="229" customFormat="1" ht="66" customHeight="1" x14ac:dyDescent="0.2">
      <c r="A25" s="119" t="s">
        <v>13</v>
      </c>
      <c r="B25" s="24" t="s">
        <v>14</v>
      </c>
      <c r="C25" s="24" t="s">
        <v>15</v>
      </c>
      <c r="D25" s="25" t="s">
        <v>16</v>
      </c>
      <c r="E25" s="26" t="s">
        <v>17</v>
      </c>
      <c r="F25" s="24" t="s">
        <v>18</v>
      </c>
      <c r="G25" s="33" t="s">
        <v>19</v>
      </c>
      <c r="H25" s="120" t="s">
        <v>133</v>
      </c>
      <c r="I25" s="119" t="s">
        <v>134</v>
      </c>
      <c r="J25" s="29" t="s">
        <v>135</v>
      </c>
      <c r="K25" s="24" t="s">
        <v>136</v>
      </c>
      <c r="L25" s="24" t="s">
        <v>137</v>
      </c>
      <c r="M25" s="24" t="s">
        <v>138</v>
      </c>
      <c r="N25" s="24" t="s">
        <v>139</v>
      </c>
      <c r="O25" s="33" t="s">
        <v>140</v>
      </c>
      <c r="P25" s="119" t="s">
        <v>135</v>
      </c>
      <c r="Q25" s="24" t="s">
        <v>196</v>
      </c>
      <c r="R25" s="24" t="s">
        <v>197</v>
      </c>
      <c r="S25" s="24" t="s">
        <v>266</v>
      </c>
      <c r="T25" s="24" t="s">
        <v>144</v>
      </c>
      <c r="U25" s="24" t="s">
        <v>145</v>
      </c>
      <c r="V25" s="33" t="s">
        <v>198</v>
      </c>
      <c r="W25" s="31" t="s">
        <v>147</v>
      </c>
      <c r="X25" s="26" t="s">
        <v>148</v>
      </c>
      <c r="Y25" s="26" t="s">
        <v>149</v>
      </c>
      <c r="Z25" s="26" t="s">
        <v>150</v>
      </c>
      <c r="AA25" s="26" t="s">
        <v>146</v>
      </c>
      <c r="AB25" s="31" t="s">
        <v>135</v>
      </c>
      <c r="AC25" s="26" t="s">
        <v>151</v>
      </c>
      <c r="AD25" s="26" t="s">
        <v>152</v>
      </c>
      <c r="AE25" s="26" t="s">
        <v>153</v>
      </c>
      <c r="AF25" s="26" t="s">
        <v>154</v>
      </c>
      <c r="AG25" s="33" t="s">
        <v>199</v>
      </c>
    </row>
    <row r="26" spans="1:33" ht="15.75" customHeight="1" x14ac:dyDescent="0.2">
      <c r="A26" s="121">
        <v>20</v>
      </c>
      <c r="B26" s="122" t="s">
        <v>45</v>
      </c>
      <c r="C26" s="123" t="s">
        <v>46</v>
      </c>
      <c r="D26" s="124" t="s">
        <v>28</v>
      </c>
      <c r="E26" s="125">
        <v>63833</v>
      </c>
      <c r="F26" s="126" t="s">
        <v>23</v>
      </c>
      <c r="G26" s="123" t="s">
        <v>47</v>
      </c>
      <c r="H26" s="127">
        <f t="shared" ref="H26:H64" si="27">IF(E26&lt;&gt;"", (E26/1000 + 1) * $C$1 / (1 + (E26/1000 + 1) * $C$1) * 1000000, "no data")</f>
        <v>9997.7033860204865</v>
      </c>
      <c r="I26" s="128">
        <v>50</v>
      </c>
      <c r="J26" s="129" t="s">
        <v>200</v>
      </c>
      <c r="K26" s="126">
        <v>-378</v>
      </c>
      <c r="L26" s="130">
        <f t="shared" ref="L26:L64" si="28">IF(K26 &lt;&gt; "", (K26/1000 + 1) * $C$1 / (1 + (K26/1000 + 1) * $C$1) * 1000000, "no data")</f>
        <v>96.87600872966695</v>
      </c>
      <c r="M26" s="126">
        <v>9</v>
      </c>
      <c r="N26" s="130">
        <f t="shared" ref="N26:N64" si="29">IF(AND(H26&lt;&gt;"no data", L26 &lt;&gt; "no data", M26 &lt;&gt; "", I26&lt;&gt;""), (L26*M26+H26*I26/1000)/(I26/1000+M26), "no data")</f>
        <v>151.57671247160516</v>
      </c>
      <c r="O26" s="131">
        <f t="shared" ref="O26:O64" si="30">IF(AND(H26&lt;&gt;"no data", L26&lt;&gt;"no data"), ((N26/(1000000-N26))/$C$1 - 1) * 1000, "no data")</f>
        <v>-26.736604893113913</v>
      </c>
      <c r="P26" s="132" t="s">
        <v>200</v>
      </c>
      <c r="Q26" s="129">
        <v>12.889200000000001</v>
      </c>
      <c r="R26" s="133">
        <v>12.940300000000001</v>
      </c>
      <c r="S26" s="129">
        <v>21.863600000000002</v>
      </c>
      <c r="T26" s="78">
        <f t="shared" ref="T26:T64" si="31">S26-R26</f>
        <v>8.9233000000000011</v>
      </c>
      <c r="U26" s="78">
        <f t="shared" ref="U26:U64" si="32">R26-Q26</f>
        <v>5.1099999999999923E-2</v>
      </c>
      <c r="V26" s="64" t="s">
        <v>261</v>
      </c>
      <c r="W26" s="48" t="s">
        <v>201</v>
      </c>
      <c r="X26" s="134">
        <v>45108</v>
      </c>
      <c r="Y26" s="135">
        <v>-187.92870869999999</v>
      </c>
      <c r="Z26" s="50">
        <v>0.16500000000000001</v>
      </c>
      <c r="AA26" s="51"/>
      <c r="AB26" s="132" t="s">
        <v>202</v>
      </c>
      <c r="AC26" s="135">
        <f t="shared" ref="AC26:AC64" si="33">$Y$70</f>
        <v>-378.45119520000003</v>
      </c>
      <c r="AD26" s="133">
        <f t="shared" ref="AD26:AD64" si="34">U26/(T26+U26)</f>
        <v>5.6939739704046973E-3</v>
      </c>
      <c r="AE26" s="133">
        <f t="shared" ref="AE26:AE64" si="35">1-AD26</f>
        <v>0.99430602602959528</v>
      </c>
      <c r="AF26" s="136">
        <f t="shared" ref="AF26:AF64" si="36">(Z26-(AE26*AC26))/AD26</f>
        <v>66115.740237341801</v>
      </c>
      <c r="AG26" s="137"/>
    </row>
    <row r="27" spans="1:33" ht="15.75" customHeight="1" x14ac:dyDescent="0.2">
      <c r="A27" s="70">
        <v>21</v>
      </c>
      <c r="B27" s="138" t="s">
        <v>48</v>
      </c>
      <c r="C27" s="13" t="s">
        <v>49</v>
      </c>
      <c r="D27" s="11" t="s">
        <v>28</v>
      </c>
      <c r="E27" s="16">
        <v>63833</v>
      </c>
      <c r="F27" s="8" t="s">
        <v>23</v>
      </c>
      <c r="G27" s="13" t="s">
        <v>47</v>
      </c>
      <c r="H27" s="72">
        <f t="shared" si="27"/>
        <v>9997.7033860204865</v>
      </c>
      <c r="I27" s="73">
        <v>50</v>
      </c>
      <c r="J27" s="12" t="s">
        <v>200</v>
      </c>
      <c r="K27" s="8">
        <v>-378</v>
      </c>
      <c r="L27" s="74">
        <f t="shared" si="28"/>
        <v>96.87600872966695</v>
      </c>
      <c r="M27" s="8">
        <v>9</v>
      </c>
      <c r="N27" s="74">
        <f t="shared" si="29"/>
        <v>151.57671247160516</v>
      </c>
      <c r="O27" s="139">
        <f t="shared" si="30"/>
        <v>-26.736604893113913</v>
      </c>
      <c r="P27" s="77" t="s">
        <v>200</v>
      </c>
      <c r="Q27" s="12">
        <v>12.830399999999999</v>
      </c>
      <c r="R27" s="78">
        <v>12.881500000000001</v>
      </c>
      <c r="S27" s="12">
        <v>21.831700000000001</v>
      </c>
      <c r="T27" s="78">
        <f t="shared" si="31"/>
        <v>8.9502000000000006</v>
      </c>
      <c r="U27" s="78">
        <f t="shared" si="32"/>
        <v>5.11000000000017E-2</v>
      </c>
      <c r="V27" s="64" t="s">
        <v>203</v>
      </c>
      <c r="W27" s="60" t="s">
        <v>204</v>
      </c>
      <c r="X27" s="140">
        <v>45108</v>
      </c>
      <c r="Y27" s="141">
        <v>-153.68201859999999</v>
      </c>
      <c r="Z27" s="63">
        <v>0.17499999999999999</v>
      </c>
      <c r="AA27" s="64"/>
      <c r="AB27" s="77" t="s">
        <v>205</v>
      </c>
      <c r="AC27" s="141">
        <f t="shared" si="33"/>
        <v>-378.45119520000003</v>
      </c>
      <c r="AD27" s="78">
        <f t="shared" si="34"/>
        <v>5.6769577727663429E-3</v>
      </c>
      <c r="AE27" s="78">
        <f t="shared" si="35"/>
        <v>0.99432304222723367</v>
      </c>
      <c r="AF27" s="136">
        <f t="shared" si="36"/>
        <v>66316.812422288232</v>
      </c>
      <c r="AG27" s="142"/>
    </row>
    <row r="28" spans="1:33" ht="15.75" customHeight="1" x14ac:dyDescent="0.2">
      <c r="A28" s="70">
        <v>22</v>
      </c>
      <c r="B28" s="138" t="s">
        <v>50</v>
      </c>
      <c r="C28" s="13" t="s">
        <v>51</v>
      </c>
      <c r="D28" s="11" t="s">
        <v>28</v>
      </c>
      <c r="E28" s="16">
        <v>63833</v>
      </c>
      <c r="F28" s="8" t="s">
        <v>23</v>
      </c>
      <c r="G28" s="13" t="s">
        <v>47</v>
      </c>
      <c r="H28" s="72">
        <f t="shared" si="27"/>
        <v>9997.7033860204865</v>
      </c>
      <c r="I28" s="73">
        <v>50</v>
      </c>
      <c r="J28" s="12" t="s">
        <v>200</v>
      </c>
      <c r="K28" s="8">
        <v>-378</v>
      </c>
      <c r="L28" s="74">
        <f t="shared" si="28"/>
        <v>96.87600872966695</v>
      </c>
      <c r="M28" s="8">
        <v>9</v>
      </c>
      <c r="N28" s="74">
        <f t="shared" si="29"/>
        <v>151.57671247160516</v>
      </c>
      <c r="O28" s="139">
        <f t="shared" si="30"/>
        <v>-26.736604893113913</v>
      </c>
      <c r="P28" s="77" t="s">
        <v>200</v>
      </c>
      <c r="Q28" s="12">
        <v>12.916</v>
      </c>
      <c r="R28" s="78">
        <v>12.965999999999999</v>
      </c>
      <c r="S28" s="12">
        <v>21.872499999999999</v>
      </c>
      <c r="T28" s="78">
        <f t="shared" si="31"/>
        <v>8.9064999999999994</v>
      </c>
      <c r="U28" s="78">
        <f t="shared" si="32"/>
        <v>4.9999999999998934E-2</v>
      </c>
      <c r="V28" s="64" t="s">
        <v>203</v>
      </c>
      <c r="W28" s="60" t="s">
        <v>206</v>
      </c>
      <c r="X28" s="140">
        <v>45108</v>
      </c>
      <c r="Y28" s="141">
        <v>-164.729298</v>
      </c>
      <c r="Z28" s="63">
        <v>0.10100000000000001</v>
      </c>
      <c r="AA28" s="64"/>
      <c r="AB28" s="77" t="s">
        <v>205</v>
      </c>
      <c r="AC28" s="141">
        <f t="shared" si="33"/>
        <v>-378.45119520000003</v>
      </c>
      <c r="AD28" s="78">
        <f t="shared" si="34"/>
        <v>5.582537821693624E-3</v>
      </c>
      <c r="AE28" s="78">
        <f t="shared" si="35"/>
        <v>0.9944174621783064</v>
      </c>
      <c r="AF28" s="136">
        <f t="shared" si="36"/>
        <v>67431.603530977445</v>
      </c>
      <c r="AG28" s="142"/>
    </row>
    <row r="29" spans="1:33" ht="15.75" customHeight="1" x14ac:dyDescent="0.2">
      <c r="A29" s="70">
        <v>23</v>
      </c>
      <c r="B29" s="138" t="s">
        <v>52</v>
      </c>
      <c r="C29" s="13" t="s">
        <v>53</v>
      </c>
      <c r="D29" s="11" t="s">
        <v>28</v>
      </c>
      <c r="E29" s="16">
        <v>63833</v>
      </c>
      <c r="F29" s="8" t="s">
        <v>23</v>
      </c>
      <c r="G29" s="13" t="s">
        <v>47</v>
      </c>
      <c r="H29" s="72">
        <f t="shared" si="27"/>
        <v>9997.7033860204865</v>
      </c>
      <c r="I29" s="73">
        <v>50</v>
      </c>
      <c r="J29" s="12" t="s">
        <v>200</v>
      </c>
      <c r="K29" s="8">
        <v>-378</v>
      </c>
      <c r="L29" s="74">
        <f t="shared" si="28"/>
        <v>96.87600872966695</v>
      </c>
      <c r="M29" s="8">
        <v>9</v>
      </c>
      <c r="N29" s="74">
        <f t="shared" si="29"/>
        <v>151.57671247160516</v>
      </c>
      <c r="O29" s="139">
        <f t="shared" si="30"/>
        <v>-26.736604893113913</v>
      </c>
      <c r="P29" s="77" t="s">
        <v>200</v>
      </c>
      <c r="Q29" s="12">
        <v>12.8749</v>
      </c>
      <c r="R29" s="78">
        <v>12.9246</v>
      </c>
      <c r="S29" s="12">
        <v>21.918099999999999</v>
      </c>
      <c r="T29" s="78">
        <f t="shared" si="31"/>
        <v>8.9934999999999992</v>
      </c>
      <c r="U29" s="78">
        <f t="shared" si="32"/>
        <v>4.9699999999999633E-2</v>
      </c>
      <c r="V29" s="64" t="s">
        <v>203</v>
      </c>
      <c r="W29" s="60" t="s">
        <v>207</v>
      </c>
      <c r="X29" s="140">
        <v>45108</v>
      </c>
      <c r="Y29" s="141">
        <v>-140.7614422</v>
      </c>
      <c r="Z29" s="63">
        <v>0.20799999999999999</v>
      </c>
      <c r="AA29" s="64"/>
      <c r="AB29" s="77" t="s">
        <v>205</v>
      </c>
      <c r="AC29" s="141">
        <f t="shared" si="33"/>
        <v>-378.45119520000003</v>
      </c>
      <c r="AD29" s="78">
        <f t="shared" si="34"/>
        <v>5.4958421797593375E-3</v>
      </c>
      <c r="AE29" s="78">
        <f t="shared" si="35"/>
        <v>0.99450415782024071</v>
      </c>
      <c r="AF29" s="136">
        <f t="shared" si="36"/>
        <v>68520.760757167518</v>
      </c>
      <c r="AG29" s="142"/>
    </row>
    <row r="30" spans="1:33" ht="15.75" customHeight="1" x14ac:dyDescent="0.2">
      <c r="A30" s="70">
        <v>24</v>
      </c>
      <c r="B30" s="138" t="s">
        <v>54</v>
      </c>
      <c r="C30" s="13" t="s">
        <v>55</v>
      </c>
      <c r="D30" s="11" t="s">
        <v>28</v>
      </c>
      <c r="E30" s="16">
        <v>63833</v>
      </c>
      <c r="F30" s="8" t="s">
        <v>23</v>
      </c>
      <c r="G30" s="13" t="s">
        <v>47</v>
      </c>
      <c r="H30" s="72">
        <f t="shared" si="27"/>
        <v>9997.7033860204865</v>
      </c>
      <c r="I30" s="73">
        <v>50</v>
      </c>
      <c r="J30" s="12" t="s">
        <v>200</v>
      </c>
      <c r="K30" s="8">
        <v>-378</v>
      </c>
      <c r="L30" s="74">
        <f t="shared" si="28"/>
        <v>96.87600872966695</v>
      </c>
      <c r="M30" s="8">
        <v>9</v>
      </c>
      <c r="N30" s="74">
        <f t="shared" si="29"/>
        <v>151.57671247160516</v>
      </c>
      <c r="O30" s="139">
        <f t="shared" si="30"/>
        <v>-26.736604893113913</v>
      </c>
      <c r="P30" s="77" t="s">
        <v>200</v>
      </c>
      <c r="Q30" s="78">
        <v>12.917999999999999</v>
      </c>
      <c r="R30" s="78">
        <v>12.9678</v>
      </c>
      <c r="S30" s="12">
        <v>22.1007</v>
      </c>
      <c r="T30" s="78">
        <f t="shared" si="31"/>
        <v>9.1328999999999994</v>
      </c>
      <c r="U30" s="78">
        <f t="shared" si="32"/>
        <v>4.9800000000001177E-2</v>
      </c>
      <c r="V30" s="64" t="s">
        <v>203</v>
      </c>
      <c r="W30" s="60" t="s">
        <v>208</v>
      </c>
      <c r="X30" s="140">
        <v>45108</v>
      </c>
      <c r="Y30" s="141">
        <v>-194.0264808</v>
      </c>
      <c r="Z30" s="63">
        <v>0.127</v>
      </c>
      <c r="AA30" s="64"/>
      <c r="AB30" s="77" t="s">
        <v>205</v>
      </c>
      <c r="AC30" s="141">
        <f t="shared" si="33"/>
        <v>-378.45119520000003</v>
      </c>
      <c r="AD30" s="78">
        <f t="shared" si="34"/>
        <v>5.4232415302690028E-3</v>
      </c>
      <c r="AE30" s="78">
        <f t="shared" si="35"/>
        <v>0.99457675846973104</v>
      </c>
      <c r="AF30" s="136">
        <f t="shared" si="36"/>
        <v>69428.175171526076</v>
      </c>
      <c r="AG30" s="142"/>
    </row>
    <row r="31" spans="1:33" ht="15.75" customHeight="1" x14ac:dyDescent="0.2">
      <c r="A31" s="70">
        <v>25</v>
      </c>
      <c r="B31" s="138" t="s">
        <v>56</v>
      </c>
      <c r="C31" s="13" t="s">
        <v>57</v>
      </c>
      <c r="D31" s="11" t="s">
        <v>28</v>
      </c>
      <c r="E31" s="16">
        <v>63833</v>
      </c>
      <c r="F31" s="8" t="s">
        <v>23</v>
      </c>
      <c r="G31" s="13" t="s">
        <v>47</v>
      </c>
      <c r="H31" s="72">
        <f t="shared" si="27"/>
        <v>9997.7033860204865</v>
      </c>
      <c r="I31" s="73">
        <v>50</v>
      </c>
      <c r="J31" s="12" t="s">
        <v>200</v>
      </c>
      <c r="K31" s="8">
        <v>-378</v>
      </c>
      <c r="L31" s="74">
        <f t="shared" si="28"/>
        <v>96.87600872966695</v>
      </c>
      <c r="M31" s="8">
        <v>9</v>
      </c>
      <c r="N31" s="74">
        <f t="shared" si="29"/>
        <v>151.57671247160516</v>
      </c>
      <c r="O31" s="139">
        <f t="shared" si="30"/>
        <v>-26.736604893113913</v>
      </c>
      <c r="P31" s="77" t="s">
        <v>200</v>
      </c>
      <c r="Q31" s="12">
        <v>12.914300000000001</v>
      </c>
      <c r="R31" s="78">
        <v>12.963900000000001</v>
      </c>
      <c r="S31" s="12">
        <v>21.916899999999998</v>
      </c>
      <c r="T31" s="78">
        <f t="shared" si="31"/>
        <v>8.9529999999999976</v>
      </c>
      <c r="U31" s="78">
        <f t="shared" si="32"/>
        <v>4.9599999999999866E-2</v>
      </c>
      <c r="V31" s="64" t="s">
        <v>203</v>
      </c>
      <c r="W31" s="60" t="s">
        <v>209</v>
      </c>
      <c r="X31" s="140">
        <v>45108</v>
      </c>
      <c r="Y31" s="141">
        <v>-207.43117710000001</v>
      </c>
      <c r="Z31" s="63">
        <v>9.4E-2</v>
      </c>
      <c r="AA31" s="64"/>
      <c r="AB31" s="77" t="s">
        <v>205</v>
      </c>
      <c r="AC31" s="141">
        <f t="shared" si="33"/>
        <v>-378.45119520000003</v>
      </c>
      <c r="AD31" s="78">
        <f t="shared" si="34"/>
        <v>5.509519472152476E-3</v>
      </c>
      <c r="AE31" s="78">
        <f t="shared" si="35"/>
        <v>0.9944904805278475</v>
      </c>
      <c r="AF31" s="136">
        <f t="shared" si="36"/>
        <v>68329.028125516299</v>
      </c>
      <c r="AG31" s="142"/>
    </row>
    <row r="32" spans="1:33" ht="15.75" customHeight="1" x14ac:dyDescent="0.2">
      <c r="A32" s="70">
        <v>26</v>
      </c>
      <c r="B32" s="138" t="s">
        <v>58</v>
      </c>
      <c r="C32" s="13" t="s">
        <v>59</v>
      </c>
      <c r="D32" s="11" t="s">
        <v>28</v>
      </c>
      <c r="E32" s="16">
        <v>63833</v>
      </c>
      <c r="F32" s="8" t="s">
        <v>23</v>
      </c>
      <c r="G32" s="13" t="s">
        <v>47</v>
      </c>
      <c r="H32" s="72">
        <f t="shared" si="27"/>
        <v>9997.7033860204865</v>
      </c>
      <c r="I32" s="73">
        <v>50</v>
      </c>
      <c r="J32" s="12" t="s">
        <v>200</v>
      </c>
      <c r="K32" s="8">
        <v>-378</v>
      </c>
      <c r="L32" s="74">
        <f t="shared" si="28"/>
        <v>96.87600872966695</v>
      </c>
      <c r="M32" s="8">
        <v>9</v>
      </c>
      <c r="N32" s="74">
        <f t="shared" si="29"/>
        <v>151.57671247160516</v>
      </c>
      <c r="O32" s="139">
        <f t="shared" si="30"/>
        <v>-26.736604893113913</v>
      </c>
      <c r="P32" s="77" t="s">
        <v>200</v>
      </c>
      <c r="Q32" s="12">
        <v>12.9496</v>
      </c>
      <c r="R32" s="78">
        <v>12.999599999999999</v>
      </c>
      <c r="S32" s="12">
        <v>21.902000000000001</v>
      </c>
      <c r="T32" s="78">
        <f t="shared" si="31"/>
        <v>8.9024000000000019</v>
      </c>
      <c r="U32" s="78">
        <f t="shared" si="32"/>
        <v>4.9999999999998934E-2</v>
      </c>
      <c r="V32" s="64" t="s">
        <v>203</v>
      </c>
      <c r="W32" s="60" t="s">
        <v>210</v>
      </c>
      <c r="X32" s="140">
        <v>45108</v>
      </c>
      <c r="Y32" s="141">
        <v>-196.65404659999999</v>
      </c>
      <c r="Z32" s="63">
        <v>0.23899999999999999</v>
      </c>
      <c r="AA32" s="64"/>
      <c r="AB32" s="77" t="s">
        <v>205</v>
      </c>
      <c r="AC32" s="141">
        <f t="shared" si="33"/>
        <v>-378.45119520000003</v>
      </c>
      <c r="AD32" s="78">
        <f t="shared" si="34"/>
        <v>5.5850944997988174E-3</v>
      </c>
      <c r="AE32" s="78">
        <f t="shared" si="35"/>
        <v>0.99441490550020117</v>
      </c>
      <c r="AF32" s="136">
        <f t="shared" si="36"/>
        <v>67425.270874971044</v>
      </c>
      <c r="AG32" s="142"/>
    </row>
    <row r="33" spans="1:33" ht="15.75" customHeight="1" x14ac:dyDescent="0.2">
      <c r="A33" s="70">
        <v>27</v>
      </c>
      <c r="B33" s="138" t="s">
        <v>60</v>
      </c>
      <c r="C33" s="13" t="s">
        <v>61</v>
      </c>
      <c r="D33" s="11" t="s">
        <v>28</v>
      </c>
      <c r="E33" s="16">
        <v>63833</v>
      </c>
      <c r="F33" s="8" t="s">
        <v>23</v>
      </c>
      <c r="G33" s="13" t="s">
        <v>47</v>
      </c>
      <c r="H33" s="72">
        <f t="shared" si="27"/>
        <v>9997.7033860204865</v>
      </c>
      <c r="I33" s="73">
        <v>50</v>
      </c>
      <c r="J33" s="12" t="s">
        <v>200</v>
      </c>
      <c r="K33" s="8">
        <v>-378</v>
      </c>
      <c r="L33" s="74">
        <f t="shared" si="28"/>
        <v>96.87600872966695</v>
      </c>
      <c r="M33" s="8">
        <v>9</v>
      </c>
      <c r="N33" s="74">
        <f t="shared" si="29"/>
        <v>151.57671247160516</v>
      </c>
      <c r="O33" s="139">
        <f t="shared" si="30"/>
        <v>-26.736604893113913</v>
      </c>
      <c r="P33" s="77" t="s">
        <v>200</v>
      </c>
      <c r="Q33" s="12">
        <v>12.900700000000001</v>
      </c>
      <c r="R33" s="78">
        <v>12.9503</v>
      </c>
      <c r="S33" s="12">
        <v>23.3691</v>
      </c>
      <c r="T33" s="143">
        <f t="shared" si="31"/>
        <v>10.418799999999999</v>
      </c>
      <c r="U33" s="78">
        <f t="shared" si="32"/>
        <v>4.9599999999999866E-2</v>
      </c>
      <c r="V33" s="64" t="s">
        <v>203</v>
      </c>
      <c r="W33" s="60" t="s">
        <v>211</v>
      </c>
      <c r="X33" s="140">
        <v>45108</v>
      </c>
      <c r="Y33" s="141">
        <v>-232.84914470000001</v>
      </c>
      <c r="Z33" s="63">
        <v>0.224</v>
      </c>
      <c r="AA33" s="64"/>
      <c r="AB33" s="77" t="s">
        <v>205</v>
      </c>
      <c r="AC33" s="141">
        <f t="shared" si="33"/>
        <v>-378.45119520000003</v>
      </c>
      <c r="AD33" s="143">
        <f t="shared" si="34"/>
        <v>4.7380688548393137E-3</v>
      </c>
      <c r="AE33" s="78">
        <f t="shared" si="35"/>
        <v>0.99526193114516071</v>
      </c>
      <c r="AF33" s="144">
        <f t="shared" si="36"/>
        <v>79543.391817535696</v>
      </c>
      <c r="AG33" s="145" t="s">
        <v>212</v>
      </c>
    </row>
    <row r="34" spans="1:33" ht="15.75" customHeight="1" x14ac:dyDescent="0.2">
      <c r="A34" s="70">
        <v>28</v>
      </c>
      <c r="B34" s="138" t="s">
        <v>62</v>
      </c>
      <c r="C34" s="13" t="s">
        <v>63</v>
      </c>
      <c r="D34" s="11" t="s">
        <v>28</v>
      </c>
      <c r="E34" s="16">
        <v>63833</v>
      </c>
      <c r="F34" s="8" t="s">
        <v>23</v>
      </c>
      <c r="G34" s="13" t="s">
        <v>47</v>
      </c>
      <c r="H34" s="146">
        <f t="shared" si="27"/>
        <v>9997.7033860204865</v>
      </c>
      <c r="I34" s="73">
        <v>50</v>
      </c>
      <c r="J34" s="12" t="s">
        <v>200</v>
      </c>
      <c r="K34" s="8">
        <v>-378</v>
      </c>
      <c r="L34" s="74">
        <f t="shared" si="28"/>
        <v>96.87600872966695</v>
      </c>
      <c r="M34" s="8">
        <v>9</v>
      </c>
      <c r="N34" s="74">
        <f t="shared" si="29"/>
        <v>151.57671247160516</v>
      </c>
      <c r="O34" s="139">
        <f t="shared" si="30"/>
        <v>-26.736604893113913</v>
      </c>
      <c r="P34" s="77" t="s">
        <v>200</v>
      </c>
      <c r="Q34" s="12">
        <v>12.902900000000001</v>
      </c>
      <c r="R34" s="78">
        <v>12.952299999999999</v>
      </c>
      <c r="S34" s="12">
        <v>21.995000000000001</v>
      </c>
      <c r="T34" s="78">
        <f t="shared" si="31"/>
        <v>9.0427000000000017</v>
      </c>
      <c r="U34" s="78">
        <f t="shared" si="32"/>
        <v>4.9399999999998556E-2</v>
      </c>
      <c r="V34" s="64" t="s">
        <v>203</v>
      </c>
      <c r="W34" s="60" t="s">
        <v>213</v>
      </c>
      <c r="X34" s="140">
        <v>45108</v>
      </c>
      <c r="Y34" s="141">
        <v>-182.3749736</v>
      </c>
      <c r="Z34" s="63">
        <v>0.20200000000000001</v>
      </c>
      <c r="AA34" s="64"/>
      <c r="AB34" s="77" t="s">
        <v>205</v>
      </c>
      <c r="AC34" s="141">
        <f t="shared" si="33"/>
        <v>-378.45119520000003</v>
      </c>
      <c r="AD34" s="78">
        <f t="shared" si="34"/>
        <v>5.4332882392405003E-3</v>
      </c>
      <c r="AE34" s="78">
        <f t="shared" si="35"/>
        <v>0.9945667117607595</v>
      </c>
      <c r="AF34" s="136">
        <f t="shared" si="36"/>
        <v>69312.89933269516</v>
      </c>
      <c r="AG34" s="147"/>
    </row>
    <row r="35" spans="1:33" ht="15.75" customHeight="1" x14ac:dyDescent="0.2">
      <c r="A35" s="70">
        <v>29</v>
      </c>
      <c r="B35" s="138" t="s">
        <v>64</v>
      </c>
      <c r="C35" s="13" t="s">
        <v>65</v>
      </c>
      <c r="D35" s="11" t="s">
        <v>28</v>
      </c>
      <c r="E35" s="16">
        <v>63833</v>
      </c>
      <c r="F35" s="8" t="s">
        <v>23</v>
      </c>
      <c r="G35" s="13" t="s">
        <v>47</v>
      </c>
      <c r="H35" s="146">
        <f t="shared" si="27"/>
        <v>9997.7033860204865</v>
      </c>
      <c r="I35" s="73">
        <v>50</v>
      </c>
      <c r="J35" s="12" t="s">
        <v>200</v>
      </c>
      <c r="K35" s="8">
        <v>-378</v>
      </c>
      <c r="L35" s="74">
        <f t="shared" si="28"/>
        <v>96.87600872966695</v>
      </c>
      <c r="M35" s="8">
        <v>9</v>
      </c>
      <c r="N35" s="74">
        <f t="shared" si="29"/>
        <v>151.57671247160516</v>
      </c>
      <c r="O35" s="139">
        <f t="shared" si="30"/>
        <v>-26.736604893113913</v>
      </c>
      <c r="P35" s="77" t="s">
        <v>200</v>
      </c>
      <c r="Q35" s="12">
        <v>12.806900000000001</v>
      </c>
      <c r="R35" s="78">
        <v>12.856400000000001</v>
      </c>
      <c r="S35" s="12">
        <v>21.818999999999999</v>
      </c>
      <c r="T35" s="78">
        <f t="shared" si="31"/>
        <v>8.9625999999999983</v>
      </c>
      <c r="U35" s="78">
        <f t="shared" si="32"/>
        <v>4.9500000000000099E-2</v>
      </c>
      <c r="V35" s="64" t="s">
        <v>203</v>
      </c>
      <c r="W35" s="60" t="s">
        <v>214</v>
      </c>
      <c r="X35" s="140">
        <v>45108</v>
      </c>
      <c r="Y35" s="141">
        <v>-193.41374070000001</v>
      </c>
      <c r="Z35" s="63">
        <v>0.17799999999999999</v>
      </c>
      <c r="AA35" s="64"/>
      <c r="AB35" s="77" t="s">
        <v>205</v>
      </c>
      <c r="AC35" s="141">
        <f t="shared" si="33"/>
        <v>-378.45119520000003</v>
      </c>
      <c r="AD35" s="78">
        <f t="shared" si="34"/>
        <v>5.4926154836275791E-3</v>
      </c>
      <c r="AE35" s="78">
        <f t="shared" si="35"/>
        <v>0.99450738451637244</v>
      </c>
      <c r="AF35" s="136">
        <f t="shared" si="36"/>
        <v>68555.77446261642</v>
      </c>
      <c r="AG35" s="147"/>
    </row>
    <row r="36" spans="1:33" ht="15.75" customHeight="1" x14ac:dyDescent="0.2">
      <c r="A36" s="70">
        <v>30</v>
      </c>
      <c r="B36" s="138" t="s">
        <v>67</v>
      </c>
      <c r="C36" s="13" t="s">
        <v>68</v>
      </c>
      <c r="D36" s="11" t="s">
        <v>28</v>
      </c>
      <c r="E36" s="16">
        <v>63833</v>
      </c>
      <c r="F36" s="8" t="s">
        <v>23</v>
      </c>
      <c r="G36" s="13" t="s">
        <v>47</v>
      </c>
      <c r="H36" s="146">
        <f t="shared" si="27"/>
        <v>9997.7033860204865</v>
      </c>
      <c r="I36" s="73">
        <v>50</v>
      </c>
      <c r="J36" s="12" t="s">
        <v>200</v>
      </c>
      <c r="K36" s="8">
        <v>-378</v>
      </c>
      <c r="L36" s="74">
        <f t="shared" si="28"/>
        <v>96.87600872966695</v>
      </c>
      <c r="M36" s="8">
        <v>9</v>
      </c>
      <c r="N36" s="74">
        <f t="shared" si="29"/>
        <v>151.57671247160516</v>
      </c>
      <c r="O36" s="139">
        <f t="shared" si="30"/>
        <v>-26.736604893113913</v>
      </c>
      <c r="P36" s="77" t="s">
        <v>200</v>
      </c>
      <c r="Q36" s="12">
        <v>12.9474</v>
      </c>
      <c r="R36" s="78">
        <v>12.9971</v>
      </c>
      <c r="S36" s="12">
        <v>22.000299999999999</v>
      </c>
      <c r="T36" s="78">
        <f t="shared" si="31"/>
        <v>9.0031999999999996</v>
      </c>
      <c r="U36" s="78">
        <f t="shared" si="32"/>
        <v>4.9699999999999633E-2</v>
      </c>
      <c r="V36" s="64" t="s">
        <v>203</v>
      </c>
      <c r="W36" s="60" t="s">
        <v>215</v>
      </c>
      <c r="X36" s="140">
        <v>45108</v>
      </c>
      <c r="Y36" s="141">
        <v>-193.30567600000001</v>
      </c>
      <c r="Z36" s="63">
        <v>0.14299999999999999</v>
      </c>
      <c r="AA36" s="64"/>
      <c r="AB36" s="77" t="s">
        <v>205</v>
      </c>
      <c r="AC36" s="141">
        <f t="shared" si="33"/>
        <v>-378.45119520000003</v>
      </c>
      <c r="AD36" s="78">
        <f t="shared" si="34"/>
        <v>5.4899534955649169E-3</v>
      </c>
      <c r="AE36" s="78">
        <f t="shared" si="35"/>
        <v>0.99451004650443509</v>
      </c>
      <c r="AF36" s="136">
        <f t="shared" si="36"/>
        <v>68582.824252005332</v>
      </c>
      <c r="AG36" s="147"/>
    </row>
    <row r="37" spans="1:33" ht="15.75" customHeight="1" x14ac:dyDescent="0.2">
      <c r="A37" s="70">
        <v>31</v>
      </c>
      <c r="B37" s="138" t="s">
        <v>69</v>
      </c>
      <c r="C37" s="13" t="s">
        <v>70</v>
      </c>
      <c r="D37" s="11" t="s">
        <v>28</v>
      </c>
      <c r="E37" s="16">
        <v>63833</v>
      </c>
      <c r="F37" s="8" t="s">
        <v>23</v>
      </c>
      <c r="G37" s="13" t="s">
        <v>47</v>
      </c>
      <c r="H37" s="146">
        <f t="shared" si="27"/>
        <v>9997.7033860204865</v>
      </c>
      <c r="I37" s="73">
        <v>50</v>
      </c>
      <c r="J37" s="12" t="s">
        <v>200</v>
      </c>
      <c r="K37" s="8">
        <v>-378</v>
      </c>
      <c r="L37" s="74">
        <f t="shared" si="28"/>
        <v>96.87600872966695</v>
      </c>
      <c r="M37" s="8">
        <v>9</v>
      </c>
      <c r="N37" s="74">
        <f t="shared" si="29"/>
        <v>151.57671247160516</v>
      </c>
      <c r="O37" s="139">
        <f t="shared" si="30"/>
        <v>-26.736604893113913</v>
      </c>
      <c r="P37" s="77" t="s">
        <v>200</v>
      </c>
      <c r="Q37" s="12">
        <v>12.9048</v>
      </c>
      <c r="R37" s="78">
        <v>12.954599999999999</v>
      </c>
      <c r="S37" s="12">
        <v>21.9819</v>
      </c>
      <c r="T37" s="78">
        <f t="shared" si="31"/>
        <v>9.0273000000000003</v>
      </c>
      <c r="U37" s="78">
        <f t="shared" si="32"/>
        <v>4.97999999999994E-2</v>
      </c>
      <c r="V37" s="64" t="s">
        <v>203</v>
      </c>
      <c r="W37" s="60" t="s">
        <v>216</v>
      </c>
      <c r="X37" s="140">
        <v>45108</v>
      </c>
      <c r="Y37" s="141">
        <v>-174.53726230000001</v>
      </c>
      <c r="Z37" s="63">
        <v>0.28299999999999997</v>
      </c>
      <c r="AA37" s="64"/>
      <c r="AB37" s="77" t="s">
        <v>205</v>
      </c>
      <c r="AC37" s="141">
        <f t="shared" si="33"/>
        <v>-378.45119520000003</v>
      </c>
      <c r="AD37" s="78">
        <f t="shared" si="34"/>
        <v>5.4863337409524413E-3</v>
      </c>
      <c r="AE37" s="78">
        <f t="shared" si="35"/>
        <v>0.99451366625904758</v>
      </c>
      <c r="AF37" s="136">
        <f t="shared" si="36"/>
        <v>68653.841239538189</v>
      </c>
      <c r="AG37" s="147"/>
    </row>
    <row r="38" spans="1:33" ht="15.75" customHeight="1" x14ac:dyDescent="0.2">
      <c r="A38" s="70">
        <v>32</v>
      </c>
      <c r="B38" s="138" t="s">
        <v>71</v>
      </c>
      <c r="C38" s="13" t="s">
        <v>72</v>
      </c>
      <c r="D38" s="11" t="s">
        <v>28</v>
      </c>
      <c r="E38" s="16">
        <v>63833</v>
      </c>
      <c r="F38" s="8" t="s">
        <v>23</v>
      </c>
      <c r="G38" s="13" t="s">
        <v>47</v>
      </c>
      <c r="H38" s="146">
        <f t="shared" si="27"/>
        <v>9997.7033860204865</v>
      </c>
      <c r="I38" s="73">
        <v>50</v>
      </c>
      <c r="J38" s="12" t="s">
        <v>200</v>
      </c>
      <c r="K38" s="8">
        <v>-378</v>
      </c>
      <c r="L38" s="74">
        <f t="shared" si="28"/>
        <v>96.87600872966695</v>
      </c>
      <c r="M38" s="8">
        <v>9</v>
      </c>
      <c r="N38" s="74">
        <f t="shared" si="29"/>
        <v>151.57671247160516</v>
      </c>
      <c r="O38" s="139">
        <f t="shared" si="30"/>
        <v>-26.736604893113913</v>
      </c>
      <c r="P38" s="77" t="s">
        <v>200</v>
      </c>
      <c r="Q38" s="12">
        <v>12.8527</v>
      </c>
      <c r="R38" s="78">
        <v>12.9024</v>
      </c>
      <c r="S38" s="12">
        <v>21.8626</v>
      </c>
      <c r="T38" s="78">
        <f t="shared" si="31"/>
        <v>8.9602000000000004</v>
      </c>
      <c r="U38" s="78">
        <f t="shared" si="32"/>
        <v>4.9699999999999633E-2</v>
      </c>
      <c r="V38" s="64" t="s">
        <v>203</v>
      </c>
      <c r="W38" s="60" t="s">
        <v>217</v>
      </c>
      <c r="X38" s="140">
        <v>45108</v>
      </c>
      <c r="Y38" s="141">
        <v>-161.6160663</v>
      </c>
      <c r="Z38" s="63">
        <v>0.25900000000000001</v>
      </c>
      <c r="AA38" s="64"/>
      <c r="AB38" s="77" t="s">
        <v>205</v>
      </c>
      <c r="AC38" s="141">
        <f t="shared" si="33"/>
        <v>-378.45119520000003</v>
      </c>
      <c r="AD38" s="78">
        <f t="shared" si="34"/>
        <v>5.5161544523246245E-3</v>
      </c>
      <c r="AE38" s="78">
        <f t="shared" si="35"/>
        <v>0.99448384554767533</v>
      </c>
      <c r="AF38" s="136">
        <f t="shared" si="36"/>
        <v>68276.297048914799</v>
      </c>
      <c r="AG38" s="145"/>
    </row>
    <row r="39" spans="1:33" ht="15.75" customHeight="1" x14ac:dyDescent="0.2">
      <c r="A39" s="70">
        <v>33</v>
      </c>
      <c r="B39" s="138" t="s">
        <v>73</v>
      </c>
      <c r="C39" s="13" t="s">
        <v>74</v>
      </c>
      <c r="D39" s="11" t="s">
        <v>28</v>
      </c>
      <c r="E39" s="16">
        <v>63833</v>
      </c>
      <c r="F39" s="8" t="s">
        <v>23</v>
      </c>
      <c r="G39" s="13" t="s">
        <v>47</v>
      </c>
      <c r="H39" s="146">
        <f t="shared" si="27"/>
        <v>9997.7033860204865</v>
      </c>
      <c r="I39" s="73">
        <v>50</v>
      </c>
      <c r="J39" s="12" t="s">
        <v>200</v>
      </c>
      <c r="K39" s="8">
        <v>-378</v>
      </c>
      <c r="L39" s="74">
        <f t="shared" si="28"/>
        <v>96.87600872966695</v>
      </c>
      <c r="M39" s="8">
        <v>9</v>
      </c>
      <c r="N39" s="74">
        <f t="shared" si="29"/>
        <v>151.57671247160516</v>
      </c>
      <c r="O39" s="139">
        <f t="shared" si="30"/>
        <v>-26.736604893113913</v>
      </c>
      <c r="P39" s="77" t="s">
        <v>200</v>
      </c>
      <c r="Q39" s="12">
        <v>12.9664</v>
      </c>
      <c r="R39" s="78">
        <v>13.0161</v>
      </c>
      <c r="S39" s="12">
        <v>22.049900000000001</v>
      </c>
      <c r="T39" s="78">
        <f t="shared" si="31"/>
        <v>9.0338000000000012</v>
      </c>
      <c r="U39" s="78">
        <f t="shared" si="32"/>
        <v>4.9699999999999633E-2</v>
      </c>
      <c r="V39" s="64" t="s">
        <v>203</v>
      </c>
      <c r="W39" s="60" t="s">
        <v>218</v>
      </c>
      <c r="X39" s="140">
        <v>45108</v>
      </c>
      <c r="Y39" s="141">
        <v>-159.82694509999999</v>
      </c>
      <c r="Z39" s="63">
        <v>0.06</v>
      </c>
      <c r="AA39" s="64"/>
      <c r="AB39" s="77" t="s">
        <v>205</v>
      </c>
      <c r="AC39" s="141">
        <f t="shared" si="33"/>
        <v>-378.45119520000003</v>
      </c>
      <c r="AD39" s="78">
        <f t="shared" si="34"/>
        <v>5.4714592392799723E-3</v>
      </c>
      <c r="AE39" s="78">
        <f t="shared" si="35"/>
        <v>0.99452854076072006</v>
      </c>
      <c r="AF39" s="136">
        <f t="shared" si="36"/>
        <v>68800.752861122455</v>
      </c>
      <c r="AG39" s="145"/>
    </row>
    <row r="40" spans="1:33" ht="15.75" customHeight="1" x14ac:dyDescent="0.2">
      <c r="A40" s="70">
        <v>34</v>
      </c>
      <c r="B40" s="138" t="s">
        <v>75</v>
      </c>
      <c r="C40" s="13" t="s">
        <v>76</v>
      </c>
      <c r="D40" s="11" t="s">
        <v>28</v>
      </c>
      <c r="E40" s="16">
        <v>63833</v>
      </c>
      <c r="F40" s="8" t="s">
        <v>23</v>
      </c>
      <c r="G40" s="13" t="s">
        <v>47</v>
      </c>
      <c r="H40" s="146">
        <f t="shared" si="27"/>
        <v>9997.7033860204865</v>
      </c>
      <c r="I40" s="73">
        <v>50</v>
      </c>
      <c r="J40" s="12" t="s">
        <v>200</v>
      </c>
      <c r="K40" s="8">
        <v>-378</v>
      </c>
      <c r="L40" s="74">
        <f t="shared" si="28"/>
        <v>96.87600872966695</v>
      </c>
      <c r="M40" s="8">
        <v>9</v>
      </c>
      <c r="N40" s="74">
        <f t="shared" si="29"/>
        <v>151.57671247160516</v>
      </c>
      <c r="O40" s="139">
        <f t="shared" si="30"/>
        <v>-26.736604893113913</v>
      </c>
      <c r="P40" s="77" t="s">
        <v>200</v>
      </c>
      <c r="Q40" s="12">
        <v>12.840199999999999</v>
      </c>
      <c r="R40" s="78">
        <v>12.889900000000001</v>
      </c>
      <c r="S40" s="12">
        <v>22.899699999999999</v>
      </c>
      <c r="T40" s="143">
        <f t="shared" si="31"/>
        <v>10.009799999999998</v>
      </c>
      <c r="U40" s="78">
        <f t="shared" si="32"/>
        <v>4.970000000000141E-2</v>
      </c>
      <c r="V40" s="64" t="s">
        <v>203</v>
      </c>
      <c r="W40" s="60" t="s">
        <v>219</v>
      </c>
      <c r="X40" s="140">
        <v>45108</v>
      </c>
      <c r="Y40" s="141">
        <v>-183.04214759999999</v>
      </c>
      <c r="Z40" s="63">
        <v>0.21099999999999999</v>
      </c>
      <c r="AA40" s="64"/>
      <c r="AB40" s="77" t="s">
        <v>205</v>
      </c>
      <c r="AC40" s="141">
        <f t="shared" si="33"/>
        <v>-378.45119520000003</v>
      </c>
      <c r="AD40" s="143">
        <f t="shared" si="34"/>
        <v>4.9406034097123526E-3</v>
      </c>
      <c r="AE40" s="78">
        <f t="shared" si="35"/>
        <v>0.99505939659028764</v>
      </c>
      <c r="AF40" s="144">
        <f t="shared" si="36"/>
        <v>76264.453283960815</v>
      </c>
      <c r="AG40" s="145" t="s">
        <v>212</v>
      </c>
    </row>
    <row r="41" spans="1:33" ht="15.75" customHeight="1" x14ac:dyDescent="0.2">
      <c r="A41" s="70">
        <v>35</v>
      </c>
      <c r="B41" s="138" t="s">
        <v>77</v>
      </c>
      <c r="C41" s="13" t="s">
        <v>78</v>
      </c>
      <c r="D41" s="11" t="s">
        <v>28</v>
      </c>
      <c r="E41" s="16">
        <v>63833</v>
      </c>
      <c r="F41" s="8" t="s">
        <v>23</v>
      </c>
      <c r="G41" s="13" t="s">
        <v>47</v>
      </c>
      <c r="H41" s="146">
        <f t="shared" si="27"/>
        <v>9997.7033860204865</v>
      </c>
      <c r="I41" s="73">
        <v>50</v>
      </c>
      <c r="J41" s="12" t="s">
        <v>200</v>
      </c>
      <c r="K41" s="8">
        <v>-378</v>
      </c>
      <c r="L41" s="74">
        <f t="shared" si="28"/>
        <v>96.87600872966695</v>
      </c>
      <c r="M41" s="8">
        <v>9</v>
      </c>
      <c r="N41" s="74">
        <f t="shared" si="29"/>
        <v>151.57671247160516</v>
      </c>
      <c r="O41" s="139">
        <f t="shared" si="30"/>
        <v>-26.736604893113913</v>
      </c>
      <c r="P41" s="77" t="s">
        <v>200</v>
      </c>
      <c r="Q41" s="12">
        <v>12.8813</v>
      </c>
      <c r="R41" s="78">
        <v>12.930400000000001</v>
      </c>
      <c r="S41" s="12">
        <v>21.927600000000002</v>
      </c>
      <c r="T41" s="78">
        <f t="shared" si="31"/>
        <v>8.9972000000000012</v>
      </c>
      <c r="U41" s="78">
        <f t="shared" si="32"/>
        <v>4.9100000000001032E-2</v>
      </c>
      <c r="V41" s="64" t="s">
        <v>203</v>
      </c>
      <c r="W41" s="60" t="s">
        <v>220</v>
      </c>
      <c r="X41" s="140">
        <v>45108</v>
      </c>
      <c r="Y41" s="141">
        <v>-149.8019515</v>
      </c>
      <c r="Z41" s="63">
        <v>0.26400000000000001</v>
      </c>
      <c r="AA41" s="64"/>
      <c r="AB41" s="77" t="s">
        <v>205</v>
      </c>
      <c r="AC41" s="141">
        <f t="shared" si="33"/>
        <v>-378.45119520000003</v>
      </c>
      <c r="AD41" s="78">
        <f t="shared" si="34"/>
        <v>5.4276333970795813E-3</v>
      </c>
      <c r="AE41" s="78">
        <f t="shared" si="35"/>
        <v>0.99457236660292037</v>
      </c>
      <c r="AF41" s="136">
        <f t="shared" si="36"/>
        <v>69396.931092736646</v>
      </c>
      <c r="AG41" s="145"/>
    </row>
    <row r="42" spans="1:33" ht="15.75" customHeight="1" x14ac:dyDescent="0.2">
      <c r="A42" s="70">
        <v>36</v>
      </c>
      <c r="B42" s="138" t="s">
        <v>79</v>
      </c>
      <c r="C42" s="13" t="s">
        <v>80</v>
      </c>
      <c r="D42" s="11" t="s">
        <v>28</v>
      </c>
      <c r="E42" s="16">
        <v>63833</v>
      </c>
      <c r="F42" s="8" t="s">
        <v>23</v>
      </c>
      <c r="G42" s="13" t="s">
        <v>47</v>
      </c>
      <c r="H42" s="146">
        <f t="shared" si="27"/>
        <v>9997.7033860204865</v>
      </c>
      <c r="I42" s="73">
        <v>50</v>
      </c>
      <c r="J42" s="12" t="s">
        <v>200</v>
      </c>
      <c r="K42" s="8">
        <v>-378</v>
      </c>
      <c r="L42" s="74">
        <f t="shared" si="28"/>
        <v>96.87600872966695</v>
      </c>
      <c r="M42" s="8">
        <v>9</v>
      </c>
      <c r="N42" s="74">
        <f t="shared" si="29"/>
        <v>151.57671247160516</v>
      </c>
      <c r="O42" s="139">
        <f t="shared" si="30"/>
        <v>-26.736604893113913</v>
      </c>
      <c r="P42" s="77" t="s">
        <v>200</v>
      </c>
      <c r="Q42" s="12">
        <v>12.9328</v>
      </c>
      <c r="R42" s="78">
        <v>12.981999999999999</v>
      </c>
      <c r="S42" s="12">
        <v>22.000499999999999</v>
      </c>
      <c r="T42" s="78">
        <f t="shared" si="31"/>
        <v>9.0184999999999995</v>
      </c>
      <c r="U42" s="78">
        <f t="shared" si="32"/>
        <v>4.9199999999999022E-2</v>
      </c>
      <c r="V42" s="64" t="s">
        <v>203</v>
      </c>
      <c r="W42" s="60" t="s">
        <v>221</v>
      </c>
      <c r="X42" s="140">
        <v>45108</v>
      </c>
      <c r="Y42" s="141">
        <v>-166.70908420000001</v>
      </c>
      <c r="Z42" s="63">
        <v>0.29199999999999998</v>
      </c>
      <c r="AA42" s="64"/>
      <c r="AB42" s="77" t="s">
        <v>205</v>
      </c>
      <c r="AC42" s="141">
        <f t="shared" si="33"/>
        <v>-378.45119520000003</v>
      </c>
      <c r="AD42" s="78">
        <f t="shared" si="34"/>
        <v>5.4258522006681992E-3</v>
      </c>
      <c r="AE42" s="78">
        <f t="shared" si="35"/>
        <v>0.99457414779933184</v>
      </c>
      <c r="AF42" s="136">
        <f t="shared" si="36"/>
        <v>69424.997404700567</v>
      </c>
      <c r="AG42" s="148"/>
    </row>
    <row r="43" spans="1:33" ht="15.75" customHeight="1" x14ac:dyDescent="0.2">
      <c r="A43" s="70">
        <v>37</v>
      </c>
      <c r="B43" s="138" t="s">
        <v>81</v>
      </c>
      <c r="C43" s="13" t="s">
        <v>82</v>
      </c>
      <c r="D43" s="11" t="s">
        <v>28</v>
      </c>
      <c r="E43" s="16">
        <v>63833</v>
      </c>
      <c r="F43" s="8" t="s">
        <v>23</v>
      </c>
      <c r="G43" s="13" t="s">
        <v>47</v>
      </c>
      <c r="H43" s="146">
        <f t="shared" si="27"/>
        <v>9997.7033860204865</v>
      </c>
      <c r="I43" s="73">
        <v>50</v>
      </c>
      <c r="J43" s="12" t="s">
        <v>200</v>
      </c>
      <c r="K43" s="8">
        <v>-378</v>
      </c>
      <c r="L43" s="74">
        <f t="shared" si="28"/>
        <v>96.87600872966695</v>
      </c>
      <c r="M43" s="8">
        <v>9</v>
      </c>
      <c r="N43" s="74">
        <f t="shared" si="29"/>
        <v>151.57671247160516</v>
      </c>
      <c r="O43" s="139">
        <f t="shared" si="30"/>
        <v>-26.736604893113913</v>
      </c>
      <c r="P43" s="77" t="s">
        <v>200</v>
      </c>
      <c r="Q43" s="12">
        <v>12.897600000000001</v>
      </c>
      <c r="R43" s="78">
        <v>12.9474</v>
      </c>
      <c r="S43" s="12">
        <v>21.934999999999999</v>
      </c>
      <c r="T43" s="78">
        <f t="shared" si="31"/>
        <v>8.9875999999999987</v>
      </c>
      <c r="U43" s="78">
        <f t="shared" si="32"/>
        <v>4.97999999999994E-2</v>
      </c>
      <c r="V43" s="64" t="s">
        <v>203</v>
      </c>
      <c r="W43" s="60" t="s">
        <v>222</v>
      </c>
      <c r="X43" s="140">
        <v>45108</v>
      </c>
      <c r="Y43" s="141">
        <v>-163.27506199999999</v>
      </c>
      <c r="Z43" s="63">
        <v>0.28699999999999998</v>
      </c>
      <c r="AA43" s="64"/>
      <c r="AB43" s="77" t="s">
        <v>205</v>
      </c>
      <c r="AC43" s="141">
        <f t="shared" si="33"/>
        <v>-378.45119520000003</v>
      </c>
      <c r="AD43" s="78">
        <f t="shared" si="34"/>
        <v>5.5104344169782694E-3</v>
      </c>
      <c r="AE43" s="78">
        <f t="shared" si="35"/>
        <v>0.99448956558302171</v>
      </c>
      <c r="AF43" s="136">
        <f t="shared" si="36"/>
        <v>68352.644493565473</v>
      </c>
      <c r="AG43" s="148"/>
    </row>
    <row r="44" spans="1:33" ht="15.75" customHeight="1" x14ac:dyDescent="0.2">
      <c r="A44" s="70">
        <v>38</v>
      </c>
      <c r="B44" s="138" t="s">
        <v>83</v>
      </c>
      <c r="C44" s="13" t="s">
        <v>84</v>
      </c>
      <c r="D44" s="11" t="s">
        <v>28</v>
      </c>
      <c r="E44" s="16">
        <v>63833</v>
      </c>
      <c r="F44" s="8" t="s">
        <v>23</v>
      </c>
      <c r="G44" s="13" t="s">
        <v>47</v>
      </c>
      <c r="H44" s="146">
        <f t="shared" si="27"/>
        <v>9997.7033860204865</v>
      </c>
      <c r="I44" s="73">
        <v>50</v>
      </c>
      <c r="J44" s="12" t="s">
        <v>200</v>
      </c>
      <c r="K44" s="8">
        <v>-378</v>
      </c>
      <c r="L44" s="74">
        <f t="shared" si="28"/>
        <v>96.87600872966695</v>
      </c>
      <c r="M44" s="8">
        <v>9</v>
      </c>
      <c r="N44" s="74">
        <f t="shared" si="29"/>
        <v>151.57671247160516</v>
      </c>
      <c r="O44" s="139">
        <f t="shared" si="30"/>
        <v>-26.736604893113913</v>
      </c>
      <c r="P44" s="77" t="s">
        <v>200</v>
      </c>
      <c r="Q44" s="12">
        <v>12.866</v>
      </c>
      <c r="R44" s="78">
        <v>12.915699999999999</v>
      </c>
      <c r="S44" s="12">
        <v>22.8933</v>
      </c>
      <c r="T44" s="143">
        <f t="shared" si="31"/>
        <v>9.9776000000000007</v>
      </c>
      <c r="U44" s="78">
        <f t="shared" si="32"/>
        <v>4.9699999999999633E-2</v>
      </c>
      <c r="V44" s="64" t="s">
        <v>203</v>
      </c>
      <c r="W44" s="60" t="s">
        <v>223</v>
      </c>
      <c r="X44" s="140">
        <v>45108</v>
      </c>
      <c r="Y44" s="141">
        <v>-181.6215478</v>
      </c>
      <c r="Z44" s="63">
        <v>0.17</v>
      </c>
      <c r="AA44" s="64"/>
      <c r="AB44" s="77" t="s">
        <v>205</v>
      </c>
      <c r="AC44" s="141">
        <f t="shared" si="33"/>
        <v>-378.45119520000003</v>
      </c>
      <c r="AD44" s="143">
        <f t="shared" si="34"/>
        <v>4.9564688400665817E-3</v>
      </c>
      <c r="AE44" s="78">
        <f t="shared" si="35"/>
        <v>0.99504353115993338</v>
      </c>
      <c r="AF44" s="144">
        <f t="shared" si="36"/>
        <v>76010.850829528135</v>
      </c>
      <c r="AG44" s="145" t="s">
        <v>212</v>
      </c>
    </row>
    <row r="45" spans="1:33" ht="15.75" customHeight="1" x14ac:dyDescent="0.2">
      <c r="A45" s="70">
        <v>39</v>
      </c>
      <c r="B45" s="138" t="s">
        <v>85</v>
      </c>
      <c r="C45" s="13" t="s">
        <v>86</v>
      </c>
      <c r="D45" s="11" t="s">
        <v>28</v>
      </c>
      <c r="E45" s="16">
        <v>63833</v>
      </c>
      <c r="F45" s="8" t="s">
        <v>23</v>
      </c>
      <c r="G45" s="13" t="s">
        <v>47</v>
      </c>
      <c r="H45" s="146">
        <f t="shared" si="27"/>
        <v>9997.7033860204865</v>
      </c>
      <c r="I45" s="73">
        <v>50</v>
      </c>
      <c r="J45" s="12" t="s">
        <v>200</v>
      </c>
      <c r="K45" s="8">
        <v>-378</v>
      </c>
      <c r="L45" s="74">
        <f t="shared" si="28"/>
        <v>96.87600872966695</v>
      </c>
      <c r="M45" s="8">
        <v>9</v>
      </c>
      <c r="N45" s="74">
        <f t="shared" si="29"/>
        <v>151.57671247160516</v>
      </c>
      <c r="O45" s="139">
        <f t="shared" si="30"/>
        <v>-26.736604893113913</v>
      </c>
      <c r="P45" s="77" t="s">
        <v>200</v>
      </c>
      <c r="Q45" s="12">
        <v>13.007899999999999</v>
      </c>
      <c r="R45" s="78">
        <v>13.057399999999999</v>
      </c>
      <c r="S45" s="12">
        <v>22.079599999999999</v>
      </c>
      <c r="T45" s="78">
        <f t="shared" si="31"/>
        <v>9.0221999999999998</v>
      </c>
      <c r="U45" s="78">
        <f t="shared" si="32"/>
        <v>4.9500000000000099E-2</v>
      </c>
      <c r="V45" s="64" t="s">
        <v>203</v>
      </c>
      <c r="W45" s="60" t="s">
        <v>224</v>
      </c>
      <c r="X45" s="140">
        <v>45108</v>
      </c>
      <c r="Y45" s="141">
        <v>-146.0661054</v>
      </c>
      <c r="Z45" s="63">
        <v>8.4000000000000005E-2</v>
      </c>
      <c r="AA45" s="64"/>
      <c r="AB45" s="77" t="s">
        <v>205</v>
      </c>
      <c r="AC45" s="141">
        <f t="shared" si="33"/>
        <v>-378.45119520000003</v>
      </c>
      <c r="AD45" s="78">
        <f t="shared" si="34"/>
        <v>5.4565296471444273E-3</v>
      </c>
      <c r="AE45" s="78">
        <f t="shared" si="35"/>
        <v>0.99454347035285562</v>
      </c>
      <c r="AF45" s="136">
        <f t="shared" si="36"/>
        <v>68994.432245119868</v>
      </c>
      <c r="AG45" s="148"/>
    </row>
    <row r="46" spans="1:33" ht="15.75" customHeight="1" x14ac:dyDescent="0.2">
      <c r="A46" s="70">
        <v>40</v>
      </c>
      <c r="B46" s="138" t="s">
        <v>87</v>
      </c>
      <c r="C46" s="13" t="s">
        <v>88</v>
      </c>
      <c r="D46" s="11" t="s">
        <v>28</v>
      </c>
      <c r="E46" s="16">
        <v>63833</v>
      </c>
      <c r="F46" s="8" t="s">
        <v>23</v>
      </c>
      <c r="G46" s="13" t="s">
        <v>47</v>
      </c>
      <c r="H46" s="146">
        <f t="shared" si="27"/>
        <v>9997.7033860204865</v>
      </c>
      <c r="I46" s="73">
        <v>50</v>
      </c>
      <c r="J46" s="12" t="s">
        <v>200</v>
      </c>
      <c r="K46" s="8">
        <v>-378</v>
      </c>
      <c r="L46" s="74">
        <f t="shared" si="28"/>
        <v>96.87600872966695</v>
      </c>
      <c r="M46" s="8">
        <v>9</v>
      </c>
      <c r="N46" s="74">
        <f t="shared" si="29"/>
        <v>151.57671247160516</v>
      </c>
      <c r="O46" s="139">
        <f t="shared" si="30"/>
        <v>-26.736604893113913</v>
      </c>
      <c r="P46" s="77" t="s">
        <v>200</v>
      </c>
      <c r="Q46" s="12">
        <v>12.853899999999999</v>
      </c>
      <c r="R46" s="78">
        <v>12.903600000000001</v>
      </c>
      <c r="S46" s="12">
        <v>21.890899999999998</v>
      </c>
      <c r="T46" s="78">
        <f t="shared" si="31"/>
        <v>8.9872999999999976</v>
      </c>
      <c r="U46" s="78">
        <f t="shared" si="32"/>
        <v>4.970000000000141E-2</v>
      </c>
      <c r="V46" s="64" t="s">
        <v>203</v>
      </c>
      <c r="W46" s="60" t="s">
        <v>225</v>
      </c>
      <c r="X46" s="140">
        <v>45108</v>
      </c>
      <c r="Y46" s="141">
        <v>-167.455219</v>
      </c>
      <c r="Z46" s="63">
        <v>0.33200000000000002</v>
      </c>
      <c r="AA46" s="64"/>
      <c r="AB46" s="77" t="s">
        <v>205</v>
      </c>
      <c r="AC46" s="141">
        <f t="shared" si="33"/>
        <v>-378.45119520000003</v>
      </c>
      <c r="AD46" s="78">
        <f t="shared" si="34"/>
        <v>5.4996127033309083E-3</v>
      </c>
      <c r="AE46" s="78">
        <f t="shared" si="35"/>
        <v>0.99450038729666912</v>
      </c>
      <c r="AF46" s="136">
        <f t="shared" si="36"/>
        <v>68496.070636234654</v>
      </c>
      <c r="AG46" s="142"/>
    </row>
    <row r="47" spans="1:33" ht="15.75" customHeight="1" x14ac:dyDescent="0.2">
      <c r="A47" s="70">
        <v>41</v>
      </c>
      <c r="B47" s="138" t="s">
        <v>89</v>
      </c>
      <c r="C47" s="13" t="s">
        <v>90</v>
      </c>
      <c r="D47" s="11" t="s">
        <v>28</v>
      </c>
      <c r="E47" s="16">
        <v>63833</v>
      </c>
      <c r="F47" s="8" t="s">
        <v>23</v>
      </c>
      <c r="G47" s="13" t="s">
        <v>47</v>
      </c>
      <c r="H47" s="146">
        <f t="shared" si="27"/>
        <v>9997.7033860204865</v>
      </c>
      <c r="I47" s="73">
        <v>50</v>
      </c>
      <c r="J47" s="12" t="s">
        <v>200</v>
      </c>
      <c r="K47" s="8">
        <v>-378</v>
      </c>
      <c r="L47" s="74">
        <f t="shared" si="28"/>
        <v>96.87600872966695</v>
      </c>
      <c r="M47" s="8">
        <v>9</v>
      </c>
      <c r="N47" s="74">
        <f t="shared" si="29"/>
        <v>151.57671247160516</v>
      </c>
      <c r="O47" s="139">
        <f t="shared" si="30"/>
        <v>-26.736604893113913</v>
      </c>
      <c r="P47" s="77" t="s">
        <v>200</v>
      </c>
      <c r="Q47" s="12">
        <v>12.867000000000001</v>
      </c>
      <c r="R47" s="78">
        <v>12.917</v>
      </c>
      <c r="S47" s="12">
        <v>21.882400000000001</v>
      </c>
      <c r="T47" s="78">
        <f t="shared" si="31"/>
        <v>8.9654000000000007</v>
      </c>
      <c r="U47" s="78">
        <f t="shared" si="32"/>
        <v>4.9999999999998934E-2</v>
      </c>
      <c r="V47" s="64" t="s">
        <v>203</v>
      </c>
      <c r="W47" s="60" t="s">
        <v>226</v>
      </c>
      <c r="X47" s="140">
        <v>45108</v>
      </c>
      <c r="Y47" s="141">
        <v>-172.82318169999999</v>
      </c>
      <c r="Z47" s="63">
        <v>0.105</v>
      </c>
      <c r="AA47" s="64"/>
      <c r="AB47" s="77" t="s">
        <v>205</v>
      </c>
      <c r="AC47" s="141">
        <f t="shared" si="33"/>
        <v>-378.45119520000003</v>
      </c>
      <c r="AD47" s="78">
        <f t="shared" si="34"/>
        <v>5.5460656210483102E-3</v>
      </c>
      <c r="AE47" s="78">
        <f t="shared" si="35"/>
        <v>0.99445393437895169</v>
      </c>
      <c r="AF47" s="136">
        <f t="shared" si="36"/>
        <v>67878.259248923059</v>
      </c>
      <c r="AG47" s="142"/>
    </row>
    <row r="48" spans="1:33" ht="15.75" customHeight="1" x14ac:dyDescent="0.2">
      <c r="A48" s="70">
        <v>42</v>
      </c>
      <c r="B48" s="138" t="s">
        <v>91</v>
      </c>
      <c r="C48" s="13" t="s">
        <v>92</v>
      </c>
      <c r="D48" s="11" t="s">
        <v>28</v>
      </c>
      <c r="E48" s="16">
        <v>63833</v>
      </c>
      <c r="F48" s="8" t="s">
        <v>23</v>
      </c>
      <c r="G48" s="13" t="s">
        <v>47</v>
      </c>
      <c r="H48" s="146">
        <f t="shared" si="27"/>
        <v>9997.7033860204865</v>
      </c>
      <c r="I48" s="73">
        <v>50</v>
      </c>
      <c r="J48" s="12" t="s">
        <v>200</v>
      </c>
      <c r="K48" s="8">
        <v>-378</v>
      </c>
      <c r="L48" s="74">
        <f t="shared" si="28"/>
        <v>96.87600872966695</v>
      </c>
      <c r="M48" s="8">
        <v>9</v>
      </c>
      <c r="N48" s="74">
        <f t="shared" si="29"/>
        <v>151.57671247160516</v>
      </c>
      <c r="O48" s="139">
        <f t="shared" si="30"/>
        <v>-26.736604893113913</v>
      </c>
      <c r="P48" s="77" t="s">
        <v>200</v>
      </c>
      <c r="Q48" s="12">
        <v>12.9717</v>
      </c>
      <c r="R48" s="78">
        <v>13.0212</v>
      </c>
      <c r="S48" s="12">
        <v>22.053599999999999</v>
      </c>
      <c r="T48" s="78">
        <f t="shared" si="31"/>
        <v>9.0323999999999991</v>
      </c>
      <c r="U48" s="78">
        <f t="shared" si="32"/>
        <v>4.9500000000000099E-2</v>
      </c>
      <c r="V48" s="64" t="s">
        <v>203</v>
      </c>
      <c r="W48" s="60" t="s">
        <v>227</v>
      </c>
      <c r="X48" s="140">
        <v>45108</v>
      </c>
      <c r="Y48" s="141">
        <v>-189.23226080000001</v>
      </c>
      <c r="Z48" s="63">
        <v>9.6000000000000002E-2</v>
      </c>
      <c r="AA48" s="64"/>
      <c r="AB48" s="77" t="s">
        <v>205</v>
      </c>
      <c r="AC48" s="141">
        <f t="shared" si="33"/>
        <v>-378.45119520000003</v>
      </c>
      <c r="AD48" s="78">
        <f t="shared" si="34"/>
        <v>5.4504013477356178E-3</v>
      </c>
      <c r="AE48" s="78">
        <f t="shared" si="35"/>
        <v>0.99454959865226433</v>
      </c>
      <c r="AF48" s="136">
        <f t="shared" si="36"/>
        <v>69074.635109585302</v>
      </c>
      <c r="AG48" s="142"/>
    </row>
    <row r="49" spans="1:33" ht="15.75" customHeight="1" x14ac:dyDescent="0.2">
      <c r="A49" s="70">
        <v>43</v>
      </c>
      <c r="B49" s="138" t="s">
        <v>93</v>
      </c>
      <c r="C49" s="13" t="s">
        <v>94</v>
      </c>
      <c r="D49" s="11" t="s">
        <v>28</v>
      </c>
      <c r="E49" s="16">
        <v>63833</v>
      </c>
      <c r="F49" s="8" t="s">
        <v>23</v>
      </c>
      <c r="G49" s="13" t="s">
        <v>47</v>
      </c>
      <c r="H49" s="146">
        <f t="shared" si="27"/>
        <v>9997.7033860204865</v>
      </c>
      <c r="I49" s="73">
        <v>50</v>
      </c>
      <c r="J49" s="12" t="s">
        <v>200</v>
      </c>
      <c r="K49" s="8">
        <v>-378</v>
      </c>
      <c r="L49" s="74">
        <f t="shared" si="28"/>
        <v>96.87600872966695</v>
      </c>
      <c r="M49" s="8">
        <v>9</v>
      </c>
      <c r="N49" s="74">
        <f t="shared" si="29"/>
        <v>151.57671247160516</v>
      </c>
      <c r="O49" s="139">
        <f t="shared" si="30"/>
        <v>-26.736604893113913</v>
      </c>
      <c r="P49" s="77" t="s">
        <v>200</v>
      </c>
      <c r="Q49" s="12">
        <v>12.891500000000001</v>
      </c>
      <c r="R49" s="78">
        <v>12.9412</v>
      </c>
      <c r="S49" s="12">
        <v>21.9192</v>
      </c>
      <c r="T49" s="78">
        <f t="shared" si="31"/>
        <v>8.9779999999999998</v>
      </c>
      <c r="U49" s="78">
        <f t="shared" si="32"/>
        <v>4.9699999999999633E-2</v>
      </c>
      <c r="V49" s="64" t="s">
        <v>203</v>
      </c>
      <c r="W49" s="60" t="s">
        <v>228</v>
      </c>
      <c r="X49" s="140">
        <v>45108</v>
      </c>
      <c r="Y49" s="141">
        <v>-162.77025660000001</v>
      </c>
      <c r="Z49" s="63">
        <v>0.13700000000000001</v>
      </c>
      <c r="AA49" s="64"/>
      <c r="AB49" s="77" t="s">
        <v>205</v>
      </c>
      <c r="AC49" s="141">
        <f t="shared" si="33"/>
        <v>-378.45119520000003</v>
      </c>
      <c r="AD49" s="78">
        <f t="shared" si="34"/>
        <v>5.5052781993198312E-3</v>
      </c>
      <c r="AE49" s="78">
        <f t="shared" si="35"/>
        <v>0.99449472180068021</v>
      </c>
      <c r="AF49" s="136">
        <f t="shared" si="36"/>
        <v>68389.771134922034</v>
      </c>
      <c r="AG49" s="142"/>
    </row>
    <row r="50" spans="1:33" ht="15.75" customHeight="1" x14ac:dyDescent="0.2">
      <c r="A50" s="70">
        <v>44</v>
      </c>
      <c r="B50" s="138" t="s">
        <v>95</v>
      </c>
      <c r="C50" s="13" t="s">
        <v>96</v>
      </c>
      <c r="D50" s="11" t="s">
        <v>28</v>
      </c>
      <c r="E50" s="16">
        <v>63833</v>
      </c>
      <c r="F50" s="8" t="s">
        <v>23</v>
      </c>
      <c r="G50" s="13" t="s">
        <v>47</v>
      </c>
      <c r="H50" s="146">
        <f t="shared" si="27"/>
        <v>9997.7033860204865</v>
      </c>
      <c r="I50" s="73">
        <v>50</v>
      </c>
      <c r="J50" s="12" t="s">
        <v>200</v>
      </c>
      <c r="K50" s="8">
        <v>-378</v>
      </c>
      <c r="L50" s="74">
        <f t="shared" si="28"/>
        <v>96.87600872966695</v>
      </c>
      <c r="M50" s="8">
        <v>9</v>
      </c>
      <c r="N50" s="74">
        <f t="shared" si="29"/>
        <v>151.57671247160516</v>
      </c>
      <c r="O50" s="139">
        <f t="shared" si="30"/>
        <v>-26.736604893113913</v>
      </c>
      <c r="P50" s="77" t="s">
        <v>200</v>
      </c>
      <c r="Q50" s="12">
        <v>12.8535</v>
      </c>
      <c r="R50" s="78">
        <v>12.903600000000001</v>
      </c>
      <c r="S50" s="12">
        <v>21.9236</v>
      </c>
      <c r="T50" s="78">
        <f t="shared" si="31"/>
        <v>9.02</v>
      </c>
      <c r="U50" s="78">
        <f t="shared" si="32"/>
        <v>5.0100000000000477E-2</v>
      </c>
      <c r="V50" s="64" t="s">
        <v>203</v>
      </c>
      <c r="W50" s="60" t="s">
        <v>229</v>
      </c>
      <c r="X50" s="140">
        <v>45108</v>
      </c>
      <c r="Y50" s="141">
        <v>-171.95396890000001</v>
      </c>
      <c r="Z50" s="63">
        <v>0.21199999999999999</v>
      </c>
      <c r="AA50" s="64"/>
      <c r="AB50" s="77" t="s">
        <v>205</v>
      </c>
      <c r="AC50" s="141">
        <f t="shared" si="33"/>
        <v>-378.45119520000003</v>
      </c>
      <c r="AD50" s="78">
        <f t="shared" si="34"/>
        <v>5.5236436202467975E-3</v>
      </c>
      <c r="AE50" s="78">
        <f t="shared" si="35"/>
        <v>0.99447635637975318</v>
      </c>
      <c r="AF50" s="136">
        <f t="shared" si="36"/>
        <v>68174.703431216913</v>
      </c>
      <c r="AG50" s="142"/>
    </row>
    <row r="51" spans="1:33" ht="15.75" customHeight="1" x14ac:dyDescent="0.2">
      <c r="A51" s="70">
        <v>45</v>
      </c>
      <c r="B51" s="138" t="s">
        <v>97</v>
      </c>
      <c r="C51" s="13" t="s">
        <v>98</v>
      </c>
      <c r="D51" s="11" t="s">
        <v>28</v>
      </c>
      <c r="E51" s="16">
        <v>63833</v>
      </c>
      <c r="F51" s="8" t="s">
        <v>23</v>
      </c>
      <c r="G51" s="13" t="s">
        <v>47</v>
      </c>
      <c r="H51" s="146">
        <f t="shared" si="27"/>
        <v>9997.7033860204865</v>
      </c>
      <c r="I51" s="73">
        <v>50</v>
      </c>
      <c r="J51" s="12" t="s">
        <v>200</v>
      </c>
      <c r="K51" s="8">
        <v>-378</v>
      </c>
      <c r="L51" s="74">
        <f t="shared" si="28"/>
        <v>96.87600872966695</v>
      </c>
      <c r="M51" s="8">
        <v>9</v>
      </c>
      <c r="N51" s="74">
        <f t="shared" si="29"/>
        <v>151.57671247160516</v>
      </c>
      <c r="O51" s="139">
        <f t="shared" si="30"/>
        <v>-26.736604893113913</v>
      </c>
      <c r="P51" s="77" t="s">
        <v>200</v>
      </c>
      <c r="Q51" s="12">
        <v>12.840999999999999</v>
      </c>
      <c r="R51" s="78">
        <v>12.8911</v>
      </c>
      <c r="S51" s="12">
        <v>21.940100000000001</v>
      </c>
      <c r="T51" s="78">
        <f t="shared" si="31"/>
        <v>9.0490000000000013</v>
      </c>
      <c r="U51" s="78">
        <f t="shared" si="32"/>
        <v>5.0100000000000477E-2</v>
      </c>
      <c r="V51" s="64" t="s">
        <v>203</v>
      </c>
      <c r="W51" s="60" t="s">
        <v>230</v>
      </c>
      <c r="X51" s="140">
        <v>45108</v>
      </c>
      <c r="Y51" s="141">
        <v>-191.67361450000001</v>
      </c>
      <c r="Z51" s="63">
        <v>0.108</v>
      </c>
      <c r="AA51" s="64"/>
      <c r="AB51" s="77" t="s">
        <v>205</v>
      </c>
      <c r="AC51" s="141">
        <f t="shared" si="33"/>
        <v>-378.45119520000003</v>
      </c>
      <c r="AD51" s="78">
        <f t="shared" si="34"/>
        <v>5.5060390588080651E-3</v>
      </c>
      <c r="AE51" s="78">
        <f t="shared" si="35"/>
        <v>0.99449396094119191</v>
      </c>
      <c r="AF51" s="136">
        <f t="shared" si="36"/>
        <v>68375.001360574213</v>
      </c>
      <c r="AG51" s="142"/>
    </row>
    <row r="52" spans="1:33" ht="15.75" customHeight="1" x14ac:dyDescent="0.2">
      <c r="A52" s="70">
        <v>46</v>
      </c>
      <c r="B52" s="138" t="s">
        <v>99</v>
      </c>
      <c r="C52" s="13" t="s">
        <v>100</v>
      </c>
      <c r="D52" s="11" t="s">
        <v>28</v>
      </c>
      <c r="E52" s="16">
        <v>63833</v>
      </c>
      <c r="F52" s="8" t="s">
        <v>23</v>
      </c>
      <c r="G52" s="13" t="s">
        <v>47</v>
      </c>
      <c r="H52" s="146">
        <f t="shared" si="27"/>
        <v>9997.7033860204865</v>
      </c>
      <c r="I52" s="73">
        <v>50</v>
      </c>
      <c r="J52" s="12" t="s">
        <v>200</v>
      </c>
      <c r="K52" s="8">
        <v>-378</v>
      </c>
      <c r="L52" s="74">
        <f t="shared" si="28"/>
        <v>96.87600872966695</v>
      </c>
      <c r="M52" s="8">
        <v>9</v>
      </c>
      <c r="N52" s="74">
        <f t="shared" si="29"/>
        <v>151.57671247160516</v>
      </c>
      <c r="O52" s="139">
        <f t="shared" si="30"/>
        <v>-26.736604893113913</v>
      </c>
      <c r="P52" s="77" t="s">
        <v>200</v>
      </c>
      <c r="Q52" s="12">
        <v>12.867800000000001</v>
      </c>
      <c r="R52" s="78">
        <v>12.918100000000001</v>
      </c>
      <c r="S52" s="12">
        <v>21.839400000000001</v>
      </c>
      <c r="T52" s="78">
        <f t="shared" si="31"/>
        <v>8.9213000000000005</v>
      </c>
      <c r="U52" s="78">
        <f t="shared" si="32"/>
        <v>5.0300000000000011E-2</v>
      </c>
      <c r="V52" s="64" t="s">
        <v>203</v>
      </c>
      <c r="W52" s="60" t="s">
        <v>231</v>
      </c>
      <c r="X52" s="140">
        <v>45108</v>
      </c>
      <c r="Y52" s="141">
        <v>-136.8149813</v>
      </c>
      <c r="Z52" s="63">
        <v>0.26800000000000002</v>
      </c>
      <c r="AA52" s="64"/>
      <c r="AB52" s="77" t="s">
        <v>205</v>
      </c>
      <c r="AC52" s="141">
        <f t="shared" si="33"/>
        <v>-378.45119520000003</v>
      </c>
      <c r="AD52" s="78">
        <f t="shared" si="34"/>
        <v>5.6065807659726255E-3</v>
      </c>
      <c r="AE52" s="78">
        <f t="shared" si="35"/>
        <v>0.99439341923402735</v>
      </c>
      <c r="AF52" s="136">
        <f t="shared" si="36"/>
        <v>67170.597147867971</v>
      </c>
      <c r="AG52" s="142"/>
    </row>
    <row r="53" spans="1:33" ht="15.75" customHeight="1" x14ac:dyDescent="0.2">
      <c r="A53" s="70">
        <v>47</v>
      </c>
      <c r="B53" s="138" t="s">
        <v>101</v>
      </c>
      <c r="C53" s="13" t="s">
        <v>102</v>
      </c>
      <c r="D53" s="11" t="s">
        <v>28</v>
      </c>
      <c r="E53" s="16">
        <v>63833</v>
      </c>
      <c r="F53" s="8" t="s">
        <v>23</v>
      </c>
      <c r="G53" s="13" t="s">
        <v>47</v>
      </c>
      <c r="H53" s="146">
        <f t="shared" si="27"/>
        <v>9997.7033860204865</v>
      </c>
      <c r="I53" s="73">
        <v>50</v>
      </c>
      <c r="J53" s="12" t="s">
        <v>200</v>
      </c>
      <c r="K53" s="8">
        <v>-378</v>
      </c>
      <c r="L53" s="74">
        <f t="shared" si="28"/>
        <v>96.87600872966695</v>
      </c>
      <c r="M53" s="8">
        <v>9</v>
      </c>
      <c r="N53" s="74">
        <f t="shared" si="29"/>
        <v>151.57671247160516</v>
      </c>
      <c r="O53" s="139">
        <f t="shared" si="30"/>
        <v>-26.736604893113913</v>
      </c>
      <c r="P53" s="77" t="s">
        <v>200</v>
      </c>
      <c r="Q53" s="12">
        <v>12.8477</v>
      </c>
      <c r="R53" s="78">
        <v>12.896800000000001</v>
      </c>
      <c r="S53" s="12">
        <v>21.791699999999999</v>
      </c>
      <c r="T53" s="78">
        <f t="shared" si="31"/>
        <v>8.894899999999998</v>
      </c>
      <c r="U53" s="78">
        <f t="shared" si="32"/>
        <v>4.9100000000001032E-2</v>
      </c>
      <c r="V53" s="64" t="s">
        <v>203</v>
      </c>
      <c r="W53" s="60" t="s">
        <v>232</v>
      </c>
      <c r="X53" s="140">
        <v>45108</v>
      </c>
      <c r="Y53" s="141">
        <v>-174.197025</v>
      </c>
      <c r="Z53" s="63">
        <v>0.14499999999999999</v>
      </c>
      <c r="AA53" s="64"/>
      <c r="AB53" s="77" t="s">
        <v>205</v>
      </c>
      <c r="AC53" s="141">
        <f t="shared" si="33"/>
        <v>-378.45119520000003</v>
      </c>
      <c r="AD53" s="78">
        <f t="shared" si="34"/>
        <v>5.4897137745976111E-3</v>
      </c>
      <c r="AE53" s="78">
        <f t="shared" si="35"/>
        <v>0.99451028622540238</v>
      </c>
      <c r="AF53" s="136">
        <f t="shared" si="36"/>
        <v>68586.199922289379</v>
      </c>
      <c r="AG53" s="142"/>
    </row>
    <row r="54" spans="1:33" ht="15.75" customHeight="1" x14ac:dyDescent="0.2">
      <c r="A54" s="70">
        <v>49</v>
      </c>
      <c r="B54" s="138" t="s">
        <v>105</v>
      </c>
      <c r="C54" s="13" t="s">
        <v>106</v>
      </c>
      <c r="D54" s="11" t="s">
        <v>28</v>
      </c>
      <c r="E54" s="16">
        <v>63833</v>
      </c>
      <c r="F54" s="8" t="s">
        <v>23</v>
      </c>
      <c r="G54" s="13" t="s">
        <v>47</v>
      </c>
      <c r="H54" s="146">
        <f t="shared" si="27"/>
        <v>9997.7033860204865</v>
      </c>
      <c r="I54" s="73">
        <v>50</v>
      </c>
      <c r="J54" s="12" t="s">
        <v>200</v>
      </c>
      <c r="K54" s="8">
        <v>-378</v>
      </c>
      <c r="L54" s="74">
        <f t="shared" si="28"/>
        <v>96.87600872966695</v>
      </c>
      <c r="M54" s="8">
        <v>9</v>
      </c>
      <c r="N54" s="74">
        <f t="shared" si="29"/>
        <v>151.57671247160516</v>
      </c>
      <c r="O54" s="139">
        <f t="shared" si="30"/>
        <v>-26.736604893113913</v>
      </c>
      <c r="P54" s="77" t="s">
        <v>200</v>
      </c>
      <c r="Q54" s="12">
        <v>12.839700000000001</v>
      </c>
      <c r="R54" s="78">
        <v>12.889900000000001</v>
      </c>
      <c r="S54" s="12">
        <v>21.8371</v>
      </c>
      <c r="T54" s="78">
        <f t="shared" si="31"/>
        <v>8.9471999999999987</v>
      </c>
      <c r="U54" s="78">
        <f t="shared" si="32"/>
        <v>5.0200000000000244E-2</v>
      </c>
      <c r="V54" s="64" t="s">
        <v>203</v>
      </c>
      <c r="W54" s="60" t="s">
        <v>233</v>
      </c>
      <c r="X54" s="140">
        <v>45108</v>
      </c>
      <c r="Y54" s="141">
        <v>-186.81529080000001</v>
      </c>
      <c r="Z54" s="63">
        <v>0.193</v>
      </c>
      <c r="AA54" s="64"/>
      <c r="AB54" s="77" t="s">
        <v>205</v>
      </c>
      <c r="AC54" s="141">
        <f t="shared" si="33"/>
        <v>-378.45119520000003</v>
      </c>
      <c r="AD54" s="78">
        <f t="shared" si="34"/>
        <v>5.579389601440444E-3</v>
      </c>
      <c r="AE54" s="78">
        <f t="shared" si="35"/>
        <v>0.99442061039855956</v>
      </c>
      <c r="AF54" s="136">
        <f t="shared" si="36"/>
        <v>67486.355217000455</v>
      </c>
      <c r="AG54" s="142"/>
    </row>
    <row r="55" spans="1:33" ht="15.75" customHeight="1" x14ac:dyDescent="0.2">
      <c r="A55" s="70">
        <v>50</v>
      </c>
      <c r="B55" s="138" t="s">
        <v>107</v>
      </c>
      <c r="C55" s="13" t="s">
        <v>108</v>
      </c>
      <c r="D55" s="11" t="s">
        <v>28</v>
      </c>
      <c r="E55" s="16">
        <v>63833</v>
      </c>
      <c r="F55" s="8" t="s">
        <v>23</v>
      </c>
      <c r="G55" s="13" t="s">
        <v>47</v>
      </c>
      <c r="H55" s="146">
        <f t="shared" si="27"/>
        <v>9997.7033860204865</v>
      </c>
      <c r="I55" s="73">
        <v>50</v>
      </c>
      <c r="J55" s="12" t="s">
        <v>200</v>
      </c>
      <c r="K55" s="8">
        <v>-378</v>
      </c>
      <c r="L55" s="74">
        <f t="shared" si="28"/>
        <v>96.87600872966695</v>
      </c>
      <c r="M55" s="8">
        <v>9</v>
      </c>
      <c r="N55" s="74">
        <f t="shared" si="29"/>
        <v>151.57671247160516</v>
      </c>
      <c r="O55" s="139">
        <f t="shared" si="30"/>
        <v>-26.736604893113913</v>
      </c>
      <c r="P55" s="77" t="s">
        <v>200</v>
      </c>
      <c r="Q55" s="12">
        <v>12.931699999999999</v>
      </c>
      <c r="R55" s="78">
        <v>12.982100000000001</v>
      </c>
      <c r="S55" s="12">
        <v>21.933800000000002</v>
      </c>
      <c r="T55" s="78">
        <f t="shared" si="31"/>
        <v>8.9517000000000007</v>
      </c>
      <c r="U55" s="78">
        <f t="shared" si="32"/>
        <v>5.0400000000001555E-2</v>
      </c>
      <c r="V55" s="64" t="s">
        <v>203</v>
      </c>
      <c r="W55" s="60" t="s">
        <v>234</v>
      </c>
      <c r="X55" s="140">
        <v>45108</v>
      </c>
      <c r="Y55" s="141">
        <v>-165.82072590000001</v>
      </c>
      <c r="Z55" s="63">
        <v>0.155</v>
      </c>
      <c r="AA55" s="64"/>
      <c r="AB55" s="77" t="s">
        <v>205</v>
      </c>
      <c r="AC55" s="141">
        <f t="shared" si="33"/>
        <v>-378.45119520000003</v>
      </c>
      <c r="AD55" s="78">
        <f t="shared" si="34"/>
        <v>5.5986936381512697E-3</v>
      </c>
      <c r="AE55" s="78">
        <f t="shared" si="35"/>
        <v>0.99440130636184876</v>
      </c>
      <c r="AF55" s="136">
        <f t="shared" si="36"/>
        <v>67245.573205788402</v>
      </c>
      <c r="AG55" s="142"/>
    </row>
    <row r="56" spans="1:33" ht="15.75" customHeight="1" x14ac:dyDescent="0.2">
      <c r="A56" s="70">
        <v>51</v>
      </c>
      <c r="B56" s="138" t="s">
        <v>109</v>
      </c>
      <c r="C56" s="13" t="s">
        <v>110</v>
      </c>
      <c r="D56" s="11" t="s">
        <v>28</v>
      </c>
      <c r="E56" s="16">
        <v>63833</v>
      </c>
      <c r="F56" s="8" t="s">
        <v>23</v>
      </c>
      <c r="G56" s="13" t="s">
        <v>47</v>
      </c>
      <c r="H56" s="146">
        <f t="shared" si="27"/>
        <v>9997.7033860204865</v>
      </c>
      <c r="I56" s="73">
        <v>50</v>
      </c>
      <c r="J56" s="12" t="s">
        <v>200</v>
      </c>
      <c r="K56" s="8">
        <v>-378</v>
      </c>
      <c r="L56" s="74">
        <f t="shared" si="28"/>
        <v>96.87600872966695</v>
      </c>
      <c r="M56" s="8">
        <v>9</v>
      </c>
      <c r="N56" s="74">
        <f t="shared" si="29"/>
        <v>151.57671247160516</v>
      </c>
      <c r="O56" s="139">
        <f t="shared" si="30"/>
        <v>-26.736604893113913</v>
      </c>
      <c r="P56" s="77" t="s">
        <v>200</v>
      </c>
      <c r="Q56" s="12">
        <v>13.0002</v>
      </c>
      <c r="R56" s="78">
        <v>13.0497</v>
      </c>
      <c r="S56" s="12">
        <v>22.0138</v>
      </c>
      <c r="T56" s="78">
        <f t="shared" si="31"/>
        <v>8.9641000000000002</v>
      </c>
      <c r="U56" s="78">
        <f t="shared" si="32"/>
        <v>4.9500000000000099E-2</v>
      </c>
      <c r="V56" s="64" t="s">
        <v>203</v>
      </c>
      <c r="W56" s="60" t="s">
        <v>235</v>
      </c>
      <c r="X56" s="140">
        <v>45108</v>
      </c>
      <c r="Y56" s="141">
        <v>-169.3245775</v>
      </c>
      <c r="Z56" s="63">
        <v>0.11700000000000001</v>
      </c>
      <c r="AA56" s="64"/>
      <c r="AB56" s="77" t="s">
        <v>205</v>
      </c>
      <c r="AC56" s="141">
        <f t="shared" si="33"/>
        <v>-378.45119520000003</v>
      </c>
      <c r="AD56" s="78">
        <f t="shared" si="34"/>
        <v>5.4917014289518166E-3</v>
      </c>
      <c r="AE56" s="78">
        <f t="shared" si="35"/>
        <v>0.99450829857104817</v>
      </c>
      <c r="AF56" s="136">
        <f t="shared" si="36"/>
        <v>68556.140405905331</v>
      </c>
      <c r="AG56" s="142"/>
    </row>
    <row r="57" spans="1:33" ht="15.75" customHeight="1" x14ac:dyDescent="0.2">
      <c r="A57" s="70">
        <v>52</v>
      </c>
      <c r="B57" s="138" t="s">
        <v>111</v>
      </c>
      <c r="C57" s="13" t="s">
        <v>112</v>
      </c>
      <c r="D57" s="11" t="s">
        <v>28</v>
      </c>
      <c r="E57" s="16">
        <v>63833</v>
      </c>
      <c r="F57" s="8" t="s">
        <v>23</v>
      </c>
      <c r="G57" s="13" t="s">
        <v>47</v>
      </c>
      <c r="H57" s="146">
        <f t="shared" si="27"/>
        <v>9997.7033860204865</v>
      </c>
      <c r="I57" s="73">
        <v>50</v>
      </c>
      <c r="J57" s="12" t="s">
        <v>200</v>
      </c>
      <c r="K57" s="8">
        <v>-378</v>
      </c>
      <c r="L57" s="74">
        <f t="shared" si="28"/>
        <v>96.87600872966695</v>
      </c>
      <c r="M57" s="8">
        <v>9</v>
      </c>
      <c r="N57" s="74">
        <f t="shared" si="29"/>
        <v>151.57671247160516</v>
      </c>
      <c r="O57" s="139">
        <f t="shared" si="30"/>
        <v>-26.736604893113913</v>
      </c>
      <c r="P57" s="77" t="s">
        <v>200</v>
      </c>
      <c r="Q57" s="12">
        <v>12.905099999999999</v>
      </c>
      <c r="R57" s="78">
        <v>12.9556</v>
      </c>
      <c r="S57" s="12">
        <v>21.968699999999998</v>
      </c>
      <c r="T57" s="78">
        <f t="shared" si="31"/>
        <v>9.0130999999999979</v>
      </c>
      <c r="U57" s="78">
        <f t="shared" si="32"/>
        <v>5.0500000000001322E-2</v>
      </c>
      <c r="V57" s="64" t="s">
        <v>203</v>
      </c>
      <c r="W57" s="60" t="s">
        <v>236</v>
      </c>
      <c r="X57" s="140">
        <v>45108</v>
      </c>
      <c r="Y57" s="141">
        <v>-159.3204432</v>
      </c>
      <c r="Z57" s="63">
        <v>0.106</v>
      </c>
      <c r="AA57" s="64"/>
      <c r="AB57" s="77" t="s">
        <v>205</v>
      </c>
      <c r="AC57" s="141">
        <f t="shared" si="33"/>
        <v>-378.45119520000003</v>
      </c>
      <c r="AD57" s="78">
        <f t="shared" si="34"/>
        <v>5.5717374994484889E-3</v>
      </c>
      <c r="AE57" s="78">
        <f t="shared" si="35"/>
        <v>0.9944282625005515</v>
      </c>
      <c r="AF57" s="136">
        <f t="shared" si="36"/>
        <v>67563.944733802578</v>
      </c>
      <c r="AG57" s="142"/>
    </row>
    <row r="58" spans="1:33" ht="15.75" customHeight="1" x14ac:dyDescent="0.2">
      <c r="A58" s="70">
        <v>53</v>
      </c>
      <c r="B58" s="138" t="s">
        <v>113</v>
      </c>
      <c r="C58" s="13" t="s">
        <v>114</v>
      </c>
      <c r="D58" s="11" t="s">
        <v>28</v>
      </c>
      <c r="E58" s="16">
        <v>63833</v>
      </c>
      <c r="F58" s="8" t="s">
        <v>23</v>
      </c>
      <c r="G58" s="13" t="s">
        <v>47</v>
      </c>
      <c r="H58" s="146">
        <f t="shared" si="27"/>
        <v>9997.7033860204865</v>
      </c>
      <c r="I58" s="73">
        <v>50</v>
      </c>
      <c r="J58" s="12" t="s">
        <v>200</v>
      </c>
      <c r="K58" s="8">
        <v>-378</v>
      </c>
      <c r="L58" s="74">
        <f t="shared" si="28"/>
        <v>96.87600872966695</v>
      </c>
      <c r="M58" s="8">
        <v>9</v>
      </c>
      <c r="N58" s="74">
        <f t="shared" si="29"/>
        <v>151.57671247160516</v>
      </c>
      <c r="O58" s="139">
        <f t="shared" si="30"/>
        <v>-26.736604893113913</v>
      </c>
      <c r="P58" s="77" t="s">
        <v>200</v>
      </c>
      <c r="Q58" s="12">
        <v>12.938000000000001</v>
      </c>
      <c r="R58" s="78">
        <v>12.988099999999999</v>
      </c>
      <c r="S58" s="12">
        <v>21.958500000000001</v>
      </c>
      <c r="T58" s="78">
        <f t="shared" si="31"/>
        <v>8.9704000000000015</v>
      </c>
      <c r="U58" s="78">
        <f t="shared" si="32"/>
        <v>5.0099999999998701E-2</v>
      </c>
      <c r="V58" s="64" t="s">
        <v>203</v>
      </c>
      <c r="W58" s="60" t="s">
        <v>237</v>
      </c>
      <c r="X58" s="140">
        <v>45108</v>
      </c>
      <c r="Y58" s="141">
        <v>-170.476629</v>
      </c>
      <c r="Z58" s="63">
        <v>0.184</v>
      </c>
      <c r="AA58" s="64"/>
      <c r="AB58" s="77" t="s">
        <v>205</v>
      </c>
      <c r="AC58" s="141">
        <f t="shared" si="33"/>
        <v>-378.45119520000003</v>
      </c>
      <c r="AD58" s="78">
        <f t="shared" si="34"/>
        <v>5.5540158527796349E-3</v>
      </c>
      <c r="AE58" s="78">
        <f t="shared" si="35"/>
        <v>0.99444598414722041</v>
      </c>
      <c r="AF58" s="136">
        <f t="shared" si="36"/>
        <v>67794.777912618156</v>
      </c>
      <c r="AG58" s="142"/>
    </row>
    <row r="59" spans="1:33" ht="15.75" customHeight="1" x14ac:dyDescent="0.2">
      <c r="A59" s="70">
        <v>54</v>
      </c>
      <c r="B59" s="138" t="s">
        <v>115</v>
      </c>
      <c r="C59" s="13" t="s">
        <v>116</v>
      </c>
      <c r="D59" s="11" t="s">
        <v>28</v>
      </c>
      <c r="E59" s="16">
        <v>63833</v>
      </c>
      <c r="F59" s="8" t="s">
        <v>23</v>
      </c>
      <c r="G59" s="13" t="s">
        <v>47</v>
      </c>
      <c r="H59" s="146">
        <f t="shared" si="27"/>
        <v>9997.7033860204865</v>
      </c>
      <c r="I59" s="73">
        <v>50</v>
      </c>
      <c r="J59" s="12" t="s">
        <v>200</v>
      </c>
      <c r="K59" s="8">
        <v>-378</v>
      </c>
      <c r="L59" s="74">
        <f t="shared" si="28"/>
        <v>96.87600872966695</v>
      </c>
      <c r="M59" s="8">
        <v>9</v>
      </c>
      <c r="N59" s="74">
        <f t="shared" si="29"/>
        <v>151.57671247160516</v>
      </c>
      <c r="O59" s="139">
        <f t="shared" si="30"/>
        <v>-26.736604893113913</v>
      </c>
      <c r="P59" s="77" t="s">
        <v>200</v>
      </c>
      <c r="Q59" s="12">
        <v>12.9663</v>
      </c>
      <c r="R59" s="78">
        <v>13.016299999999999</v>
      </c>
      <c r="S59" s="12">
        <v>22.008099999999999</v>
      </c>
      <c r="T59" s="78">
        <f t="shared" si="31"/>
        <v>8.9917999999999996</v>
      </c>
      <c r="U59" s="78">
        <f t="shared" si="32"/>
        <v>4.9999999999998934E-2</v>
      </c>
      <c r="V59" s="64" t="s">
        <v>203</v>
      </c>
      <c r="W59" s="60" t="s">
        <v>238</v>
      </c>
      <c r="X59" s="140">
        <v>45108</v>
      </c>
      <c r="Y59" s="141">
        <v>-138.4347458</v>
      </c>
      <c r="Z59" s="63">
        <v>0.09</v>
      </c>
      <c r="AA59" s="64"/>
      <c r="AB59" s="77" t="s">
        <v>205</v>
      </c>
      <c r="AC59" s="141">
        <f t="shared" si="33"/>
        <v>-378.45119520000003</v>
      </c>
      <c r="AD59" s="78">
        <f t="shared" si="34"/>
        <v>5.5298723705455707E-3</v>
      </c>
      <c r="AE59" s="78">
        <f t="shared" si="35"/>
        <v>0.99447012762945441</v>
      </c>
      <c r="AF59" s="136">
        <f t="shared" si="36"/>
        <v>68075.424379988646</v>
      </c>
      <c r="AG59" s="142"/>
    </row>
    <row r="60" spans="1:33" ht="15.75" customHeight="1" x14ac:dyDescent="0.2">
      <c r="A60" s="70">
        <v>55</v>
      </c>
      <c r="B60" s="138" t="s">
        <v>117</v>
      </c>
      <c r="C60" s="13" t="s">
        <v>118</v>
      </c>
      <c r="D60" s="11" t="s">
        <v>28</v>
      </c>
      <c r="E60" s="16">
        <v>63833</v>
      </c>
      <c r="F60" s="8" t="s">
        <v>23</v>
      </c>
      <c r="G60" s="13" t="s">
        <v>47</v>
      </c>
      <c r="H60" s="146">
        <f t="shared" si="27"/>
        <v>9997.7033860204865</v>
      </c>
      <c r="I60" s="73">
        <v>50</v>
      </c>
      <c r="J60" s="12" t="s">
        <v>200</v>
      </c>
      <c r="K60" s="8">
        <v>-378</v>
      </c>
      <c r="L60" s="74">
        <f t="shared" si="28"/>
        <v>96.87600872966695</v>
      </c>
      <c r="M60" s="8">
        <v>9</v>
      </c>
      <c r="N60" s="74">
        <f t="shared" si="29"/>
        <v>151.57671247160516</v>
      </c>
      <c r="O60" s="139">
        <f t="shared" si="30"/>
        <v>-26.736604893113913</v>
      </c>
      <c r="P60" s="77" t="s">
        <v>200</v>
      </c>
      <c r="Q60" s="12">
        <v>12.898999999999999</v>
      </c>
      <c r="R60" s="78">
        <v>12.949299999999999</v>
      </c>
      <c r="S60" s="12">
        <v>21.9178</v>
      </c>
      <c r="T60" s="78">
        <f t="shared" si="31"/>
        <v>8.9685000000000006</v>
      </c>
      <c r="U60" s="78">
        <f t="shared" si="32"/>
        <v>5.0300000000000011E-2</v>
      </c>
      <c r="V60" s="64" t="s">
        <v>203</v>
      </c>
      <c r="W60" s="60" t="s">
        <v>239</v>
      </c>
      <c r="X60" s="140">
        <v>45108</v>
      </c>
      <c r="Y60" s="141">
        <v>-102.27153819999999</v>
      </c>
      <c r="Z60" s="63">
        <v>8.8999999999999996E-2</v>
      </c>
      <c r="AA60" s="64"/>
      <c r="AB60" s="77" t="s">
        <v>205</v>
      </c>
      <c r="AC60" s="141">
        <f t="shared" si="33"/>
        <v>-378.45119520000003</v>
      </c>
      <c r="AD60" s="78">
        <f t="shared" si="34"/>
        <v>5.5772386570275435E-3</v>
      </c>
      <c r="AE60" s="78">
        <f t="shared" si="35"/>
        <v>0.99442276134297247</v>
      </c>
      <c r="AF60" s="136">
        <f t="shared" si="36"/>
        <v>67493.881060660031</v>
      </c>
      <c r="AG60" s="142"/>
    </row>
    <row r="61" spans="1:33" ht="15.75" customHeight="1" x14ac:dyDescent="0.2">
      <c r="A61" s="70">
        <v>56</v>
      </c>
      <c r="B61" s="138" t="s">
        <v>119</v>
      </c>
      <c r="C61" s="13" t="s">
        <v>120</v>
      </c>
      <c r="D61" s="11" t="s">
        <v>28</v>
      </c>
      <c r="E61" s="16">
        <v>63833</v>
      </c>
      <c r="F61" s="8" t="s">
        <v>23</v>
      </c>
      <c r="G61" s="13" t="s">
        <v>47</v>
      </c>
      <c r="H61" s="146">
        <f t="shared" si="27"/>
        <v>9997.7033860204865</v>
      </c>
      <c r="I61" s="73">
        <v>50</v>
      </c>
      <c r="J61" s="12" t="s">
        <v>200</v>
      </c>
      <c r="K61" s="8">
        <v>-378</v>
      </c>
      <c r="L61" s="74">
        <f t="shared" si="28"/>
        <v>96.87600872966695</v>
      </c>
      <c r="M61" s="8">
        <v>9</v>
      </c>
      <c r="N61" s="74">
        <f t="shared" si="29"/>
        <v>151.57671247160516</v>
      </c>
      <c r="O61" s="139">
        <f t="shared" si="30"/>
        <v>-26.736604893113913</v>
      </c>
      <c r="P61" s="77" t="s">
        <v>200</v>
      </c>
      <c r="Q61" s="12">
        <v>12.9427</v>
      </c>
      <c r="R61" s="78">
        <v>12.9945</v>
      </c>
      <c r="S61" s="12">
        <v>21.913</v>
      </c>
      <c r="T61" s="78">
        <f t="shared" si="31"/>
        <v>8.9184999999999999</v>
      </c>
      <c r="U61" s="149">
        <f t="shared" si="32"/>
        <v>5.1800000000000068E-2</v>
      </c>
      <c r="V61" s="64" t="s">
        <v>203</v>
      </c>
      <c r="W61" s="60" t="s">
        <v>240</v>
      </c>
      <c r="X61" s="140">
        <v>45108</v>
      </c>
      <c r="Y61" s="141">
        <v>-165.71300249999999</v>
      </c>
      <c r="Z61" s="63">
        <v>0.121</v>
      </c>
      <c r="AA61" s="64"/>
      <c r="AB61" s="77" t="s">
        <v>205</v>
      </c>
      <c r="AC61" s="141">
        <f t="shared" si="33"/>
        <v>-378.45119520000003</v>
      </c>
      <c r="AD61" s="149">
        <f t="shared" si="34"/>
        <v>5.7746117744111201E-3</v>
      </c>
      <c r="AE61" s="78">
        <f t="shared" si="35"/>
        <v>0.99422538822558892</v>
      </c>
      <c r="AF61" s="150">
        <f t="shared" si="36"/>
        <v>65179.58283187636</v>
      </c>
      <c r="AG61" s="151" t="s">
        <v>241</v>
      </c>
    </row>
    <row r="62" spans="1:33" ht="15.75" customHeight="1" x14ac:dyDescent="0.2">
      <c r="A62" s="70">
        <v>57</v>
      </c>
      <c r="B62" s="138" t="s">
        <v>121</v>
      </c>
      <c r="C62" s="13" t="s">
        <v>122</v>
      </c>
      <c r="D62" s="11" t="s">
        <v>28</v>
      </c>
      <c r="E62" s="16">
        <v>63833</v>
      </c>
      <c r="F62" s="8" t="s">
        <v>23</v>
      </c>
      <c r="G62" s="13" t="s">
        <v>47</v>
      </c>
      <c r="H62" s="146">
        <f t="shared" si="27"/>
        <v>9997.7033860204865</v>
      </c>
      <c r="I62" s="73">
        <v>50</v>
      </c>
      <c r="J62" s="12" t="s">
        <v>200</v>
      </c>
      <c r="K62" s="8">
        <v>-378</v>
      </c>
      <c r="L62" s="74">
        <f t="shared" si="28"/>
        <v>96.87600872966695</v>
      </c>
      <c r="M62" s="8">
        <v>9</v>
      </c>
      <c r="N62" s="74">
        <f t="shared" si="29"/>
        <v>151.57671247160516</v>
      </c>
      <c r="O62" s="139">
        <f t="shared" si="30"/>
        <v>-26.736604893113913</v>
      </c>
      <c r="P62" s="77" t="s">
        <v>200</v>
      </c>
      <c r="Q62" s="12">
        <v>12.863899999999999</v>
      </c>
      <c r="R62" s="78">
        <v>12.9139</v>
      </c>
      <c r="S62" s="12">
        <v>21.8523</v>
      </c>
      <c r="T62" s="78">
        <f t="shared" si="31"/>
        <v>8.9383999999999997</v>
      </c>
      <c r="U62" s="78">
        <f t="shared" si="32"/>
        <v>5.0000000000000711E-2</v>
      </c>
      <c r="V62" s="64" t="s">
        <v>203</v>
      </c>
      <c r="W62" s="60" t="s">
        <v>242</v>
      </c>
      <c r="X62" s="140">
        <v>45108</v>
      </c>
      <c r="Y62" s="141">
        <v>-163.7834541</v>
      </c>
      <c r="Z62" s="63">
        <v>0.15</v>
      </c>
      <c r="AA62" s="64"/>
      <c r="AB62" s="77" t="s">
        <v>205</v>
      </c>
      <c r="AC62" s="141">
        <f t="shared" si="33"/>
        <v>-378.45119520000003</v>
      </c>
      <c r="AD62" s="78">
        <f t="shared" si="34"/>
        <v>5.5627252903743393E-3</v>
      </c>
      <c r="AE62" s="78">
        <f t="shared" si="35"/>
        <v>0.99443727470962562</v>
      </c>
      <c r="AF62" s="136">
        <f t="shared" si="36"/>
        <v>67681.928463512624</v>
      </c>
      <c r="AG62" s="151"/>
    </row>
    <row r="63" spans="1:33" ht="15.75" customHeight="1" x14ac:dyDescent="0.2">
      <c r="A63" s="70">
        <v>58</v>
      </c>
      <c r="B63" s="138" t="s">
        <v>123</v>
      </c>
      <c r="C63" s="13" t="s">
        <v>124</v>
      </c>
      <c r="D63" s="11" t="s">
        <v>28</v>
      </c>
      <c r="E63" s="16">
        <v>63833</v>
      </c>
      <c r="F63" s="8" t="s">
        <v>23</v>
      </c>
      <c r="G63" s="13" t="s">
        <v>47</v>
      </c>
      <c r="H63" s="146">
        <f t="shared" si="27"/>
        <v>9997.7033860204865</v>
      </c>
      <c r="I63" s="73">
        <v>50</v>
      </c>
      <c r="J63" s="12" t="s">
        <v>200</v>
      </c>
      <c r="K63" s="8">
        <v>-378</v>
      </c>
      <c r="L63" s="74">
        <f t="shared" si="28"/>
        <v>96.87600872966695</v>
      </c>
      <c r="M63" s="8">
        <v>9</v>
      </c>
      <c r="N63" s="74">
        <f t="shared" si="29"/>
        <v>151.57671247160516</v>
      </c>
      <c r="O63" s="139">
        <f t="shared" si="30"/>
        <v>-26.736604893113913</v>
      </c>
      <c r="P63" s="77" t="s">
        <v>200</v>
      </c>
      <c r="Q63" s="12">
        <v>12.889699999999999</v>
      </c>
      <c r="R63" s="78">
        <v>12.9413</v>
      </c>
      <c r="S63" s="12">
        <v>21.837800000000001</v>
      </c>
      <c r="T63" s="78">
        <f t="shared" si="31"/>
        <v>8.8965000000000014</v>
      </c>
      <c r="U63" s="149">
        <f t="shared" si="32"/>
        <v>5.1600000000000534E-2</v>
      </c>
      <c r="V63" s="64" t="s">
        <v>203</v>
      </c>
      <c r="W63" s="60" t="s">
        <v>243</v>
      </c>
      <c r="X63" s="140">
        <v>45108</v>
      </c>
      <c r="Y63" s="141">
        <v>-144.25185740000001</v>
      </c>
      <c r="Z63" s="63">
        <v>0.115</v>
      </c>
      <c r="AA63" s="64"/>
      <c r="AB63" s="77" t="s">
        <v>205</v>
      </c>
      <c r="AC63" s="141">
        <f t="shared" si="33"/>
        <v>-378.45119520000003</v>
      </c>
      <c r="AD63" s="149">
        <f t="shared" si="34"/>
        <v>5.7665873202132883E-3</v>
      </c>
      <c r="AE63" s="78">
        <f t="shared" si="35"/>
        <v>0.99423341267978671</v>
      </c>
      <c r="AF63" s="150">
        <f t="shared" si="36"/>
        <v>65269.769178231902</v>
      </c>
      <c r="AG63" s="151" t="s">
        <v>241</v>
      </c>
    </row>
    <row r="64" spans="1:33" ht="15.75" customHeight="1" x14ac:dyDescent="0.2">
      <c r="A64" s="152">
        <v>59</v>
      </c>
      <c r="B64" s="153" t="s">
        <v>125</v>
      </c>
      <c r="C64" s="154" t="s">
        <v>126</v>
      </c>
      <c r="D64" s="155" t="s">
        <v>28</v>
      </c>
      <c r="E64" s="156">
        <v>63833</v>
      </c>
      <c r="F64" s="157" t="s">
        <v>23</v>
      </c>
      <c r="G64" s="154" t="s">
        <v>47</v>
      </c>
      <c r="H64" s="158">
        <f t="shared" si="27"/>
        <v>9997.7033860204865</v>
      </c>
      <c r="I64" s="159">
        <v>50</v>
      </c>
      <c r="J64" s="160" t="s">
        <v>200</v>
      </c>
      <c r="K64" s="157">
        <v>-378</v>
      </c>
      <c r="L64" s="161">
        <f t="shared" si="28"/>
        <v>96.87600872966695</v>
      </c>
      <c r="M64" s="157">
        <v>9</v>
      </c>
      <c r="N64" s="161">
        <f t="shared" si="29"/>
        <v>151.57671247160516</v>
      </c>
      <c r="O64" s="162">
        <f t="shared" si="30"/>
        <v>-26.736604893113913</v>
      </c>
      <c r="P64" s="163" t="s">
        <v>200</v>
      </c>
      <c r="Q64" s="164">
        <v>12.8797</v>
      </c>
      <c r="R64" s="164">
        <v>12.9285</v>
      </c>
      <c r="S64" s="160">
        <v>21.9116</v>
      </c>
      <c r="T64" s="164">
        <f t="shared" si="31"/>
        <v>8.9831000000000003</v>
      </c>
      <c r="U64" s="164">
        <f t="shared" si="32"/>
        <v>4.8799999999999955E-2</v>
      </c>
      <c r="V64" s="165" t="s">
        <v>203</v>
      </c>
      <c r="W64" s="94" t="s">
        <v>244</v>
      </c>
      <c r="X64" s="166">
        <v>45108</v>
      </c>
      <c r="Y64" s="167">
        <v>-173.5896347</v>
      </c>
      <c r="Z64" s="97">
        <v>0.157</v>
      </c>
      <c r="AA64" s="165"/>
      <c r="AB64" s="163" t="s">
        <v>205</v>
      </c>
      <c r="AC64" s="167">
        <f t="shared" si="33"/>
        <v>-378.45119520000003</v>
      </c>
      <c r="AD64" s="164">
        <f t="shared" si="34"/>
        <v>5.403071336042245E-3</v>
      </c>
      <c r="AE64" s="164">
        <f t="shared" si="35"/>
        <v>0.99459692866395777</v>
      </c>
      <c r="AF64" s="168">
        <f t="shared" si="36"/>
        <v>69694.322538957451</v>
      </c>
      <c r="AG64" s="169"/>
    </row>
    <row r="65" spans="1:33" ht="15.75" customHeight="1" x14ac:dyDescent="0.2">
      <c r="B65" s="112"/>
      <c r="F65" s="12"/>
      <c r="H65" s="141"/>
      <c r="W65" s="18"/>
      <c r="AF65" s="18"/>
      <c r="AG65" s="19"/>
    </row>
    <row r="66" spans="1:33" ht="54" customHeight="1" x14ac:dyDescent="0.2">
      <c r="A66" s="119" t="s">
        <v>13</v>
      </c>
      <c r="B66" s="24" t="s">
        <v>132</v>
      </c>
      <c r="C66" s="24" t="s">
        <v>15</v>
      </c>
      <c r="D66" s="25" t="s">
        <v>16</v>
      </c>
      <c r="E66" s="26" t="s">
        <v>17</v>
      </c>
      <c r="F66" s="24" t="s">
        <v>18</v>
      </c>
      <c r="G66" s="33" t="s">
        <v>19</v>
      </c>
      <c r="H66" s="120" t="s">
        <v>133</v>
      </c>
      <c r="I66" s="119" t="s">
        <v>134</v>
      </c>
      <c r="J66" s="24" t="s">
        <v>135</v>
      </c>
      <c r="K66" s="24" t="s">
        <v>136</v>
      </c>
      <c r="L66" s="24" t="s">
        <v>137</v>
      </c>
      <c r="M66" s="24" t="s">
        <v>138</v>
      </c>
      <c r="N66" s="24" t="s">
        <v>139</v>
      </c>
      <c r="O66" s="33" t="s">
        <v>140</v>
      </c>
      <c r="P66" s="119"/>
      <c r="Q66" s="24"/>
      <c r="R66" s="24"/>
      <c r="S66" s="24"/>
      <c r="T66" s="24"/>
      <c r="U66" s="24"/>
      <c r="V66" s="33" t="s">
        <v>198</v>
      </c>
      <c r="W66" s="170" t="s">
        <v>147</v>
      </c>
      <c r="X66" s="171" t="s">
        <v>148</v>
      </c>
      <c r="Y66" s="171" t="s">
        <v>149</v>
      </c>
      <c r="Z66" s="171" t="s">
        <v>150</v>
      </c>
      <c r="AA66" s="172" t="s">
        <v>146</v>
      </c>
      <c r="AB66" s="113"/>
      <c r="AG66" s="19"/>
    </row>
    <row r="67" spans="1:33" ht="15.75" customHeight="1" x14ac:dyDescent="0.2">
      <c r="A67" s="173"/>
      <c r="B67" s="174" t="s">
        <v>245</v>
      </c>
      <c r="C67" s="175" t="s">
        <v>246</v>
      </c>
      <c r="D67" s="175" t="s">
        <v>22</v>
      </c>
      <c r="E67" s="176">
        <v>-380</v>
      </c>
      <c r="F67" s="177" t="s">
        <v>23</v>
      </c>
      <c r="G67" s="178" t="s">
        <v>247</v>
      </c>
      <c r="H67" s="179">
        <f t="shared" ref="H67:H69" si="37">IF(E67&lt;&gt;"", (E67/1000 + 1) * $C$1 / (1 + (E67/1000 + 1) * $C$1) * 1000000, "no data")</f>
        <v>96.564540389016116</v>
      </c>
      <c r="I67" s="180"/>
      <c r="J67" s="175"/>
      <c r="K67" s="177"/>
      <c r="L67" s="181"/>
      <c r="M67" s="177"/>
      <c r="N67" s="181"/>
      <c r="O67" s="182"/>
      <c r="P67" s="183"/>
      <c r="Q67" s="175"/>
      <c r="R67" s="184"/>
      <c r="S67" s="175"/>
      <c r="T67" s="175"/>
      <c r="U67" s="175"/>
      <c r="V67" s="185"/>
      <c r="W67" s="186" t="s">
        <v>248</v>
      </c>
      <c r="X67" s="187">
        <v>45107</v>
      </c>
      <c r="Y67" s="135">
        <v>-378.08987150000002</v>
      </c>
      <c r="Z67" s="135">
        <v>0.182</v>
      </c>
      <c r="AA67" s="188" t="s">
        <v>249</v>
      </c>
      <c r="AB67" s="189"/>
      <c r="AG67" s="19"/>
    </row>
    <row r="68" spans="1:33" ht="15.75" customHeight="1" x14ac:dyDescent="0.2">
      <c r="A68" s="190"/>
      <c r="B68" s="191" t="s">
        <v>250</v>
      </c>
      <c r="C68" s="192" t="s">
        <v>246</v>
      </c>
      <c r="D68" s="192" t="s">
        <v>22</v>
      </c>
      <c r="E68" s="193">
        <v>-380</v>
      </c>
      <c r="F68" s="194" t="s">
        <v>23</v>
      </c>
      <c r="G68" s="195" t="s">
        <v>247</v>
      </c>
      <c r="H68" s="196">
        <f t="shared" si="37"/>
        <v>96.564540389016116</v>
      </c>
      <c r="I68" s="197"/>
      <c r="J68" s="192"/>
      <c r="K68" s="194"/>
      <c r="L68" s="198"/>
      <c r="M68" s="194"/>
      <c r="N68" s="198"/>
      <c r="O68" s="199"/>
      <c r="P68" s="200"/>
      <c r="Q68" s="192"/>
      <c r="R68" s="201"/>
      <c r="S68" s="192"/>
      <c r="T68" s="192"/>
      <c r="U68" s="192"/>
      <c r="V68" s="202"/>
      <c r="W68" s="203" t="s">
        <v>251</v>
      </c>
      <c r="X68" s="204">
        <v>45107</v>
      </c>
      <c r="Y68" s="141">
        <v>-378.57914290000002</v>
      </c>
      <c r="Z68" s="141">
        <v>0.248</v>
      </c>
      <c r="AA68" s="76" t="s">
        <v>249</v>
      </c>
      <c r="AB68" s="189"/>
      <c r="AG68" s="19"/>
    </row>
    <row r="69" spans="1:33" ht="15.75" customHeight="1" x14ac:dyDescent="0.2">
      <c r="A69" s="205"/>
      <c r="B69" s="206" t="s">
        <v>252</v>
      </c>
      <c r="C69" s="207" t="s">
        <v>246</v>
      </c>
      <c r="D69" s="207" t="s">
        <v>22</v>
      </c>
      <c r="E69" s="208">
        <v>-380</v>
      </c>
      <c r="F69" s="209" t="s">
        <v>23</v>
      </c>
      <c r="G69" s="210" t="s">
        <v>247</v>
      </c>
      <c r="H69" s="211">
        <f t="shared" si="37"/>
        <v>96.564540389016116</v>
      </c>
      <c r="I69" s="212"/>
      <c r="J69" s="207"/>
      <c r="K69" s="209"/>
      <c r="L69" s="213"/>
      <c r="M69" s="209"/>
      <c r="N69" s="213"/>
      <c r="O69" s="214"/>
      <c r="P69" s="215"/>
      <c r="Q69" s="207"/>
      <c r="R69" s="216"/>
      <c r="S69" s="207"/>
      <c r="T69" s="207"/>
      <c r="U69" s="207"/>
      <c r="V69" s="217"/>
      <c r="W69" s="218" t="s">
        <v>253</v>
      </c>
      <c r="X69" s="219">
        <v>45107</v>
      </c>
      <c r="Y69" s="167">
        <v>-378.68457119999999</v>
      </c>
      <c r="Z69" s="167">
        <v>0.21199999999999999</v>
      </c>
      <c r="AA69" s="220" t="s">
        <v>249</v>
      </c>
      <c r="AB69" s="189"/>
      <c r="AG69" s="19"/>
    </row>
    <row r="70" spans="1:33" ht="15.75" customHeight="1" x14ac:dyDescent="0.2">
      <c r="B70" s="112"/>
      <c r="F70" s="12"/>
      <c r="H70" s="141"/>
      <c r="W70" s="18"/>
      <c r="X70" s="221" t="s">
        <v>254</v>
      </c>
      <c r="Y70" s="222">
        <f>AVERAGE(Y67:Y69)</f>
        <v>-378.45119520000003</v>
      </c>
      <c r="AF70" s="18"/>
      <c r="AG70" s="19"/>
    </row>
    <row r="71" spans="1:33" ht="15.75" customHeight="1" x14ac:dyDescent="0.2">
      <c r="B71" s="112"/>
      <c r="F71" s="12"/>
      <c r="H71" s="12"/>
      <c r="W71" s="18"/>
      <c r="X71" s="221" t="s">
        <v>255</v>
      </c>
      <c r="Y71" s="222">
        <f>STDEV(Y67:Y69)</f>
        <v>0.31732458736518637</v>
      </c>
      <c r="AF71" s="18"/>
      <c r="AG71" s="19"/>
    </row>
    <row r="72" spans="1:33" ht="15.75" customHeight="1" x14ac:dyDescent="0.2">
      <c r="B72" s="112"/>
      <c r="F72" s="12"/>
      <c r="H72" s="12"/>
      <c r="W72" s="18"/>
      <c r="AF72" s="18"/>
      <c r="AG72" s="19"/>
    </row>
    <row r="73" spans="1:33" ht="15.75" customHeight="1" x14ac:dyDescent="0.2">
      <c r="B73" s="112"/>
      <c r="F73" s="12"/>
      <c r="H73" s="12"/>
      <c r="L73" s="113"/>
      <c r="W73" s="18"/>
      <c r="AF73" s="18"/>
      <c r="AG73" s="19"/>
    </row>
    <row r="74" spans="1:33" ht="15.75" customHeight="1" x14ac:dyDescent="0.2">
      <c r="B74" s="112"/>
      <c r="F74" s="12"/>
      <c r="H74" s="12"/>
      <c r="W74" s="18"/>
      <c r="AF74" s="18"/>
      <c r="AG74" s="19"/>
    </row>
    <row r="75" spans="1:33" ht="15.75" customHeight="1" x14ac:dyDescent="0.2">
      <c r="B75" s="112"/>
      <c r="F75" s="12"/>
      <c r="H75" s="12"/>
      <c r="W75" s="18"/>
      <c r="AF75" s="18"/>
      <c r="AG75" s="19"/>
    </row>
    <row r="76" spans="1:33" ht="15.75" customHeight="1" x14ac:dyDescent="0.2">
      <c r="B76" s="112"/>
      <c r="F76" s="12"/>
      <c r="H76" s="12"/>
      <c r="W76" s="18"/>
      <c r="AF76" s="18"/>
      <c r="AG76" s="19"/>
    </row>
    <row r="77" spans="1:33" ht="15.75" customHeight="1" x14ac:dyDescent="0.2">
      <c r="B77" s="112"/>
      <c r="F77" s="12"/>
      <c r="H77" s="12"/>
      <c r="W77" s="18"/>
      <c r="AF77" s="18"/>
      <c r="AG77" s="19"/>
    </row>
    <row r="78" spans="1:33" ht="15.75" customHeight="1" x14ac:dyDescent="0.2">
      <c r="B78" s="112"/>
      <c r="F78" s="12"/>
      <c r="H78" s="12"/>
      <c r="W78" s="18"/>
      <c r="AF78" s="18"/>
      <c r="AG78" s="19"/>
    </row>
    <row r="79" spans="1:33" ht="15.75" customHeight="1" x14ac:dyDescent="0.2">
      <c r="B79" s="112"/>
      <c r="F79" s="12"/>
      <c r="H79" s="12"/>
      <c r="W79" s="18"/>
      <c r="AF79" s="18"/>
      <c r="AG79" s="19"/>
    </row>
    <row r="80" spans="1:33" ht="15.75" customHeight="1" x14ac:dyDescent="0.2">
      <c r="B80" s="112"/>
      <c r="F80" s="12"/>
      <c r="H80" s="12"/>
      <c r="W80" s="18"/>
      <c r="AF80" s="18"/>
      <c r="AG80" s="19"/>
    </row>
    <row r="81" spans="2:33" ht="15.75" customHeight="1" x14ac:dyDescent="0.2">
      <c r="B81" s="112"/>
      <c r="F81" s="12"/>
      <c r="H81" s="12"/>
      <c r="W81" s="18"/>
      <c r="AF81" s="18"/>
      <c r="AG81" s="19"/>
    </row>
    <row r="82" spans="2:33" ht="15.75" customHeight="1" x14ac:dyDescent="0.2">
      <c r="B82" s="112"/>
      <c r="F82" s="12"/>
      <c r="H82" s="12"/>
      <c r="W82" s="18"/>
      <c r="AF82" s="18"/>
      <c r="AG82" s="19"/>
    </row>
    <row r="83" spans="2:33" ht="15.75" customHeight="1" x14ac:dyDescent="0.2">
      <c r="B83" s="112"/>
      <c r="F83" s="12"/>
      <c r="H83" s="12"/>
      <c r="W83" s="18"/>
      <c r="AF83" s="18"/>
      <c r="AG83" s="19"/>
    </row>
    <row r="84" spans="2:33" ht="15.75" customHeight="1" x14ac:dyDescent="0.2">
      <c r="B84" s="112"/>
      <c r="F84" s="12"/>
      <c r="H84" s="12"/>
      <c r="W84" s="18"/>
      <c r="AF84" s="18"/>
      <c r="AG84" s="19"/>
    </row>
    <row r="85" spans="2:33" ht="15.75" customHeight="1" x14ac:dyDescent="0.2">
      <c r="B85" s="112"/>
      <c r="F85" s="12"/>
      <c r="H85" s="12"/>
      <c r="W85" s="18"/>
      <c r="AF85" s="18"/>
      <c r="AG85" s="19"/>
    </row>
    <row r="86" spans="2:33" ht="15.75" customHeight="1" x14ac:dyDescent="0.2">
      <c r="B86" s="112"/>
      <c r="F86" s="12"/>
      <c r="H86" s="12"/>
      <c r="W86" s="18"/>
      <c r="AF86" s="18"/>
      <c r="AG86" s="19"/>
    </row>
    <row r="87" spans="2:33" ht="15.75" customHeight="1" x14ac:dyDescent="0.2">
      <c r="B87" s="112"/>
      <c r="F87" s="12"/>
      <c r="H87" s="12"/>
      <c r="W87" s="18"/>
      <c r="AF87" s="18"/>
      <c r="AG87" s="19"/>
    </row>
    <row r="88" spans="2:33" ht="15.75" customHeight="1" x14ac:dyDescent="0.2">
      <c r="B88" s="112"/>
      <c r="F88" s="12"/>
      <c r="H88" s="12"/>
      <c r="W88" s="18"/>
      <c r="AF88" s="18"/>
      <c r="AG88" s="19"/>
    </row>
    <row r="89" spans="2:33" ht="15.75" customHeight="1" x14ac:dyDescent="0.2">
      <c r="B89" s="112"/>
      <c r="F89" s="12"/>
      <c r="H89" s="12"/>
      <c r="W89" s="18"/>
      <c r="AF89" s="18"/>
      <c r="AG89" s="19"/>
    </row>
    <row r="90" spans="2:33" ht="15.75" customHeight="1" x14ac:dyDescent="0.2">
      <c r="B90" s="112"/>
      <c r="F90" s="12"/>
      <c r="H90" s="12"/>
      <c r="W90" s="18"/>
      <c r="AF90" s="18"/>
      <c r="AG90" s="19"/>
    </row>
    <row r="91" spans="2:33" ht="15.75" customHeight="1" x14ac:dyDescent="0.2">
      <c r="B91" s="112"/>
      <c r="F91" s="12"/>
      <c r="H91" s="12"/>
      <c r="W91" s="18"/>
      <c r="AF91" s="18"/>
      <c r="AG91" s="19"/>
    </row>
    <row r="92" spans="2:33" ht="15.75" customHeight="1" x14ac:dyDescent="0.2">
      <c r="B92" s="112"/>
      <c r="F92" s="12"/>
      <c r="H92" s="12"/>
      <c r="W92" s="18"/>
      <c r="AF92" s="18"/>
      <c r="AG92" s="19"/>
    </row>
    <row r="93" spans="2:33" ht="15.75" customHeight="1" x14ac:dyDescent="0.2">
      <c r="B93" s="112"/>
      <c r="F93" s="12"/>
      <c r="H93" s="12"/>
      <c r="W93" s="18"/>
      <c r="AF93" s="18"/>
      <c r="AG93" s="19"/>
    </row>
    <row r="94" spans="2:33" ht="15.75" customHeight="1" x14ac:dyDescent="0.2">
      <c r="B94" s="112"/>
      <c r="F94" s="12"/>
      <c r="H94" s="12"/>
      <c r="W94" s="18"/>
      <c r="AF94" s="18"/>
      <c r="AG94" s="19"/>
    </row>
    <row r="95" spans="2:33" ht="15.75" customHeight="1" x14ac:dyDescent="0.2">
      <c r="B95" s="112"/>
      <c r="F95" s="12"/>
      <c r="H95" s="12"/>
      <c r="W95" s="18"/>
      <c r="AF95" s="18"/>
      <c r="AG95" s="19"/>
    </row>
    <row r="96" spans="2:33" ht="15.75" customHeight="1" x14ac:dyDescent="0.2">
      <c r="B96" s="112"/>
      <c r="F96" s="12"/>
      <c r="H96" s="12"/>
      <c r="W96" s="18"/>
      <c r="AF96" s="18"/>
      <c r="AG96" s="19"/>
    </row>
    <row r="97" spans="2:33" ht="15.75" customHeight="1" x14ac:dyDescent="0.2">
      <c r="B97" s="112"/>
      <c r="F97" s="12"/>
      <c r="H97" s="12"/>
      <c r="W97" s="18"/>
      <c r="AF97" s="18"/>
      <c r="AG97" s="19"/>
    </row>
    <row r="98" spans="2:33" ht="15.75" customHeight="1" x14ac:dyDescent="0.2">
      <c r="B98" s="112"/>
      <c r="F98" s="12"/>
      <c r="H98" s="12"/>
      <c r="W98" s="18"/>
      <c r="AF98" s="18"/>
      <c r="AG98" s="19"/>
    </row>
    <row r="99" spans="2:33" ht="15.75" customHeight="1" x14ac:dyDescent="0.2">
      <c r="B99" s="112"/>
      <c r="F99" s="12"/>
      <c r="H99" s="12"/>
      <c r="W99" s="18"/>
      <c r="AF99" s="18"/>
      <c r="AG99" s="19"/>
    </row>
    <row r="100" spans="2:33" ht="15.75" customHeight="1" x14ac:dyDescent="0.2">
      <c r="B100" s="112"/>
      <c r="F100" s="12"/>
      <c r="H100" s="12"/>
      <c r="W100" s="18"/>
      <c r="AF100" s="18"/>
      <c r="AG100" s="19"/>
    </row>
    <row r="101" spans="2:33" ht="15.75" customHeight="1" x14ac:dyDescent="0.2">
      <c r="B101" s="112"/>
      <c r="F101" s="12"/>
      <c r="H101" s="12"/>
      <c r="W101" s="18"/>
      <c r="AF101" s="18"/>
      <c r="AG101" s="19"/>
    </row>
    <row r="102" spans="2:33" ht="15.75" customHeight="1" x14ac:dyDescent="0.2">
      <c r="B102" s="112"/>
      <c r="F102" s="12"/>
      <c r="H102" s="12"/>
      <c r="W102" s="18"/>
      <c r="AF102" s="18"/>
      <c r="AG102" s="19"/>
    </row>
    <row r="103" spans="2:33" ht="15.75" customHeight="1" x14ac:dyDescent="0.2">
      <c r="B103" s="112"/>
      <c r="F103" s="12"/>
      <c r="H103" s="12"/>
      <c r="W103" s="18"/>
      <c r="AF103" s="18"/>
      <c r="AG103" s="19"/>
    </row>
    <row r="104" spans="2:33" ht="15.75" customHeight="1" x14ac:dyDescent="0.2">
      <c r="B104" s="112"/>
      <c r="F104" s="12"/>
      <c r="H104" s="12"/>
      <c r="W104" s="18"/>
      <c r="AF104" s="18"/>
      <c r="AG104" s="19"/>
    </row>
    <row r="105" spans="2:33" ht="15.75" customHeight="1" x14ac:dyDescent="0.2">
      <c r="B105" s="112"/>
      <c r="F105" s="12"/>
      <c r="H105" s="12"/>
      <c r="W105" s="18"/>
      <c r="AF105" s="18"/>
      <c r="AG105" s="19"/>
    </row>
    <row r="106" spans="2:33" ht="15.75" customHeight="1" x14ac:dyDescent="0.2">
      <c r="B106" s="112"/>
      <c r="F106" s="12"/>
      <c r="H106" s="12"/>
      <c r="W106" s="18"/>
      <c r="AF106" s="18"/>
      <c r="AG106" s="19"/>
    </row>
    <row r="107" spans="2:33" ht="15.75" customHeight="1" x14ac:dyDescent="0.2">
      <c r="B107" s="112"/>
      <c r="F107" s="12"/>
      <c r="H107" s="12"/>
      <c r="W107" s="18"/>
      <c r="AF107" s="18"/>
      <c r="AG107" s="19"/>
    </row>
    <row r="108" spans="2:33" ht="15.75" customHeight="1" x14ac:dyDescent="0.2">
      <c r="B108" s="112"/>
      <c r="F108" s="12"/>
      <c r="H108" s="12"/>
      <c r="W108" s="18"/>
      <c r="AF108" s="18"/>
      <c r="AG108" s="19"/>
    </row>
    <row r="109" spans="2:33" ht="15.75" customHeight="1" x14ac:dyDescent="0.2">
      <c r="B109" s="112"/>
      <c r="F109" s="12"/>
      <c r="H109" s="12"/>
      <c r="W109" s="18"/>
      <c r="AF109" s="18"/>
      <c r="AG109" s="19"/>
    </row>
    <row r="110" spans="2:33" ht="15.75" customHeight="1" x14ac:dyDescent="0.2">
      <c r="B110" s="112"/>
      <c r="F110" s="12"/>
      <c r="H110" s="12"/>
      <c r="W110" s="18"/>
      <c r="AF110" s="18"/>
      <c r="AG110" s="19"/>
    </row>
    <row r="111" spans="2:33" ht="15.75" customHeight="1" x14ac:dyDescent="0.2">
      <c r="B111" s="112"/>
      <c r="F111" s="12"/>
      <c r="H111" s="12"/>
      <c r="W111" s="18"/>
      <c r="AF111" s="18"/>
      <c r="AG111" s="19"/>
    </row>
    <row r="112" spans="2:33" ht="15.75" customHeight="1" x14ac:dyDescent="0.2">
      <c r="B112" s="112"/>
      <c r="F112" s="12"/>
      <c r="H112" s="12"/>
      <c r="W112" s="18"/>
      <c r="AF112" s="18"/>
      <c r="AG112" s="19"/>
    </row>
    <row r="113" spans="2:33" ht="15.75" customHeight="1" x14ac:dyDescent="0.2">
      <c r="B113" s="112"/>
      <c r="F113" s="12"/>
      <c r="H113" s="12"/>
      <c r="W113" s="18"/>
      <c r="AF113" s="18"/>
      <c r="AG113" s="19"/>
    </row>
    <row r="114" spans="2:33" ht="15.75" customHeight="1" x14ac:dyDescent="0.2">
      <c r="B114" s="112"/>
      <c r="F114" s="12"/>
      <c r="H114" s="12"/>
      <c r="W114" s="18"/>
      <c r="AF114" s="18"/>
      <c r="AG114" s="19"/>
    </row>
    <row r="115" spans="2:33" ht="15.75" customHeight="1" x14ac:dyDescent="0.2">
      <c r="B115" s="112"/>
      <c r="F115" s="12"/>
      <c r="H115" s="12"/>
      <c r="W115" s="18"/>
      <c r="AF115" s="18"/>
      <c r="AG115" s="19"/>
    </row>
    <row r="116" spans="2:33" ht="15.75" customHeight="1" x14ac:dyDescent="0.2">
      <c r="B116" s="112"/>
      <c r="F116" s="12"/>
      <c r="H116" s="12"/>
      <c r="W116" s="18"/>
      <c r="AF116" s="18"/>
      <c r="AG116" s="19"/>
    </row>
    <row r="117" spans="2:33" ht="15.75" customHeight="1" x14ac:dyDescent="0.2">
      <c r="B117" s="112"/>
      <c r="F117" s="12"/>
      <c r="H117" s="12"/>
      <c r="W117" s="18"/>
      <c r="AF117" s="18"/>
      <c r="AG117" s="19"/>
    </row>
    <row r="118" spans="2:33" ht="15.75" customHeight="1" x14ac:dyDescent="0.2">
      <c r="B118" s="112"/>
      <c r="F118" s="12"/>
      <c r="H118" s="12"/>
      <c r="W118" s="18"/>
      <c r="AF118" s="18"/>
      <c r="AG118" s="19"/>
    </row>
    <row r="119" spans="2:33" ht="15.75" customHeight="1" x14ac:dyDescent="0.2">
      <c r="B119" s="112"/>
      <c r="F119" s="12"/>
      <c r="H119" s="12"/>
      <c r="W119" s="18"/>
      <c r="AF119" s="18"/>
      <c r="AG119" s="19"/>
    </row>
    <row r="120" spans="2:33" ht="15.75" customHeight="1" x14ac:dyDescent="0.2">
      <c r="B120" s="112"/>
      <c r="F120" s="12"/>
      <c r="H120" s="12"/>
      <c r="W120" s="18"/>
      <c r="AF120" s="18"/>
      <c r="AG120" s="19"/>
    </row>
    <row r="121" spans="2:33" ht="15.75" customHeight="1" x14ac:dyDescent="0.2">
      <c r="B121" s="112"/>
      <c r="F121" s="12"/>
      <c r="H121" s="12"/>
      <c r="W121" s="18"/>
      <c r="AF121" s="18"/>
      <c r="AG121" s="19"/>
    </row>
    <row r="122" spans="2:33" ht="15.75" customHeight="1" x14ac:dyDescent="0.2">
      <c r="B122" s="112"/>
      <c r="F122" s="12"/>
      <c r="H122" s="12"/>
      <c r="W122" s="18"/>
      <c r="AF122" s="18"/>
      <c r="AG122" s="19"/>
    </row>
    <row r="123" spans="2:33" ht="15.75" customHeight="1" x14ac:dyDescent="0.2">
      <c r="B123" s="112"/>
      <c r="F123" s="12"/>
      <c r="H123" s="12"/>
      <c r="W123" s="18"/>
      <c r="AF123" s="18"/>
      <c r="AG123" s="19"/>
    </row>
    <row r="124" spans="2:33" ht="15.75" customHeight="1" x14ac:dyDescent="0.2">
      <c r="B124" s="112"/>
      <c r="F124" s="12"/>
      <c r="H124" s="12"/>
      <c r="W124" s="18"/>
      <c r="AF124" s="18"/>
      <c r="AG124" s="19"/>
    </row>
    <row r="125" spans="2:33" ht="15.75" customHeight="1" x14ac:dyDescent="0.2">
      <c r="B125" s="112"/>
      <c r="F125" s="12"/>
      <c r="H125" s="12"/>
      <c r="W125" s="18"/>
      <c r="AF125" s="18"/>
      <c r="AG125" s="19"/>
    </row>
    <row r="126" spans="2:33" ht="15.75" customHeight="1" x14ac:dyDescent="0.2">
      <c r="B126" s="112"/>
      <c r="F126" s="12"/>
      <c r="H126" s="12"/>
      <c r="W126" s="18"/>
      <c r="AF126" s="18"/>
      <c r="AG126" s="19"/>
    </row>
    <row r="127" spans="2:33" ht="15.75" customHeight="1" x14ac:dyDescent="0.2">
      <c r="B127" s="112"/>
      <c r="F127" s="12"/>
      <c r="H127" s="12"/>
      <c r="W127" s="18"/>
      <c r="AF127" s="18"/>
      <c r="AG127" s="19"/>
    </row>
    <row r="128" spans="2:33" ht="15.75" customHeight="1" x14ac:dyDescent="0.2">
      <c r="B128" s="112"/>
      <c r="F128" s="12"/>
      <c r="H128" s="12"/>
      <c r="W128" s="18"/>
      <c r="AF128" s="18"/>
      <c r="AG128" s="19"/>
    </row>
    <row r="129" spans="2:33" ht="15.75" customHeight="1" x14ac:dyDescent="0.2">
      <c r="B129" s="112"/>
      <c r="F129" s="12"/>
      <c r="H129" s="12"/>
      <c r="W129" s="18"/>
      <c r="AF129" s="18"/>
      <c r="AG129" s="19"/>
    </row>
    <row r="130" spans="2:33" ht="15.75" customHeight="1" x14ac:dyDescent="0.2">
      <c r="B130" s="112"/>
      <c r="F130" s="12"/>
      <c r="H130" s="12"/>
      <c r="W130" s="18"/>
      <c r="AF130" s="18"/>
      <c r="AG130" s="19"/>
    </row>
    <row r="131" spans="2:33" ht="15.75" customHeight="1" x14ac:dyDescent="0.2">
      <c r="B131" s="112"/>
      <c r="F131" s="12"/>
      <c r="H131" s="12"/>
      <c r="W131" s="18"/>
      <c r="AF131" s="18"/>
      <c r="AG131" s="19"/>
    </row>
    <row r="132" spans="2:33" ht="15.75" customHeight="1" x14ac:dyDescent="0.2">
      <c r="B132" s="112"/>
      <c r="F132" s="12"/>
      <c r="H132" s="12"/>
      <c r="W132" s="18"/>
      <c r="AF132" s="18"/>
      <c r="AG132" s="19"/>
    </row>
    <row r="133" spans="2:33" ht="15.75" customHeight="1" x14ac:dyDescent="0.2">
      <c r="B133" s="112"/>
      <c r="F133" s="12"/>
      <c r="H133" s="12"/>
      <c r="W133" s="18"/>
      <c r="AF133" s="18"/>
      <c r="AG133" s="19"/>
    </row>
    <row r="134" spans="2:33" ht="15.75" customHeight="1" x14ac:dyDescent="0.2">
      <c r="B134" s="112"/>
      <c r="F134" s="12"/>
      <c r="H134" s="12"/>
      <c r="W134" s="18"/>
      <c r="AF134" s="18"/>
      <c r="AG134" s="19"/>
    </row>
    <row r="135" spans="2:33" ht="15.75" customHeight="1" x14ac:dyDescent="0.2">
      <c r="B135" s="112"/>
      <c r="F135" s="12"/>
      <c r="H135" s="12"/>
      <c r="W135" s="18"/>
      <c r="AF135" s="18"/>
      <c r="AG135" s="19"/>
    </row>
    <row r="136" spans="2:33" ht="15.75" customHeight="1" x14ac:dyDescent="0.2">
      <c r="B136" s="112"/>
      <c r="F136" s="12"/>
      <c r="H136" s="12"/>
      <c r="W136" s="18"/>
      <c r="AF136" s="18"/>
      <c r="AG136" s="19"/>
    </row>
    <row r="137" spans="2:33" ht="15.75" customHeight="1" x14ac:dyDescent="0.2">
      <c r="B137" s="112"/>
      <c r="F137" s="12"/>
      <c r="H137" s="12"/>
      <c r="W137" s="18"/>
      <c r="AF137" s="18"/>
      <c r="AG137" s="19"/>
    </row>
    <row r="138" spans="2:33" ht="15.75" customHeight="1" x14ac:dyDescent="0.2">
      <c r="B138" s="112"/>
      <c r="F138" s="12"/>
      <c r="H138" s="12"/>
      <c r="W138" s="18"/>
      <c r="AF138" s="18"/>
      <c r="AG138" s="19"/>
    </row>
    <row r="139" spans="2:33" ht="15.75" customHeight="1" x14ac:dyDescent="0.2">
      <c r="B139" s="112"/>
      <c r="F139" s="12"/>
      <c r="H139" s="12"/>
      <c r="W139" s="18"/>
      <c r="AF139" s="18"/>
      <c r="AG139" s="19"/>
    </row>
    <row r="140" spans="2:33" ht="15.75" customHeight="1" x14ac:dyDescent="0.2">
      <c r="B140" s="112"/>
      <c r="F140" s="12"/>
      <c r="H140" s="12"/>
      <c r="W140" s="18"/>
      <c r="AF140" s="18"/>
      <c r="AG140" s="19"/>
    </row>
    <row r="141" spans="2:33" ht="15.75" customHeight="1" x14ac:dyDescent="0.2">
      <c r="B141" s="112"/>
      <c r="F141" s="12"/>
      <c r="H141" s="12"/>
      <c r="W141" s="18"/>
      <c r="AF141" s="18"/>
      <c r="AG141" s="19"/>
    </row>
    <row r="142" spans="2:33" ht="15.75" customHeight="1" x14ac:dyDescent="0.2">
      <c r="B142" s="112"/>
      <c r="F142" s="12"/>
      <c r="H142" s="12"/>
      <c r="W142" s="18"/>
      <c r="AF142" s="18"/>
      <c r="AG142" s="19"/>
    </row>
    <row r="143" spans="2:33" ht="15.75" customHeight="1" x14ac:dyDescent="0.2">
      <c r="B143" s="112"/>
      <c r="F143" s="12"/>
      <c r="H143" s="12"/>
      <c r="W143" s="18"/>
      <c r="AF143" s="18"/>
      <c r="AG143" s="19"/>
    </row>
    <row r="144" spans="2:33" ht="15.75" customHeight="1" x14ac:dyDescent="0.2">
      <c r="B144" s="112"/>
      <c r="F144" s="12"/>
      <c r="H144" s="12"/>
      <c r="W144" s="18"/>
      <c r="AF144" s="18"/>
      <c r="AG144" s="19"/>
    </row>
    <row r="145" spans="2:33" ht="15.75" customHeight="1" x14ac:dyDescent="0.2">
      <c r="B145" s="112"/>
      <c r="F145" s="12"/>
      <c r="H145" s="12"/>
      <c r="W145" s="18"/>
      <c r="AF145" s="18"/>
      <c r="AG145" s="19"/>
    </row>
    <row r="146" spans="2:33" ht="15.75" customHeight="1" x14ac:dyDescent="0.2">
      <c r="B146" s="112"/>
      <c r="F146" s="12"/>
      <c r="H146" s="12"/>
      <c r="W146" s="18"/>
      <c r="AF146" s="18"/>
      <c r="AG146" s="19"/>
    </row>
    <row r="147" spans="2:33" ht="15.75" customHeight="1" x14ac:dyDescent="0.2">
      <c r="B147" s="112"/>
      <c r="F147" s="12"/>
      <c r="H147" s="12"/>
      <c r="W147" s="18"/>
      <c r="AF147" s="18"/>
      <c r="AG147" s="19"/>
    </row>
    <row r="148" spans="2:33" ht="15.75" customHeight="1" x14ac:dyDescent="0.2">
      <c r="B148" s="112"/>
      <c r="F148" s="12"/>
      <c r="H148" s="12"/>
      <c r="W148" s="18"/>
      <c r="AF148" s="18"/>
      <c r="AG148" s="19"/>
    </row>
    <row r="149" spans="2:33" ht="15.75" customHeight="1" x14ac:dyDescent="0.2">
      <c r="B149" s="112"/>
      <c r="F149" s="12"/>
      <c r="H149" s="12"/>
      <c r="W149" s="18"/>
      <c r="AF149" s="18"/>
      <c r="AG149" s="19"/>
    </row>
    <row r="150" spans="2:33" ht="15.75" customHeight="1" x14ac:dyDescent="0.2">
      <c r="B150" s="112"/>
      <c r="F150" s="12"/>
      <c r="H150" s="12"/>
      <c r="W150" s="18"/>
      <c r="AF150" s="18"/>
      <c r="AG150" s="19"/>
    </row>
    <row r="151" spans="2:33" ht="15.75" customHeight="1" x14ac:dyDescent="0.2">
      <c r="B151" s="112"/>
      <c r="F151" s="12"/>
      <c r="H151" s="12"/>
      <c r="W151" s="18"/>
      <c r="AF151" s="18"/>
      <c r="AG151" s="19"/>
    </row>
    <row r="152" spans="2:33" ht="15.75" customHeight="1" x14ac:dyDescent="0.2">
      <c r="B152" s="112"/>
      <c r="F152" s="12"/>
      <c r="H152" s="12"/>
      <c r="W152" s="18"/>
      <c r="AF152" s="18"/>
      <c r="AG152" s="19"/>
    </row>
    <row r="153" spans="2:33" ht="15.75" customHeight="1" x14ac:dyDescent="0.2">
      <c r="B153" s="112"/>
      <c r="F153" s="12"/>
      <c r="H153" s="12"/>
      <c r="W153" s="18"/>
      <c r="AF153" s="18"/>
      <c r="AG153" s="19"/>
    </row>
    <row r="154" spans="2:33" ht="15.75" customHeight="1" x14ac:dyDescent="0.2">
      <c r="B154" s="112"/>
      <c r="F154" s="12"/>
      <c r="H154" s="12"/>
      <c r="W154" s="18"/>
      <c r="AF154" s="18"/>
      <c r="AG154" s="19"/>
    </row>
    <row r="155" spans="2:33" ht="15.75" customHeight="1" x14ac:dyDescent="0.2">
      <c r="B155" s="112"/>
      <c r="F155" s="12"/>
      <c r="H155" s="12"/>
      <c r="W155" s="18"/>
      <c r="AF155" s="18"/>
      <c r="AG155" s="19"/>
    </row>
    <row r="156" spans="2:33" ht="15.75" customHeight="1" x14ac:dyDescent="0.2">
      <c r="B156" s="112"/>
      <c r="F156" s="12"/>
      <c r="H156" s="12"/>
      <c r="W156" s="18"/>
      <c r="AF156" s="18"/>
      <c r="AG156" s="19"/>
    </row>
    <row r="157" spans="2:33" ht="15.75" customHeight="1" x14ac:dyDescent="0.2">
      <c r="B157" s="112"/>
      <c r="F157" s="12"/>
      <c r="H157" s="12"/>
      <c r="W157" s="18"/>
      <c r="AF157" s="18"/>
      <c r="AG157" s="19"/>
    </row>
    <row r="158" spans="2:33" ht="15.75" customHeight="1" x14ac:dyDescent="0.2">
      <c r="B158" s="112"/>
      <c r="F158" s="12"/>
      <c r="H158" s="12"/>
      <c r="W158" s="18"/>
      <c r="AF158" s="18"/>
      <c r="AG158" s="19"/>
    </row>
    <row r="159" spans="2:33" ht="15.75" customHeight="1" x14ac:dyDescent="0.2">
      <c r="B159" s="112"/>
      <c r="F159" s="12"/>
      <c r="H159" s="12"/>
      <c r="W159" s="18"/>
      <c r="AF159" s="18"/>
      <c r="AG159" s="19"/>
    </row>
    <row r="160" spans="2:33" ht="15.75" customHeight="1" x14ac:dyDescent="0.2">
      <c r="B160" s="112"/>
      <c r="F160" s="12"/>
      <c r="H160" s="12"/>
      <c r="W160" s="18"/>
      <c r="AF160" s="18"/>
      <c r="AG160" s="19"/>
    </row>
    <row r="161" spans="2:33" ht="15.75" customHeight="1" x14ac:dyDescent="0.2">
      <c r="B161" s="112"/>
      <c r="F161" s="12"/>
      <c r="H161" s="12"/>
      <c r="W161" s="18"/>
      <c r="AF161" s="18"/>
      <c r="AG161" s="19"/>
    </row>
    <row r="162" spans="2:33" ht="15.75" customHeight="1" x14ac:dyDescent="0.2">
      <c r="B162" s="112"/>
      <c r="F162" s="12"/>
      <c r="H162" s="12"/>
      <c r="W162" s="18"/>
      <c r="AF162" s="18"/>
      <c r="AG162" s="19"/>
    </row>
    <row r="163" spans="2:33" ht="15.75" customHeight="1" x14ac:dyDescent="0.2">
      <c r="B163" s="112"/>
      <c r="F163" s="12"/>
      <c r="H163" s="12"/>
      <c r="W163" s="18"/>
      <c r="AF163" s="18"/>
      <c r="AG163" s="19"/>
    </row>
    <row r="164" spans="2:33" ht="15.75" customHeight="1" x14ac:dyDescent="0.2">
      <c r="B164" s="112"/>
      <c r="F164" s="12"/>
      <c r="H164" s="12"/>
      <c r="W164" s="18"/>
      <c r="AF164" s="18"/>
      <c r="AG164" s="19"/>
    </row>
    <row r="165" spans="2:33" ht="15.75" customHeight="1" x14ac:dyDescent="0.2">
      <c r="B165" s="112"/>
      <c r="F165" s="12"/>
      <c r="H165" s="12"/>
      <c r="W165" s="18"/>
      <c r="AF165" s="18"/>
      <c r="AG165" s="19"/>
    </row>
    <row r="166" spans="2:33" ht="15.75" customHeight="1" x14ac:dyDescent="0.2">
      <c r="B166" s="112"/>
      <c r="F166" s="12"/>
      <c r="H166" s="12"/>
      <c r="W166" s="18"/>
      <c r="AF166" s="18"/>
      <c r="AG166" s="19"/>
    </row>
    <row r="167" spans="2:33" ht="15.75" customHeight="1" x14ac:dyDescent="0.2">
      <c r="B167" s="112"/>
      <c r="F167" s="12"/>
      <c r="H167" s="12"/>
      <c r="W167" s="18"/>
      <c r="AF167" s="18"/>
      <c r="AG167" s="19"/>
    </row>
    <row r="168" spans="2:33" ht="15.75" customHeight="1" x14ac:dyDescent="0.2">
      <c r="B168" s="112"/>
      <c r="F168" s="12"/>
      <c r="H168" s="12"/>
      <c r="W168" s="18"/>
      <c r="AF168" s="18"/>
      <c r="AG168" s="19"/>
    </row>
    <row r="169" spans="2:33" ht="15.75" customHeight="1" x14ac:dyDescent="0.2">
      <c r="B169" s="112"/>
      <c r="F169" s="12"/>
      <c r="H169" s="12"/>
      <c r="W169" s="18"/>
      <c r="AF169" s="18"/>
      <c r="AG169" s="19"/>
    </row>
    <row r="170" spans="2:33" ht="15.75" customHeight="1" x14ac:dyDescent="0.2">
      <c r="B170" s="112"/>
      <c r="F170" s="12"/>
      <c r="H170" s="12"/>
      <c r="W170" s="18"/>
      <c r="AF170" s="18"/>
      <c r="AG170" s="19"/>
    </row>
    <row r="171" spans="2:33" ht="15.75" customHeight="1" x14ac:dyDescent="0.2">
      <c r="B171" s="112"/>
      <c r="F171" s="12"/>
      <c r="H171" s="12"/>
      <c r="W171" s="18"/>
      <c r="AF171" s="18"/>
      <c r="AG171" s="19"/>
    </row>
    <row r="172" spans="2:33" ht="15.75" customHeight="1" x14ac:dyDescent="0.2">
      <c r="B172" s="112"/>
      <c r="F172" s="12"/>
      <c r="H172" s="12"/>
      <c r="W172" s="18"/>
      <c r="AF172" s="18"/>
      <c r="AG172" s="19"/>
    </row>
    <row r="173" spans="2:33" ht="15.75" customHeight="1" x14ac:dyDescent="0.2">
      <c r="B173" s="112"/>
      <c r="F173" s="12"/>
      <c r="H173" s="12"/>
      <c r="W173" s="18"/>
      <c r="AF173" s="18"/>
      <c r="AG173" s="19"/>
    </row>
    <row r="174" spans="2:33" ht="15.75" customHeight="1" x14ac:dyDescent="0.2">
      <c r="B174" s="112"/>
      <c r="F174" s="12"/>
      <c r="H174" s="12"/>
      <c r="W174" s="18"/>
      <c r="AF174" s="18"/>
      <c r="AG174" s="19"/>
    </row>
    <row r="175" spans="2:33" ht="15.75" customHeight="1" x14ac:dyDescent="0.2">
      <c r="B175" s="112"/>
      <c r="F175" s="12"/>
      <c r="H175" s="12"/>
      <c r="W175" s="18"/>
      <c r="AF175" s="18"/>
      <c r="AG175" s="19"/>
    </row>
    <row r="176" spans="2:33" ht="15.75" customHeight="1" x14ac:dyDescent="0.2">
      <c r="B176" s="112"/>
      <c r="F176" s="12"/>
      <c r="H176" s="12"/>
      <c r="W176" s="18"/>
      <c r="AF176" s="18"/>
      <c r="AG176" s="19"/>
    </row>
    <row r="177" spans="2:33" ht="15.75" customHeight="1" x14ac:dyDescent="0.2">
      <c r="B177" s="112"/>
      <c r="F177" s="12"/>
      <c r="H177" s="12"/>
      <c r="W177" s="18"/>
      <c r="AF177" s="18"/>
      <c r="AG177" s="19"/>
    </row>
    <row r="178" spans="2:33" ht="15.75" customHeight="1" x14ac:dyDescent="0.2">
      <c r="B178" s="112"/>
      <c r="F178" s="12"/>
      <c r="H178" s="12"/>
      <c r="W178" s="18"/>
      <c r="AF178" s="18"/>
      <c r="AG178" s="19"/>
    </row>
    <row r="179" spans="2:33" ht="15.75" customHeight="1" x14ac:dyDescent="0.2">
      <c r="B179" s="112"/>
      <c r="F179" s="12"/>
      <c r="H179" s="12"/>
      <c r="W179" s="18"/>
      <c r="AF179" s="18"/>
      <c r="AG179" s="19"/>
    </row>
    <row r="180" spans="2:33" ht="15.75" customHeight="1" x14ac:dyDescent="0.2">
      <c r="B180" s="112"/>
      <c r="F180" s="12"/>
      <c r="H180" s="12"/>
      <c r="W180" s="18"/>
      <c r="AF180" s="18"/>
      <c r="AG180" s="19"/>
    </row>
    <row r="181" spans="2:33" ht="15.75" customHeight="1" x14ac:dyDescent="0.2">
      <c r="B181" s="112"/>
      <c r="F181" s="12"/>
      <c r="H181" s="12"/>
      <c r="W181" s="18"/>
      <c r="AF181" s="18"/>
      <c r="AG181" s="19"/>
    </row>
    <row r="182" spans="2:33" ht="15.75" customHeight="1" x14ac:dyDescent="0.2">
      <c r="B182" s="112"/>
      <c r="F182" s="12"/>
      <c r="H182" s="12"/>
      <c r="W182" s="18"/>
      <c r="AF182" s="18"/>
      <c r="AG182" s="19"/>
    </row>
    <row r="183" spans="2:33" ht="15.75" customHeight="1" x14ac:dyDescent="0.2">
      <c r="B183" s="112"/>
      <c r="F183" s="12"/>
      <c r="H183" s="12"/>
      <c r="W183" s="18"/>
      <c r="AF183" s="18"/>
      <c r="AG183" s="19"/>
    </row>
    <row r="184" spans="2:33" ht="15.75" customHeight="1" x14ac:dyDescent="0.2">
      <c r="B184" s="112"/>
      <c r="F184" s="12"/>
      <c r="H184" s="12"/>
      <c r="W184" s="18"/>
      <c r="AF184" s="18"/>
      <c r="AG184" s="19"/>
    </row>
    <row r="185" spans="2:33" ht="15.75" customHeight="1" x14ac:dyDescent="0.2">
      <c r="B185" s="112"/>
      <c r="F185" s="12"/>
      <c r="H185" s="12"/>
      <c r="W185" s="18"/>
      <c r="AF185" s="18"/>
      <c r="AG185" s="19"/>
    </row>
    <row r="186" spans="2:33" ht="15.75" customHeight="1" x14ac:dyDescent="0.2">
      <c r="B186" s="112"/>
      <c r="F186" s="12"/>
      <c r="H186" s="12"/>
      <c r="W186" s="18"/>
      <c r="AF186" s="18"/>
      <c r="AG186" s="19"/>
    </row>
    <row r="187" spans="2:33" ht="15.75" customHeight="1" x14ac:dyDescent="0.2">
      <c r="B187" s="112"/>
      <c r="F187" s="12"/>
      <c r="H187" s="12"/>
      <c r="W187" s="18"/>
      <c r="AF187" s="18"/>
      <c r="AG187" s="19"/>
    </row>
    <row r="188" spans="2:33" ht="15.75" customHeight="1" x14ac:dyDescent="0.2">
      <c r="B188" s="112"/>
      <c r="F188" s="12"/>
      <c r="H188" s="12"/>
      <c r="W188" s="18"/>
      <c r="AF188" s="18"/>
      <c r="AG188" s="19"/>
    </row>
    <row r="189" spans="2:33" ht="15.75" customHeight="1" x14ac:dyDescent="0.2">
      <c r="B189" s="112"/>
      <c r="F189" s="12"/>
      <c r="H189" s="12"/>
      <c r="W189" s="18"/>
      <c r="AF189" s="18"/>
      <c r="AG189" s="19"/>
    </row>
    <row r="190" spans="2:33" ht="15.75" customHeight="1" x14ac:dyDescent="0.2">
      <c r="B190" s="112"/>
      <c r="F190" s="12"/>
      <c r="H190" s="12"/>
      <c r="W190" s="18"/>
      <c r="AF190" s="18"/>
      <c r="AG190" s="19"/>
    </row>
    <row r="191" spans="2:33" ht="15.75" customHeight="1" x14ac:dyDescent="0.2">
      <c r="B191" s="112"/>
      <c r="F191" s="12"/>
      <c r="H191" s="12"/>
      <c r="W191" s="18"/>
      <c r="AF191" s="18"/>
      <c r="AG191" s="19"/>
    </row>
    <row r="192" spans="2:33" ht="15.75" customHeight="1" x14ac:dyDescent="0.2">
      <c r="B192" s="112"/>
      <c r="F192" s="12"/>
      <c r="H192" s="12"/>
      <c r="W192" s="18"/>
      <c r="AF192" s="18"/>
      <c r="AG192" s="19"/>
    </row>
    <row r="193" spans="2:33" ht="15.75" customHeight="1" x14ac:dyDescent="0.2">
      <c r="B193" s="112"/>
      <c r="F193" s="12"/>
      <c r="H193" s="12"/>
      <c r="W193" s="18"/>
      <c r="AF193" s="18"/>
      <c r="AG193" s="19"/>
    </row>
    <row r="194" spans="2:33" ht="15.75" customHeight="1" x14ac:dyDescent="0.2">
      <c r="B194" s="112"/>
      <c r="F194" s="12"/>
      <c r="H194" s="12"/>
      <c r="W194" s="18"/>
      <c r="AF194" s="18"/>
      <c r="AG194" s="19"/>
    </row>
    <row r="195" spans="2:33" ht="15.75" customHeight="1" x14ac:dyDescent="0.2">
      <c r="B195" s="112"/>
      <c r="F195" s="12"/>
      <c r="H195" s="12"/>
      <c r="W195" s="18"/>
      <c r="AF195" s="18"/>
      <c r="AG195" s="19"/>
    </row>
    <row r="196" spans="2:33" ht="15.75" customHeight="1" x14ac:dyDescent="0.2">
      <c r="B196" s="112"/>
      <c r="F196" s="12"/>
      <c r="H196" s="12"/>
      <c r="W196" s="18"/>
      <c r="AF196" s="18"/>
      <c r="AG196" s="19"/>
    </row>
    <row r="197" spans="2:33" ht="15.75" customHeight="1" x14ac:dyDescent="0.2">
      <c r="B197" s="112"/>
      <c r="F197" s="12"/>
      <c r="H197" s="12"/>
      <c r="W197" s="18"/>
      <c r="AF197" s="18"/>
      <c r="AG197" s="19"/>
    </row>
    <row r="198" spans="2:33" ht="15.75" customHeight="1" x14ac:dyDescent="0.2">
      <c r="B198" s="112"/>
      <c r="F198" s="12"/>
      <c r="H198" s="12"/>
      <c r="W198" s="18"/>
      <c r="AF198" s="18"/>
      <c r="AG198" s="19"/>
    </row>
    <row r="199" spans="2:33" ht="15.75" customHeight="1" x14ac:dyDescent="0.2">
      <c r="B199" s="112"/>
      <c r="F199" s="12"/>
      <c r="H199" s="12"/>
      <c r="W199" s="18"/>
      <c r="AF199" s="18"/>
      <c r="AG199" s="19"/>
    </row>
    <row r="200" spans="2:33" ht="15.75" customHeight="1" x14ac:dyDescent="0.2">
      <c r="B200" s="112"/>
      <c r="F200" s="12"/>
      <c r="H200" s="12"/>
      <c r="W200" s="18"/>
      <c r="AF200" s="18"/>
      <c r="AG200" s="19"/>
    </row>
    <row r="201" spans="2:33" ht="15.75" customHeight="1" x14ac:dyDescent="0.2">
      <c r="B201" s="112"/>
      <c r="F201" s="12"/>
      <c r="H201" s="12"/>
      <c r="W201" s="18"/>
      <c r="AF201" s="18"/>
      <c r="AG201" s="19"/>
    </row>
    <row r="202" spans="2:33" ht="15.75" customHeight="1" x14ac:dyDescent="0.2">
      <c r="B202" s="112"/>
      <c r="F202" s="12"/>
      <c r="H202" s="12"/>
      <c r="W202" s="18"/>
      <c r="AF202" s="18"/>
      <c r="AG202" s="19"/>
    </row>
    <row r="203" spans="2:33" ht="15.75" customHeight="1" x14ac:dyDescent="0.2">
      <c r="B203" s="112"/>
      <c r="F203" s="12"/>
      <c r="H203" s="12"/>
      <c r="W203" s="18"/>
      <c r="AF203" s="18"/>
      <c r="AG203" s="19"/>
    </row>
    <row r="204" spans="2:33" ht="15.75" customHeight="1" x14ac:dyDescent="0.2">
      <c r="B204" s="112"/>
      <c r="F204" s="12"/>
      <c r="H204" s="12"/>
      <c r="W204" s="18"/>
      <c r="AF204" s="18"/>
      <c r="AG204" s="19"/>
    </row>
    <row r="205" spans="2:33" ht="15.75" customHeight="1" x14ac:dyDescent="0.2">
      <c r="B205" s="112"/>
      <c r="F205" s="12"/>
      <c r="H205" s="12"/>
      <c r="W205" s="18"/>
      <c r="AF205" s="18"/>
      <c r="AG205" s="19"/>
    </row>
    <row r="206" spans="2:33" ht="15.75" customHeight="1" x14ac:dyDescent="0.2">
      <c r="B206" s="112"/>
      <c r="F206" s="12"/>
      <c r="H206" s="12"/>
      <c r="W206" s="18"/>
      <c r="AF206" s="18"/>
      <c r="AG206" s="19"/>
    </row>
    <row r="207" spans="2:33" ht="15.75" customHeight="1" x14ac:dyDescent="0.2">
      <c r="B207" s="112"/>
      <c r="F207" s="12"/>
      <c r="H207" s="12"/>
      <c r="W207" s="18"/>
      <c r="AF207" s="18"/>
      <c r="AG207" s="19"/>
    </row>
    <row r="208" spans="2:33" ht="15.75" customHeight="1" x14ac:dyDescent="0.2">
      <c r="B208" s="112"/>
      <c r="F208" s="12"/>
      <c r="H208" s="12"/>
      <c r="W208" s="18"/>
      <c r="AF208" s="18"/>
      <c r="AG208" s="19"/>
    </row>
    <row r="209" spans="2:33" ht="15.75" customHeight="1" x14ac:dyDescent="0.2">
      <c r="B209" s="112"/>
      <c r="F209" s="12"/>
      <c r="H209" s="12"/>
      <c r="W209" s="18"/>
      <c r="AF209" s="18"/>
      <c r="AG209" s="19"/>
    </row>
    <row r="210" spans="2:33" ht="15.75" customHeight="1" x14ac:dyDescent="0.2">
      <c r="B210" s="112"/>
      <c r="F210" s="12"/>
      <c r="H210" s="12"/>
      <c r="W210" s="18"/>
      <c r="AF210" s="18"/>
      <c r="AG210" s="19"/>
    </row>
    <row r="211" spans="2:33" ht="15.75" customHeight="1" x14ac:dyDescent="0.2">
      <c r="B211" s="112"/>
      <c r="F211" s="12"/>
      <c r="H211" s="12"/>
      <c r="W211" s="18"/>
      <c r="AF211" s="18"/>
      <c r="AG211" s="19"/>
    </row>
    <row r="212" spans="2:33" ht="15.75" customHeight="1" x14ac:dyDescent="0.2">
      <c r="B212" s="112"/>
      <c r="F212" s="12"/>
      <c r="H212" s="12"/>
      <c r="W212" s="18"/>
      <c r="AF212" s="18"/>
      <c r="AG212" s="19"/>
    </row>
    <row r="213" spans="2:33" ht="15.75" customHeight="1" x14ac:dyDescent="0.2">
      <c r="B213" s="112"/>
      <c r="F213" s="12"/>
      <c r="H213" s="12"/>
      <c r="W213" s="18"/>
      <c r="AF213" s="18"/>
      <c r="AG213" s="19"/>
    </row>
    <row r="214" spans="2:33" ht="15.75" customHeight="1" x14ac:dyDescent="0.2">
      <c r="B214" s="112"/>
      <c r="F214" s="12"/>
      <c r="H214" s="12"/>
      <c r="W214" s="18"/>
      <c r="AF214" s="18"/>
      <c r="AG214" s="19"/>
    </row>
    <row r="215" spans="2:33" ht="15.75" customHeight="1" x14ac:dyDescent="0.2">
      <c r="B215" s="112"/>
      <c r="F215" s="12"/>
      <c r="H215" s="12"/>
      <c r="W215" s="18"/>
      <c r="AF215" s="18"/>
      <c r="AG215" s="19"/>
    </row>
    <row r="216" spans="2:33" ht="15.75" customHeight="1" x14ac:dyDescent="0.2">
      <c r="B216" s="112"/>
      <c r="F216" s="12"/>
      <c r="H216" s="12"/>
      <c r="W216" s="18"/>
      <c r="AF216" s="18"/>
      <c r="AG216" s="19"/>
    </row>
    <row r="217" spans="2:33" ht="15.75" customHeight="1" x14ac:dyDescent="0.2">
      <c r="B217" s="112"/>
      <c r="F217" s="12"/>
      <c r="H217" s="12"/>
      <c r="W217" s="18"/>
      <c r="AF217" s="18"/>
      <c r="AG217" s="19"/>
    </row>
    <row r="218" spans="2:33" ht="15.75" customHeight="1" x14ac:dyDescent="0.2">
      <c r="B218" s="112"/>
      <c r="F218" s="12"/>
      <c r="H218" s="12"/>
      <c r="W218" s="18"/>
      <c r="AF218" s="18"/>
      <c r="AG218" s="19"/>
    </row>
    <row r="219" spans="2:33" ht="15.75" customHeight="1" x14ac:dyDescent="0.2">
      <c r="B219" s="112"/>
      <c r="F219" s="12"/>
      <c r="H219" s="12"/>
      <c r="W219" s="18"/>
      <c r="AF219" s="18"/>
      <c r="AG219" s="19"/>
    </row>
    <row r="220" spans="2:33" ht="15.75" customHeight="1" x14ac:dyDescent="0.2">
      <c r="B220" s="112"/>
      <c r="F220" s="12"/>
      <c r="H220" s="12"/>
      <c r="W220" s="18"/>
      <c r="AF220" s="18"/>
      <c r="AG220" s="19"/>
    </row>
    <row r="221" spans="2:33" ht="15.75" customHeight="1" x14ac:dyDescent="0.2">
      <c r="B221" s="112"/>
      <c r="F221" s="12"/>
      <c r="H221" s="12"/>
      <c r="W221" s="18"/>
      <c r="AF221" s="18"/>
      <c r="AG221" s="19"/>
    </row>
    <row r="222" spans="2:33" ht="15.75" customHeight="1" x14ac:dyDescent="0.2">
      <c r="B222" s="112"/>
      <c r="F222" s="12"/>
      <c r="H222" s="12"/>
      <c r="W222" s="18"/>
      <c r="AF222" s="18"/>
      <c r="AG222" s="19"/>
    </row>
    <row r="223" spans="2:33" ht="15.75" customHeight="1" x14ac:dyDescent="0.2">
      <c r="B223" s="112"/>
      <c r="F223" s="12"/>
      <c r="H223" s="12"/>
      <c r="W223" s="18"/>
      <c r="AF223" s="18"/>
      <c r="AG223" s="19"/>
    </row>
    <row r="224" spans="2:33" ht="15.75" customHeight="1" x14ac:dyDescent="0.2">
      <c r="B224" s="112"/>
      <c r="F224" s="12"/>
      <c r="H224" s="12"/>
      <c r="W224" s="18"/>
      <c r="AF224" s="18"/>
      <c r="AG224" s="19"/>
    </row>
    <row r="225" spans="2:33" ht="15.75" customHeight="1" x14ac:dyDescent="0.2">
      <c r="B225" s="112"/>
      <c r="F225" s="12"/>
      <c r="H225" s="12"/>
      <c r="W225" s="18"/>
      <c r="AF225" s="18"/>
      <c r="AG225" s="19"/>
    </row>
    <row r="226" spans="2:33" ht="15.75" customHeight="1" x14ac:dyDescent="0.2">
      <c r="B226" s="112"/>
      <c r="F226" s="12"/>
      <c r="H226" s="12"/>
      <c r="W226" s="18"/>
      <c r="AF226" s="18"/>
      <c r="AG226" s="19"/>
    </row>
    <row r="227" spans="2:33" ht="15.75" customHeight="1" x14ac:dyDescent="0.2">
      <c r="B227" s="112"/>
      <c r="F227" s="12"/>
      <c r="H227" s="12"/>
      <c r="W227" s="18"/>
      <c r="AF227" s="18"/>
      <c r="AG227" s="19"/>
    </row>
    <row r="228" spans="2:33" ht="15.75" customHeight="1" x14ac:dyDescent="0.2">
      <c r="B228" s="112"/>
      <c r="F228" s="12"/>
      <c r="H228" s="12"/>
      <c r="W228" s="18"/>
      <c r="AF228" s="18"/>
      <c r="AG228" s="19"/>
    </row>
    <row r="229" spans="2:33" ht="15.75" customHeight="1" x14ac:dyDescent="0.2">
      <c r="B229" s="112"/>
      <c r="F229" s="12"/>
      <c r="H229" s="12"/>
      <c r="W229" s="18"/>
      <c r="AF229" s="18"/>
      <c r="AG229" s="19"/>
    </row>
    <row r="230" spans="2:33" ht="15.75" customHeight="1" x14ac:dyDescent="0.2">
      <c r="B230" s="112"/>
      <c r="F230" s="12"/>
      <c r="H230" s="12"/>
      <c r="W230" s="18"/>
      <c r="AF230" s="18"/>
      <c r="AG230" s="19"/>
    </row>
    <row r="231" spans="2:33" ht="15.75" customHeight="1" x14ac:dyDescent="0.2">
      <c r="B231" s="112"/>
      <c r="F231" s="12"/>
      <c r="H231" s="12"/>
      <c r="W231" s="18"/>
      <c r="AF231" s="18"/>
      <c r="AG231" s="19"/>
    </row>
    <row r="232" spans="2:33" ht="15.75" customHeight="1" x14ac:dyDescent="0.2">
      <c r="B232" s="112"/>
      <c r="F232" s="12"/>
      <c r="H232" s="12"/>
      <c r="W232" s="18"/>
      <c r="AF232" s="18"/>
      <c r="AG232" s="19"/>
    </row>
    <row r="233" spans="2:33" ht="15.75" customHeight="1" x14ac:dyDescent="0.2">
      <c r="B233" s="112"/>
      <c r="F233" s="12"/>
      <c r="H233" s="12"/>
      <c r="W233" s="18"/>
      <c r="AF233" s="18"/>
      <c r="AG233" s="19"/>
    </row>
    <row r="234" spans="2:33" ht="15.75" customHeight="1" x14ac:dyDescent="0.2">
      <c r="B234" s="112"/>
      <c r="F234" s="12"/>
      <c r="H234" s="12"/>
      <c r="W234" s="18"/>
      <c r="AF234" s="18"/>
      <c r="AG234" s="19"/>
    </row>
    <row r="235" spans="2:33" ht="15.75" customHeight="1" x14ac:dyDescent="0.2">
      <c r="B235" s="112"/>
      <c r="F235" s="12"/>
      <c r="H235" s="12"/>
      <c r="W235" s="18"/>
      <c r="AF235" s="18"/>
      <c r="AG235" s="19"/>
    </row>
    <row r="236" spans="2:33" ht="15.75" customHeight="1" x14ac:dyDescent="0.2">
      <c r="B236" s="112"/>
      <c r="F236" s="12"/>
      <c r="H236" s="12"/>
      <c r="W236" s="18"/>
      <c r="AF236" s="18"/>
      <c r="AG236" s="19"/>
    </row>
    <row r="237" spans="2:33" ht="15.75" customHeight="1" x14ac:dyDescent="0.2">
      <c r="B237" s="112"/>
      <c r="F237" s="12"/>
      <c r="H237" s="12"/>
      <c r="W237" s="18"/>
      <c r="AF237" s="18"/>
      <c r="AG237" s="19"/>
    </row>
    <row r="238" spans="2:33" ht="15.75" customHeight="1" x14ac:dyDescent="0.2">
      <c r="B238" s="112"/>
      <c r="F238" s="12"/>
      <c r="H238" s="12"/>
      <c r="W238" s="18"/>
      <c r="AF238" s="18"/>
      <c r="AG238" s="19"/>
    </row>
    <row r="239" spans="2:33" ht="15.75" customHeight="1" x14ac:dyDescent="0.2">
      <c r="B239" s="112"/>
      <c r="F239" s="12"/>
      <c r="H239" s="12"/>
      <c r="W239" s="18"/>
      <c r="AF239" s="18"/>
      <c r="AG239" s="19"/>
    </row>
    <row r="240" spans="2:33" ht="15.75" customHeight="1" x14ac:dyDescent="0.2">
      <c r="B240" s="112"/>
      <c r="F240" s="12"/>
      <c r="H240" s="12"/>
      <c r="W240" s="18"/>
      <c r="AF240" s="18"/>
      <c r="AG240" s="19"/>
    </row>
    <row r="241" spans="2:33" ht="15.75" customHeight="1" x14ac:dyDescent="0.2">
      <c r="B241" s="112"/>
      <c r="F241" s="12"/>
      <c r="H241" s="12"/>
      <c r="W241" s="18"/>
      <c r="AF241" s="18"/>
      <c r="AG241" s="19"/>
    </row>
    <row r="242" spans="2:33" ht="15.75" customHeight="1" x14ac:dyDescent="0.2">
      <c r="B242" s="112"/>
      <c r="F242" s="12"/>
      <c r="H242" s="12"/>
      <c r="W242" s="18"/>
      <c r="AF242" s="18"/>
      <c r="AG242" s="19"/>
    </row>
    <row r="243" spans="2:33" ht="15.75" customHeight="1" x14ac:dyDescent="0.2">
      <c r="B243" s="112"/>
      <c r="F243" s="12"/>
      <c r="H243" s="12"/>
      <c r="W243" s="18"/>
      <c r="AF243" s="18"/>
      <c r="AG243" s="19"/>
    </row>
    <row r="244" spans="2:33" ht="15.75" customHeight="1" x14ac:dyDescent="0.2">
      <c r="B244" s="112"/>
      <c r="F244" s="12"/>
      <c r="H244" s="12"/>
      <c r="W244" s="18"/>
      <c r="AF244" s="18"/>
      <c r="AG244" s="19"/>
    </row>
    <row r="245" spans="2:33" ht="15.75" customHeight="1" x14ac:dyDescent="0.2">
      <c r="B245" s="112"/>
      <c r="F245" s="12"/>
      <c r="H245" s="12"/>
      <c r="W245" s="18"/>
      <c r="AF245" s="18"/>
      <c r="AG245" s="19"/>
    </row>
    <row r="246" spans="2:33" ht="15.75" customHeight="1" x14ac:dyDescent="0.2">
      <c r="B246" s="112"/>
      <c r="F246" s="12"/>
      <c r="H246" s="12"/>
      <c r="W246" s="18"/>
      <c r="AF246" s="18"/>
      <c r="AG246" s="19"/>
    </row>
    <row r="247" spans="2:33" ht="15.75" customHeight="1" x14ac:dyDescent="0.2">
      <c r="B247" s="112"/>
      <c r="F247" s="12"/>
      <c r="H247" s="12"/>
      <c r="W247" s="18"/>
      <c r="AF247" s="18"/>
      <c r="AG247" s="19"/>
    </row>
    <row r="248" spans="2:33" ht="15.75" customHeight="1" x14ac:dyDescent="0.2">
      <c r="B248" s="112"/>
      <c r="F248" s="12"/>
      <c r="H248" s="12"/>
      <c r="W248" s="18"/>
      <c r="AF248" s="18"/>
      <c r="AG248" s="19"/>
    </row>
    <row r="249" spans="2:33" ht="15.75" customHeight="1" x14ac:dyDescent="0.2">
      <c r="B249" s="112"/>
      <c r="F249" s="12"/>
      <c r="H249" s="12"/>
      <c r="W249" s="18"/>
      <c r="AF249" s="18"/>
      <c r="AG249" s="19"/>
    </row>
    <row r="250" spans="2:33" ht="15.75" customHeight="1" x14ac:dyDescent="0.2">
      <c r="B250" s="112"/>
      <c r="F250" s="12"/>
      <c r="H250" s="12"/>
      <c r="W250" s="18"/>
      <c r="AF250" s="18"/>
      <c r="AG250" s="19"/>
    </row>
    <row r="251" spans="2:33" ht="15.75" customHeight="1" x14ac:dyDescent="0.2">
      <c r="B251" s="112"/>
      <c r="F251" s="12"/>
      <c r="H251" s="12"/>
      <c r="W251" s="18"/>
      <c r="AF251" s="18"/>
      <c r="AG251" s="19"/>
    </row>
    <row r="252" spans="2:33" ht="15.75" customHeight="1" x14ac:dyDescent="0.2">
      <c r="B252" s="112"/>
      <c r="F252" s="12"/>
      <c r="H252" s="12"/>
      <c r="W252" s="18"/>
      <c r="AF252" s="18"/>
      <c r="AG252" s="19"/>
    </row>
    <row r="253" spans="2:33" ht="15.75" customHeight="1" x14ac:dyDescent="0.2">
      <c r="B253" s="112"/>
      <c r="F253" s="12"/>
      <c r="H253" s="12"/>
      <c r="W253" s="18"/>
      <c r="AF253" s="18"/>
      <c r="AG253" s="19"/>
    </row>
    <row r="254" spans="2:33" ht="15.75" customHeight="1" x14ac:dyDescent="0.2">
      <c r="B254" s="112"/>
      <c r="F254" s="12"/>
      <c r="H254" s="12"/>
      <c r="W254" s="18"/>
      <c r="AF254" s="18"/>
      <c r="AG254" s="19"/>
    </row>
    <row r="255" spans="2:33" ht="15.75" customHeight="1" x14ac:dyDescent="0.2">
      <c r="B255" s="112"/>
      <c r="F255" s="12"/>
      <c r="H255" s="12"/>
      <c r="W255" s="18"/>
      <c r="AF255" s="18"/>
      <c r="AG255" s="19"/>
    </row>
    <row r="256" spans="2:33" ht="15.75" customHeight="1" x14ac:dyDescent="0.2">
      <c r="B256" s="112"/>
      <c r="F256" s="12"/>
      <c r="H256" s="12"/>
      <c r="W256" s="18"/>
      <c r="AF256" s="18"/>
      <c r="AG256" s="19"/>
    </row>
    <row r="257" spans="2:33" ht="15.75" customHeight="1" x14ac:dyDescent="0.2">
      <c r="B257" s="112"/>
      <c r="F257" s="12"/>
      <c r="H257" s="12"/>
      <c r="W257" s="18"/>
      <c r="AF257" s="18"/>
      <c r="AG257" s="19"/>
    </row>
    <row r="258" spans="2:33" ht="15.75" customHeight="1" x14ac:dyDescent="0.2">
      <c r="B258" s="112"/>
      <c r="F258" s="12"/>
      <c r="H258" s="12"/>
      <c r="W258" s="18"/>
      <c r="AF258" s="18"/>
      <c r="AG258" s="19"/>
    </row>
    <row r="259" spans="2:33" ht="15.75" customHeight="1" x14ac:dyDescent="0.2">
      <c r="B259" s="112"/>
      <c r="F259" s="12"/>
      <c r="H259" s="12"/>
      <c r="W259" s="18"/>
      <c r="AF259" s="18"/>
      <c r="AG259" s="19"/>
    </row>
    <row r="260" spans="2:33" ht="15.75" customHeight="1" x14ac:dyDescent="0.2">
      <c r="B260" s="112"/>
      <c r="F260" s="12"/>
      <c r="H260" s="12"/>
      <c r="W260" s="18"/>
      <c r="AF260" s="18"/>
      <c r="AG260" s="19"/>
    </row>
    <row r="261" spans="2:33" ht="15.75" customHeight="1" x14ac:dyDescent="0.2">
      <c r="B261" s="112"/>
      <c r="F261" s="12"/>
      <c r="H261" s="12"/>
      <c r="W261" s="18"/>
      <c r="AF261" s="18"/>
      <c r="AG261" s="19"/>
    </row>
    <row r="262" spans="2:33" ht="15.75" customHeight="1" x14ac:dyDescent="0.2">
      <c r="B262" s="112"/>
      <c r="F262" s="12"/>
      <c r="H262" s="12"/>
      <c r="W262" s="18"/>
      <c r="AF262" s="18"/>
      <c r="AG262" s="19"/>
    </row>
    <row r="263" spans="2:33" ht="15.75" customHeight="1" x14ac:dyDescent="0.2">
      <c r="B263" s="112"/>
      <c r="F263" s="12"/>
      <c r="H263" s="12"/>
      <c r="W263" s="18"/>
      <c r="AF263" s="18"/>
      <c r="AG263" s="19"/>
    </row>
    <row r="264" spans="2:33" ht="15.75" customHeight="1" x14ac:dyDescent="0.2">
      <c r="B264" s="112"/>
      <c r="F264" s="12"/>
      <c r="H264" s="12"/>
      <c r="W264" s="18"/>
      <c r="AF264" s="18"/>
      <c r="AG264" s="19"/>
    </row>
    <row r="265" spans="2:33" ht="15.75" customHeight="1" x14ac:dyDescent="0.2">
      <c r="B265" s="112"/>
      <c r="F265" s="12"/>
      <c r="H265" s="12"/>
      <c r="W265" s="18"/>
      <c r="AF265" s="18"/>
      <c r="AG265" s="19"/>
    </row>
    <row r="266" spans="2:33" ht="15.75" customHeight="1" x14ac:dyDescent="0.2">
      <c r="B266" s="112"/>
      <c r="F266" s="12"/>
      <c r="H266" s="12"/>
      <c r="W266" s="18"/>
      <c r="AF266" s="18"/>
      <c r="AG266" s="19"/>
    </row>
    <row r="267" spans="2:33" ht="15.75" customHeight="1" x14ac:dyDescent="0.2">
      <c r="B267" s="112"/>
      <c r="F267" s="12"/>
      <c r="H267" s="12"/>
      <c r="W267" s="18"/>
      <c r="AF267" s="18"/>
      <c r="AG267" s="19"/>
    </row>
    <row r="268" spans="2:33" ht="15.75" customHeight="1" x14ac:dyDescent="0.2">
      <c r="B268" s="112"/>
      <c r="F268" s="12"/>
      <c r="H268" s="12"/>
      <c r="W268" s="18"/>
      <c r="AF268" s="18"/>
      <c r="AG268" s="19"/>
    </row>
    <row r="269" spans="2:33" ht="15.75" customHeight="1" x14ac:dyDescent="0.2">
      <c r="B269" s="112"/>
      <c r="F269" s="12"/>
      <c r="H269" s="12"/>
      <c r="W269" s="18"/>
      <c r="AF269" s="18"/>
      <c r="AG269" s="19"/>
    </row>
    <row r="270" spans="2:33" ht="15.75" customHeight="1" x14ac:dyDescent="0.2">
      <c r="B270" s="112"/>
      <c r="F270" s="12"/>
      <c r="H270" s="12"/>
      <c r="W270" s="18"/>
      <c r="AF270" s="18"/>
      <c r="AG270" s="19"/>
    </row>
    <row r="271" spans="2:33" ht="15.75" customHeight="1" x14ac:dyDescent="0.2">
      <c r="B271" s="112"/>
      <c r="F271" s="12"/>
      <c r="H271" s="12"/>
      <c r="W271" s="18"/>
      <c r="AF271" s="18"/>
      <c r="AG271" s="19"/>
    </row>
    <row r="272" spans="2:33" ht="15.75" customHeight="1" x14ac:dyDescent="0.2">
      <c r="B272" s="112"/>
      <c r="F272" s="12"/>
      <c r="H272" s="12"/>
      <c r="W272" s="18"/>
      <c r="AF272" s="18"/>
      <c r="AG272" s="19"/>
    </row>
    <row r="273" spans="2:33" ht="15.75" customHeight="1" x14ac:dyDescent="0.2">
      <c r="B273" s="112"/>
      <c r="F273" s="12"/>
      <c r="H273" s="12"/>
      <c r="W273" s="18"/>
      <c r="AF273" s="18"/>
      <c r="AG273" s="19"/>
    </row>
    <row r="274" spans="2:33" ht="15.75" customHeight="1" x14ac:dyDescent="0.2">
      <c r="B274" s="112"/>
      <c r="F274" s="12"/>
      <c r="H274" s="12"/>
      <c r="W274" s="18"/>
      <c r="AF274" s="18"/>
      <c r="AG274" s="19"/>
    </row>
    <row r="275" spans="2:33" ht="15.75" customHeight="1" x14ac:dyDescent="0.2">
      <c r="B275" s="112"/>
      <c r="F275" s="12"/>
      <c r="H275" s="12"/>
      <c r="W275" s="18"/>
      <c r="AF275" s="18"/>
      <c r="AG275" s="19"/>
    </row>
    <row r="276" spans="2:33" ht="15.75" customHeight="1" x14ac:dyDescent="0.2">
      <c r="B276" s="112"/>
      <c r="F276" s="12"/>
      <c r="H276" s="12"/>
      <c r="W276" s="18"/>
      <c r="AF276" s="18"/>
      <c r="AG276" s="19"/>
    </row>
    <row r="277" spans="2:33" ht="15.75" customHeight="1" x14ac:dyDescent="0.2">
      <c r="B277" s="112"/>
      <c r="F277" s="12"/>
      <c r="H277" s="12"/>
      <c r="W277" s="18"/>
      <c r="AF277" s="18"/>
      <c r="AG277" s="19"/>
    </row>
    <row r="278" spans="2:33" ht="15.75" customHeight="1" x14ac:dyDescent="0.2">
      <c r="B278" s="112"/>
      <c r="F278" s="12"/>
      <c r="H278" s="12"/>
      <c r="W278" s="18"/>
      <c r="AF278" s="18"/>
      <c r="AG278" s="19"/>
    </row>
    <row r="279" spans="2:33" ht="15.75" customHeight="1" x14ac:dyDescent="0.2">
      <c r="B279" s="112"/>
      <c r="F279" s="12"/>
      <c r="H279" s="12"/>
      <c r="W279" s="18"/>
      <c r="AF279" s="18"/>
      <c r="AG279" s="19"/>
    </row>
    <row r="280" spans="2:33" ht="15.75" customHeight="1" x14ac:dyDescent="0.2">
      <c r="B280" s="112"/>
      <c r="F280" s="12"/>
      <c r="H280" s="12"/>
      <c r="W280" s="18"/>
      <c r="AF280" s="18"/>
      <c r="AG280" s="19"/>
    </row>
    <row r="281" spans="2:33" ht="15.75" customHeight="1" x14ac:dyDescent="0.2">
      <c r="B281" s="112"/>
      <c r="F281" s="12"/>
      <c r="H281" s="12"/>
      <c r="W281" s="18"/>
      <c r="AF281" s="18"/>
      <c r="AG281" s="19"/>
    </row>
    <row r="282" spans="2:33" ht="15.75" customHeight="1" x14ac:dyDescent="0.2">
      <c r="B282" s="112"/>
      <c r="F282" s="12"/>
      <c r="H282" s="12"/>
      <c r="W282" s="18"/>
      <c r="AF282" s="18"/>
      <c r="AG282" s="19"/>
    </row>
    <row r="283" spans="2:33" ht="15.75" customHeight="1" x14ac:dyDescent="0.2">
      <c r="B283" s="112"/>
      <c r="F283" s="12"/>
      <c r="H283" s="12"/>
      <c r="W283" s="18"/>
      <c r="AF283" s="18"/>
      <c r="AG283" s="19"/>
    </row>
    <row r="284" spans="2:33" ht="15.75" customHeight="1" x14ac:dyDescent="0.2">
      <c r="B284" s="112"/>
      <c r="F284" s="12"/>
      <c r="H284" s="12"/>
      <c r="W284" s="18"/>
      <c r="AF284" s="18"/>
      <c r="AG284" s="19"/>
    </row>
    <row r="285" spans="2:33" ht="15.75" customHeight="1" x14ac:dyDescent="0.2">
      <c r="B285" s="112"/>
      <c r="F285" s="12"/>
      <c r="H285" s="12"/>
      <c r="W285" s="18"/>
      <c r="AF285" s="18"/>
      <c r="AG285" s="19"/>
    </row>
    <row r="286" spans="2:33" ht="15.75" customHeight="1" x14ac:dyDescent="0.2">
      <c r="B286" s="112"/>
      <c r="F286" s="12"/>
      <c r="H286" s="12"/>
      <c r="W286" s="18"/>
      <c r="AF286" s="18"/>
      <c r="AG286" s="19"/>
    </row>
    <row r="287" spans="2:33" ht="15.75" customHeight="1" x14ac:dyDescent="0.2">
      <c r="B287" s="112"/>
      <c r="F287" s="12"/>
      <c r="H287" s="12"/>
      <c r="W287" s="18"/>
      <c r="AF287" s="18"/>
      <c r="AG287" s="19"/>
    </row>
    <row r="288" spans="2:33" ht="15.75" customHeight="1" x14ac:dyDescent="0.2">
      <c r="B288" s="112"/>
      <c r="F288" s="12"/>
      <c r="H288" s="12"/>
      <c r="W288" s="18"/>
      <c r="AF288" s="18"/>
      <c r="AG288" s="19"/>
    </row>
    <row r="289" spans="2:33" ht="15.75" customHeight="1" x14ac:dyDescent="0.2">
      <c r="B289" s="112"/>
      <c r="F289" s="12"/>
      <c r="H289" s="12"/>
      <c r="W289" s="18"/>
      <c r="AF289" s="18"/>
      <c r="AG289" s="19"/>
    </row>
    <row r="290" spans="2:33" ht="15.75" customHeight="1" x14ac:dyDescent="0.2">
      <c r="B290" s="112"/>
      <c r="F290" s="12"/>
      <c r="H290" s="12"/>
      <c r="W290" s="18"/>
      <c r="AF290" s="18"/>
      <c r="AG290" s="19"/>
    </row>
    <row r="291" spans="2:33" ht="15.75" customHeight="1" x14ac:dyDescent="0.2">
      <c r="B291" s="112"/>
      <c r="F291" s="12"/>
      <c r="H291" s="12"/>
      <c r="W291" s="18"/>
      <c r="AF291" s="18"/>
      <c r="AG291" s="19"/>
    </row>
    <row r="292" spans="2:33" ht="15.75" customHeight="1" x14ac:dyDescent="0.2">
      <c r="B292" s="112"/>
      <c r="F292" s="12"/>
      <c r="H292" s="12"/>
      <c r="W292" s="18"/>
      <c r="AF292" s="18"/>
      <c r="AG292" s="19"/>
    </row>
    <row r="293" spans="2:33" ht="15.75" customHeight="1" x14ac:dyDescent="0.2">
      <c r="B293" s="112"/>
      <c r="F293" s="12"/>
      <c r="H293" s="12"/>
      <c r="W293" s="18"/>
      <c r="AF293" s="18"/>
      <c r="AG293" s="19"/>
    </row>
    <row r="294" spans="2:33" ht="15.75" customHeight="1" x14ac:dyDescent="0.2">
      <c r="B294" s="112"/>
      <c r="F294" s="12"/>
      <c r="H294" s="12"/>
      <c r="W294" s="18"/>
      <c r="AF294" s="18"/>
      <c r="AG294" s="19"/>
    </row>
    <row r="295" spans="2:33" ht="15.75" customHeight="1" x14ac:dyDescent="0.2">
      <c r="B295" s="112"/>
      <c r="F295" s="12"/>
      <c r="H295" s="12"/>
      <c r="W295" s="18"/>
      <c r="AF295" s="18"/>
      <c r="AG295" s="19"/>
    </row>
    <row r="296" spans="2:33" ht="15.75" customHeight="1" x14ac:dyDescent="0.2">
      <c r="B296" s="112"/>
      <c r="F296" s="12"/>
      <c r="H296" s="12"/>
      <c r="W296" s="18"/>
      <c r="AF296" s="18"/>
      <c r="AG296" s="19"/>
    </row>
    <row r="297" spans="2:33" ht="15.75" customHeight="1" x14ac:dyDescent="0.2">
      <c r="B297" s="112"/>
      <c r="F297" s="12"/>
      <c r="H297" s="12"/>
      <c r="W297" s="18"/>
      <c r="AF297" s="18"/>
      <c r="AG297" s="19"/>
    </row>
    <row r="298" spans="2:33" ht="15.75" customHeight="1" x14ac:dyDescent="0.2">
      <c r="B298" s="112"/>
      <c r="F298" s="12"/>
      <c r="H298" s="12"/>
      <c r="W298" s="18"/>
      <c r="AF298" s="18"/>
      <c r="AG298" s="19"/>
    </row>
    <row r="299" spans="2:33" ht="15.75" customHeight="1" x14ac:dyDescent="0.2">
      <c r="B299" s="112"/>
      <c r="F299" s="12"/>
      <c r="H299" s="12"/>
      <c r="W299" s="18"/>
      <c r="AF299" s="18"/>
      <c r="AG299" s="19"/>
    </row>
    <row r="300" spans="2:33" ht="15.75" customHeight="1" x14ac:dyDescent="0.2">
      <c r="B300" s="112"/>
      <c r="F300" s="12"/>
      <c r="H300" s="12"/>
      <c r="W300" s="18"/>
      <c r="AF300" s="18"/>
      <c r="AG300" s="19"/>
    </row>
    <row r="301" spans="2:33" ht="15.75" customHeight="1" x14ac:dyDescent="0.2">
      <c r="B301" s="112"/>
      <c r="F301" s="12"/>
      <c r="H301" s="12"/>
      <c r="W301" s="18"/>
      <c r="AF301" s="18"/>
      <c r="AG301" s="19"/>
    </row>
    <row r="302" spans="2:33" ht="15.75" customHeight="1" x14ac:dyDescent="0.2">
      <c r="B302" s="112"/>
      <c r="F302" s="12"/>
      <c r="H302" s="12"/>
      <c r="W302" s="18"/>
      <c r="AF302" s="18"/>
      <c r="AG302" s="19"/>
    </row>
    <row r="303" spans="2:33" ht="15.75" customHeight="1" x14ac:dyDescent="0.2">
      <c r="B303" s="112"/>
      <c r="F303" s="12"/>
      <c r="H303" s="12"/>
      <c r="W303" s="18"/>
      <c r="AF303" s="18"/>
      <c r="AG303" s="19"/>
    </row>
    <row r="304" spans="2:33" ht="15.75" customHeight="1" x14ac:dyDescent="0.2">
      <c r="B304" s="112"/>
      <c r="F304" s="12"/>
      <c r="H304" s="12"/>
      <c r="W304" s="18"/>
      <c r="AF304" s="18"/>
      <c r="AG304" s="19"/>
    </row>
    <row r="305" spans="2:33" ht="15.75" customHeight="1" x14ac:dyDescent="0.2">
      <c r="B305" s="112"/>
      <c r="F305" s="12"/>
      <c r="H305" s="12"/>
      <c r="W305" s="18"/>
      <c r="AF305" s="18"/>
      <c r="AG305" s="19"/>
    </row>
    <row r="306" spans="2:33" ht="15.75" customHeight="1" x14ac:dyDescent="0.2">
      <c r="B306" s="112"/>
      <c r="F306" s="12"/>
      <c r="H306" s="12"/>
      <c r="W306" s="18"/>
      <c r="AF306" s="18"/>
      <c r="AG306" s="19"/>
    </row>
    <row r="307" spans="2:33" ht="15.75" customHeight="1" x14ac:dyDescent="0.2">
      <c r="B307" s="112"/>
      <c r="F307" s="12"/>
      <c r="H307" s="12"/>
      <c r="W307" s="18"/>
      <c r="AF307" s="18"/>
      <c r="AG307" s="19"/>
    </row>
    <row r="308" spans="2:33" ht="15.75" customHeight="1" x14ac:dyDescent="0.2">
      <c r="B308" s="112"/>
      <c r="F308" s="12"/>
      <c r="H308" s="12"/>
      <c r="W308" s="18"/>
      <c r="AF308" s="18"/>
      <c r="AG308" s="19"/>
    </row>
    <row r="309" spans="2:33" ht="15.75" customHeight="1" x14ac:dyDescent="0.2">
      <c r="B309" s="112"/>
      <c r="F309" s="12"/>
      <c r="H309" s="12"/>
      <c r="W309" s="18"/>
      <c r="AF309" s="18"/>
      <c r="AG309" s="19"/>
    </row>
    <row r="310" spans="2:33" ht="15.75" customHeight="1" x14ac:dyDescent="0.2">
      <c r="B310" s="112"/>
      <c r="F310" s="12"/>
      <c r="H310" s="12"/>
      <c r="W310" s="18"/>
      <c r="AF310" s="18"/>
      <c r="AG310" s="19"/>
    </row>
    <row r="311" spans="2:33" ht="15.75" customHeight="1" x14ac:dyDescent="0.2">
      <c r="B311" s="112"/>
      <c r="F311" s="12"/>
      <c r="H311" s="12"/>
      <c r="W311" s="18"/>
      <c r="AF311" s="18"/>
      <c r="AG311" s="19"/>
    </row>
    <row r="312" spans="2:33" ht="15.75" customHeight="1" x14ac:dyDescent="0.2">
      <c r="B312" s="112"/>
      <c r="F312" s="12"/>
      <c r="H312" s="12"/>
      <c r="W312" s="18"/>
      <c r="AF312" s="18"/>
      <c r="AG312" s="19"/>
    </row>
    <row r="313" spans="2:33" ht="15.75" customHeight="1" x14ac:dyDescent="0.2">
      <c r="B313" s="112"/>
      <c r="F313" s="12"/>
      <c r="H313" s="12"/>
      <c r="W313" s="18"/>
      <c r="AF313" s="18"/>
      <c r="AG313" s="19"/>
    </row>
    <row r="314" spans="2:33" ht="15.75" customHeight="1" x14ac:dyDescent="0.2">
      <c r="B314" s="112"/>
      <c r="F314" s="12"/>
      <c r="H314" s="12"/>
      <c r="W314" s="18"/>
      <c r="AF314" s="18"/>
      <c r="AG314" s="19"/>
    </row>
    <row r="315" spans="2:33" ht="15.75" customHeight="1" x14ac:dyDescent="0.2">
      <c r="B315" s="112"/>
      <c r="F315" s="12"/>
      <c r="H315" s="12"/>
      <c r="W315" s="18"/>
      <c r="AF315" s="18"/>
      <c r="AG315" s="19"/>
    </row>
    <row r="316" spans="2:33" ht="15.75" customHeight="1" x14ac:dyDescent="0.2">
      <c r="B316" s="112"/>
      <c r="F316" s="12"/>
      <c r="H316" s="12"/>
      <c r="W316" s="18"/>
      <c r="AF316" s="18"/>
      <c r="AG316" s="19"/>
    </row>
    <row r="317" spans="2:33" ht="15.75" customHeight="1" x14ac:dyDescent="0.2">
      <c r="B317" s="112"/>
      <c r="F317" s="12"/>
      <c r="H317" s="12"/>
      <c r="W317" s="18"/>
      <c r="AF317" s="18"/>
      <c r="AG317" s="19"/>
    </row>
    <row r="318" spans="2:33" ht="15.75" customHeight="1" x14ac:dyDescent="0.2">
      <c r="B318" s="112"/>
      <c r="F318" s="12"/>
      <c r="H318" s="12"/>
      <c r="W318" s="18"/>
      <c r="AF318" s="18"/>
      <c r="AG318" s="19"/>
    </row>
    <row r="319" spans="2:33" ht="15.75" customHeight="1" x14ac:dyDescent="0.2">
      <c r="B319" s="112"/>
      <c r="F319" s="12"/>
      <c r="H319" s="12"/>
      <c r="W319" s="18"/>
      <c r="AF319" s="18"/>
      <c r="AG319" s="19"/>
    </row>
    <row r="320" spans="2:33" ht="15.75" customHeight="1" x14ac:dyDescent="0.2">
      <c r="B320" s="112"/>
      <c r="F320" s="12"/>
      <c r="H320" s="12"/>
      <c r="W320" s="18"/>
      <c r="AF320" s="18"/>
      <c r="AG320" s="19"/>
    </row>
    <row r="321" spans="2:33" ht="15.75" customHeight="1" x14ac:dyDescent="0.2">
      <c r="B321" s="112"/>
      <c r="F321" s="12"/>
      <c r="H321" s="12"/>
      <c r="W321" s="18"/>
      <c r="AF321" s="18"/>
      <c r="AG321" s="19"/>
    </row>
    <row r="322" spans="2:33" ht="15.75" customHeight="1" x14ac:dyDescent="0.2">
      <c r="B322" s="112"/>
      <c r="F322" s="12"/>
      <c r="H322" s="12"/>
      <c r="W322" s="18"/>
      <c r="AF322" s="18"/>
      <c r="AG322" s="19"/>
    </row>
    <row r="323" spans="2:33" ht="15.75" customHeight="1" x14ac:dyDescent="0.2">
      <c r="B323" s="112"/>
      <c r="F323" s="12"/>
      <c r="H323" s="12"/>
      <c r="W323" s="18"/>
      <c r="AF323" s="18"/>
      <c r="AG323" s="19"/>
    </row>
    <row r="324" spans="2:33" ht="15.75" customHeight="1" x14ac:dyDescent="0.2">
      <c r="B324" s="112"/>
      <c r="F324" s="12"/>
      <c r="H324" s="12"/>
      <c r="W324" s="18"/>
      <c r="AF324" s="18"/>
      <c r="AG324" s="19"/>
    </row>
    <row r="325" spans="2:33" ht="15.75" customHeight="1" x14ac:dyDescent="0.2">
      <c r="B325" s="112"/>
      <c r="F325" s="12"/>
      <c r="H325" s="12"/>
      <c r="W325" s="18"/>
      <c r="AF325" s="18"/>
      <c r="AG325" s="19"/>
    </row>
    <row r="326" spans="2:33" ht="15.75" customHeight="1" x14ac:dyDescent="0.2">
      <c r="B326" s="112"/>
      <c r="F326" s="12"/>
      <c r="H326" s="12"/>
      <c r="W326" s="18"/>
      <c r="AF326" s="18"/>
      <c r="AG326" s="19"/>
    </row>
    <row r="327" spans="2:33" ht="15.75" customHeight="1" x14ac:dyDescent="0.2">
      <c r="B327" s="112"/>
      <c r="F327" s="12"/>
      <c r="H327" s="12"/>
      <c r="W327" s="18"/>
      <c r="AF327" s="18"/>
      <c r="AG327" s="19"/>
    </row>
    <row r="328" spans="2:33" ht="15.75" customHeight="1" x14ac:dyDescent="0.2">
      <c r="B328" s="112"/>
      <c r="F328" s="12"/>
      <c r="H328" s="12"/>
      <c r="W328" s="18"/>
      <c r="AF328" s="18"/>
      <c r="AG328" s="19"/>
    </row>
    <row r="329" spans="2:33" ht="15.75" customHeight="1" x14ac:dyDescent="0.2">
      <c r="B329" s="112"/>
      <c r="F329" s="12"/>
      <c r="H329" s="12"/>
      <c r="W329" s="18"/>
      <c r="AF329" s="18"/>
      <c r="AG329" s="19"/>
    </row>
    <row r="330" spans="2:33" ht="15.75" customHeight="1" x14ac:dyDescent="0.2">
      <c r="B330" s="112"/>
      <c r="F330" s="12"/>
      <c r="H330" s="12"/>
      <c r="W330" s="18"/>
      <c r="AF330" s="18"/>
      <c r="AG330" s="19"/>
    </row>
    <row r="331" spans="2:33" ht="15.75" customHeight="1" x14ac:dyDescent="0.2">
      <c r="B331" s="112"/>
      <c r="F331" s="12"/>
      <c r="H331" s="12"/>
      <c r="W331" s="18"/>
      <c r="AF331" s="18"/>
      <c r="AG331" s="19"/>
    </row>
    <row r="332" spans="2:33" ht="15.75" customHeight="1" x14ac:dyDescent="0.2">
      <c r="B332" s="112"/>
      <c r="F332" s="12"/>
      <c r="H332" s="12"/>
      <c r="W332" s="18"/>
      <c r="AF332" s="18"/>
      <c r="AG332" s="19"/>
    </row>
    <row r="333" spans="2:33" ht="15.75" customHeight="1" x14ac:dyDescent="0.2">
      <c r="B333" s="112"/>
      <c r="F333" s="12"/>
      <c r="H333" s="12"/>
      <c r="W333" s="18"/>
      <c r="AF333" s="18"/>
      <c r="AG333" s="19"/>
    </row>
    <row r="334" spans="2:33" ht="15.75" customHeight="1" x14ac:dyDescent="0.2">
      <c r="B334" s="112"/>
      <c r="F334" s="12"/>
      <c r="H334" s="12"/>
      <c r="W334" s="18"/>
      <c r="AF334" s="18"/>
      <c r="AG334" s="19"/>
    </row>
    <row r="335" spans="2:33" ht="15.75" customHeight="1" x14ac:dyDescent="0.2">
      <c r="B335" s="112"/>
      <c r="F335" s="12"/>
      <c r="H335" s="12"/>
      <c r="W335" s="18"/>
      <c r="AF335" s="18"/>
      <c r="AG335" s="19"/>
    </row>
    <row r="336" spans="2:33" ht="15.75" customHeight="1" x14ac:dyDescent="0.2">
      <c r="B336" s="112"/>
      <c r="F336" s="12"/>
      <c r="H336" s="12"/>
      <c r="W336" s="18"/>
      <c r="AF336" s="18"/>
      <c r="AG336" s="19"/>
    </row>
    <row r="337" spans="2:33" ht="15.75" customHeight="1" x14ac:dyDescent="0.2">
      <c r="B337" s="112"/>
      <c r="F337" s="12"/>
      <c r="H337" s="12"/>
      <c r="W337" s="18"/>
      <c r="AF337" s="18"/>
      <c r="AG337" s="19"/>
    </row>
    <row r="338" spans="2:33" ht="15.75" customHeight="1" x14ac:dyDescent="0.2">
      <c r="B338" s="112"/>
      <c r="F338" s="12"/>
      <c r="H338" s="12"/>
      <c r="W338" s="18"/>
      <c r="AF338" s="18"/>
      <c r="AG338" s="19"/>
    </row>
    <row r="339" spans="2:33" ht="15.75" customHeight="1" x14ac:dyDescent="0.2">
      <c r="B339" s="112"/>
      <c r="F339" s="12"/>
      <c r="H339" s="12"/>
      <c r="W339" s="18"/>
      <c r="AF339" s="18"/>
      <c r="AG339" s="19"/>
    </row>
    <row r="340" spans="2:33" ht="15.75" customHeight="1" x14ac:dyDescent="0.2">
      <c r="B340" s="112"/>
      <c r="F340" s="12"/>
      <c r="H340" s="12"/>
      <c r="W340" s="18"/>
      <c r="AF340" s="18"/>
      <c r="AG340" s="19"/>
    </row>
    <row r="341" spans="2:33" ht="15.75" customHeight="1" x14ac:dyDescent="0.2">
      <c r="B341" s="112"/>
      <c r="F341" s="12"/>
      <c r="H341" s="12"/>
      <c r="W341" s="18"/>
      <c r="AF341" s="18"/>
      <c r="AG341" s="19"/>
    </row>
    <row r="342" spans="2:33" ht="15.75" customHeight="1" x14ac:dyDescent="0.2">
      <c r="B342" s="112"/>
      <c r="F342" s="12"/>
      <c r="H342" s="12"/>
      <c r="W342" s="18"/>
      <c r="AF342" s="18"/>
      <c r="AG342" s="19"/>
    </row>
    <row r="343" spans="2:33" ht="15.75" customHeight="1" x14ac:dyDescent="0.2">
      <c r="B343" s="112"/>
      <c r="F343" s="12"/>
      <c r="H343" s="12"/>
      <c r="W343" s="18"/>
      <c r="AF343" s="18"/>
      <c r="AG343" s="19"/>
    </row>
    <row r="344" spans="2:33" ht="15.75" customHeight="1" x14ac:dyDescent="0.2">
      <c r="B344" s="112"/>
      <c r="F344" s="12"/>
      <c r="H344" s="12"/>
      <c r="W344" s="18"/>
      <c r="AF344" s="18"/>
      <c r="AG344" s="19"/>
    </row>
    <row r="345" spans="2:33" ht="15.75" customHeight="1" x14ac:dyDescent="0.2">
      <c r="B345" s="112"/>
      <c r="F345" s="12"/>
      <c r="H345" s="12"/>
      <c r="W345" s="18"/>
      <c r="AF345" s="18"/>
      <c r="AG345" s="19"/>
    </row>
    <row r="346" spans="2:33" ht="15.75" customHeight="1" x14ac:dyDescent="0.2">
      <c r="B346" s="112"/>
      <c r="F346" s="12"/>
      <c r="H346" s="12"/>
      <c r="W346" s="18"/>
      <c r="AF346" s="18"/>
      <c r="AG346" s="19"/>
    </row>
    <row r="347" spans="2:33" ht="15.75" customHeight="1" x14ac:dyDescent="0.2">
      <c r="B347" s="112"/>
      <c r="F347" s="12"/>
      <c r="H347" s="12"/>
      <c r="W347" s="18"/>
      <c r="AF347" s="18"/>
      <c r="AG347" s="19"/>
    </row>
    <row r="348" spans="2:33" ht="15.75" customHeight="1" x14ac:dyDescent="0.2">
      <c r="B348" s="112"/>
      <c r="F348" s="12"/>
      <c r="H348" s="12"/>
      <c r="W348" s="18"/>
      <c r="AF348" s="18"/>
      <c r="AG348" s="19"/>
    </row>
    <row r="349" spans="2:33" ht="15.75" customHeight="1" x14ac:dyDescent="0.2">
      <c r="B349" s="112"/>
      <c r="F349" s="12"/>
      <c r="H349" s="12"/>
      <c r="W349" s="18"/>
      <c r="AF349" s="18"/>
      <c r="AG349" s="19"/>
    </row>
    <row r="350" spans="2:33" ht="15.75" customHeight="1" x14ac:dyDescent="0.2">
      <c r="B350" s="112"/>
      <c r="F350" s="12"/>
      <c r="H350" s="12"/>
      <c r="W350" s="18"/>
      <c r="AF350" s="18"/>
      <c r="AG350" s="19"/>
    </row>
    <row r="351" spans="2:33" ht="15.75" customHeight="1" x14ac:dyDescent="0.2">
      <c r="B351" s="112"/>
      <c r="F351" s="12"/>
      <c r="H351" s="12"/>
      <c r="W351" s="18"/>
      <c r="AF351" s="18"/>
      <c r="AG351" s="19"/>
    </row>
    <row r="352" spans="2:33" ht="15.75" customHeight="1" x14ac:dyDescent="0.2">
      <c r="B352" s="112"/>
      <c r="F352" s="12"/>
      <c r="H352" s="12"/>
      <c r="W352" s="18"/>
      <c r="AF352" s="18"/>
      <c r="AG352" s="19"/>
    </row>
    <row r="353" spans="2:33" ht="15.75" customHeight="1" x14ac:dyDescent="0.2">
      <c r="B353" s="112"/>
      <c r="F353" s="12"/>
      <c r="H353" s="12"/>
      <c r="W353" s="18"/>
      <c r="AF353" s="18"/>
      <c r="AG353" s="19"/>
    </row>
    <row r="354" spans="2:33" ht="15.75" customHeight="1" x14ac:dyDescent="0.2">
      <c r="B354" s="112"/>
      <c r="F354" s="12"/>
      <c r="H354" s="12"/>
      <c r="W354" s="18"/>
      <c r="AF354" s="18"/>
      <c r="AG354" s="19"/>
    </row>
    <row r="355" spans="2:33" ht="15.75" customHeight="1" x14ac:dyDescent="0.2">
      <c r="B355" s="112"/>
      <c r="F355" s="12"/>
      <c r="H355" s="12"/>
      <c r="W355" s="18"/>
      <c r="AF355" s="18"/>
      <c r="AG355" s="19"/>
    </row>
    <row r="356" spans="2:33" ht="15.75" customHeight="1" x14ac:dyDescent="0.2">
      <c r="B356" s="112"/>
      <c r="F356" s="12"/>
      <c r="H356" s="12"/>
      <c r="W356" s="18"/>
      <c r="AF356" s="18"/>
      <c r="AG356" s="19"/>
    </row>
    <row r="357" spans="2:33" ht="15.75" customHeight="1" x14ac:dyDescent="0.2">
      <c r="B357" s="112"/>
      <c r="F357" s="12"/>
      <c r="H357" s="12"/>
      <c r="W357" s="18"/>
      <c r="AF357" s="18"/>
      <c r="AG357" s="19"/>
    </row>
    <row r="358" spans="2:33" ht="15.75" customHeight="1" x14ac:dyDescent="0.2">
      <c r="B358" s="112"/>
      <c r="F358" s="12"/>
      <c r="H358" s="12"/>
      <c r="W358" s="18"/>
      <c r="AF358" s="18"/>
      <c r="AG358" s="19"/>
    </row>
    <row r="359" spans="2:33" ht="15.75" customHeight="1" x14ac:dyDescent="0.2">
      <c r="B359" s="112"/>
      <c r="F359" s="12"/>
      <c r="H359" s="12"/>
      <c r="W359" s="18"/>
      <c r="AF359" s="18"/>
      <c r="AG359" s="19"/>
    </row>
    <row r="360" spans="2:33" ht="15.75" customHeight="1" x14ac:dyDescent="0.2">
      <c r="B360" s="112"/>
      <c r="F360" s="12"/>
      <c r="H360" s="12"/>
      <c r="W360" s="18"/>
      <c r="AF360" s="18"/>
      <c r="AG360" s="19"/>
    </row>
    <row r="361" spans="2:33" ht="15.75" customHeight="1" x14ac:dyDescent="0.2">
      <c r="B361" s="112"/>
      <c r="F361" s="12"/>
      <c r="H361" s="12"/>
      <c r="W361" s="18"/>
      <c r="AF361" s="18"/>
      <c r="AG361" s="19"/>
    </row>
    <row r="362" spans="2:33" ht="15.75" customHeight="1" x14ac:dyDescent="0.2">
      <c r="B362" s="112"/>
      <c r="F362" s="12"/>
      <c r="H362" s="12"/>
      <c r="W362" s="18"/>
      <c r="AF362" s="18"/>
      <c r="AG362" s="19"/>
    </row>
    <row r="363" spans="2:33" ht="15.75" customHeight="1" x14ac:dyDescent="0.2">
      <c r="B363" s="112"/>
      <c r="F363" s="12"/>
      <c r="H363" s="12"/>
      <c r="W363" s="18"/>
      <c r="AF363" s="18"/>
      <c r="AG363" s="19"/>
    </row>
    <row r="364" spans="2:33" ht="15.75" customHeight="1" x14ac:dyDescent="0.2">
      <c r="B364" s="112"/>
      <c r="F364" s="12"/>
      <c r="H364" s="12"/>
      <c r="W364" s="18"/>
      <c r="AF364" s="18"/>
      <c r="AG364" s="19"/>
    </row>
    <row r="365" spans="2:33" ht="15.75" customHeight="1" x14ac:dyDescent="0.2">
      <c r="B365" s="112"/>
      <c r="F365" s="12"/>
      <c r="H365" s="12"/>
      <c r="W365" s="18"/>
      <c r="AF365" s="18"/>
      <c r="AG365" s="19"/>
    </row>
    <row r="366" spans="2:33" ht="15.75" customHeight="1" x14ac:dyDescent="0.2">
      <c r="B366" s="112"/>
      <c r="F366" s="12"/>
      <c r="H366" s="12"/>
      <c r="W366" s="18"/>
      <c r="AF366" s="18"/>
      <c r="AG366" s="19"/>
    </row>
    <row r="367" spans="2:33" ht="15.75" customHeight="1" x14ac:dyDescent="0.2">
      <c r="B367" s="112"/>
      <c r="F367" s="12"/>
      <c r="H367" s="12"/>
      <c r="W367" s="18"/>
      <c r="AF367" s="18"/>
      <c r="AG367" s="19"/>
    </row>
    <row r="368" spans="2:33" ht="15.75" customHeight="1" x14ac:dyDescent="0.2">
      <c r="B368" s="112"/>
      <c r="F368" s="12"/>
      <c r="H368" s="12"/>
      <c r="W368" s="18"/>
      <c r="AF368" s="18"/>
      <c r="AG368" s="19"/>
    </row>
    <row r="369" spans="2:33" ht="15.75" customHeight="1" x14ac:dyDescent="0.2">
      <c r="B369" s="112"/>
      <c r="F369" s="12"/>
      <c r="H369" s="12"/>
      <c r="W369" s="18"/>
      <c r="AF369" s="18"/>
      <c r="AG369" s="19"/>
    </row>
    <row r="370" spans="2:33" ht="15.75" customHeight="1" x14ac:dyDescent="0.2">
      <c r="B370" s="112"/>
      <c r="F370" s="12"/>
      <c r="H370" s="12"/>
      <c r="W370" s="18"/>
      <c r="AF370" s="18"/>
      <c r="AG370" s="19"/>
    </row>
    <row r="371" spans="2:33" ht="15.75" customHeight="1" x14ac:dyDescent="0.2">
      <c r="B371" s="112"/>
      <c r="F371" s="12"/>
      <c r="H371" s="12"/>
      <c r="W371" s="18"/>
      <c r="AF371" s="18"/>
      <c r="AG371" s="19"/>
    </row>
    <row r="372" spans="2:33" ht="15.75" customHeight="1" x14ac:dyDescent="0.2">
      <c r="B372" s="112"/>
      <c r="F372" s="12"/>
      <c r="H372" s="12"/>
      <c r="W372" s="18"/>
      <c r="AF372" s="18"/>
      <c r="AG372" s="19"/>
    </row>
    <row r="373" spans="2:33" ht="15.75" customHeight="1" x14ac:dyDescent="0.2">
      <c r="B373" s="112"/>
      <c r="F373" s="12"/>
      <c r="H373" s="12"/>
      <c r="W373" s="18"/>
      <c r="AF373" s="18"/>
      <c r="AG373" s="19"/>
    </row>
    <row r="374" spans="2:33" ht="15.75" customHeight="1" x14ac:dyDescent="0.2">
      <c r="B374" s="112"/>
      <c r="F374" s="12"/>
      <c r="H374" s="12"/>
      <c r="W374" s="18"/>
      <c r="AF374" s="18"/>
      <c r="AG374" s="19"/>
    </row>
    <row r="375" spans="2:33" ht="15.75" customHeight="1" x14ac:dyDescent="0.2">
      <c r="B375" s="112"/>
      <c r="F375" s="12"/>
      <c r="H375" s="12"/>
      <c r="W375" s="18"/>
      <c r="AF375" s="18"/>
      <c r="AG375" s="19"/>
    </row>
    <row r="376" spans="2:33" ht="15.75" customHeight="1" x14ac:dyDescent="0.2">
      <c r="B376" s="112"/>
      <c r="F376" s="12"/>
      <c r="H376" s="12"/>
      <c r="W376" s="18"/>
      <c r="AF376" s="18"/>
      <c r="AG376" s="19"/>
    </row>
    <row r="377" spans="2:33" ht="15.75" customHeight="1" x14ac:dyDescent="0.2">
      <c r="B377" s="112"/>
      <c r="F377" s="12"/>
      <c r="H377" s="12"/>
      <c r="W377" s="18"/>
      <c r="AF377" s="18"/>
      <c r="AG377" s="19"/>
    </row>
    <row r="378" spans="2:33" ht="15.75" customHeight="1" x14ac:dyDescent="0.2">
      <c r="B378" s="112"/>
      <c r="F378" s="12"/>
      <c r="H378" s="12"/>
      <c r="W378" s="18"/>
      <c r="AF378" s="18"/>
      <c r="AG378" s="19"/>
    </row>
    <row r="379" spans="2:33" ht="15.75" customHeight="1" x14ac:dyDescent="0.2">
      <c r="B379" s="112"/>
      <c r="F379" s="12"/>
      <c r="H379" s="12"/>
      <c r="W379" s="18"/>
      <c r="AF379" s="18"/>
      <c r="AG379" s="19"/>
    </row>
    <row r="380" spans="2:33" ht="15.75" customHeight="1" x14ac:dyDescent="0.2">
      <c r="B380" s="112"/>
      <c r="F380" s="12"/>
      <c r="H380" s="12"/>
      <c r="W380" s="18"/>
      <c r="AF380" s="18"/>
      <c r="AG380" s="19"/>
    </row>
    <row r="381" spans="2:33" ht="15.75" customHeight="1" x14ac:dyDescent="0.2">
      <c r="B381" s="112"/>
      <c r="F381" s="12"/>
      <c r="H381" s="12"/>
      <c r="W381" s="18"/>
      <c r="AF381" s="18"/>
      <c r="AG381" s="19"/>
    </row>
    <row r="382" spans="2:33" ht="15.75" customHeight="1" x14ac:dyDescent="0.2">
      <c r="B382" s="112"/>
      <c r="F382" s="12"/>
      <c r="H382" s="12"/>
      <c r="W382" s="18"/>
      <c r="AF382" s="18"/>
      <c r="AG382" s="19"/>
    </row>
    <row r="383" spans="2:33" ht="15.75" customHeight="1" x14ac:dyDescent="0.2">
      <c r="B383" s="112"/>
      <c r="F383" s="12"/>
      <c r="H383" s="12"/>
      <c r="W383" s="18"/>
      <c r="AF383" s="18"/>
      <c r="AG383" s="19"/>
    </row>
    <row r="384" spans="2:33" ht="15.75" customHeight="1" x14ac:dyDescent="0.2">
      <c r="B384" s="112"/>
      <c r="F384" s="12"/>
      <c r="H384" s="12"/>
      <c r="W384" s="18"/>
      <c r="AF384" s="18"/>
      <c r="AG384" s="19"/>
    </row>
    <row r="385" spans="2:33" ht="15.75" customHeight="1" x14ac:dyDescent="0.2">
      <c r="B385" s="112"/>
      <c r="F385" s="12"/>
      <c r="H385" s="12"/>
      <c r="W385" s="18"/>
      <c r="AF385" s="18"/>
      <c r="AG385" s="19"/>
    </row>
    <row r="386" spans="2:33" ht="15.75" customHeight="1" x14ac:dyDescent="0.2">
      <c r="B386" s="112"/>
      <c r="F386" s="12"/>
      <c r="H386" s="12"/>
      <c r="W386" s="18"/>
      <c r="AF386" s="18"/>
      <c r="AG386" s="19"/>
    </row>
    <row r="387" spans="2:33" ht="15.75" customHeight="1" x14ac:dyDescent="0.2">
      <c r="B387" s="112"/>
      <c r="F387" s="12"/>
      <c r="H387" s="12"/>
      <c r="W387" s="18"/>
      <c r="AF387" s="18"/>
      <c r="AG387" s="19"/>
    </row>
    <row r="388" spans="2:33" ht="15.75" customHeight="1" x14ac:dyDescent="0.2">
      <c r="B388" s="112"/>
      <c r="F388" s="12"/>
      <c r="H388" s="12"/>
      <c r="W388" s="18"/>
      <c r="AF388" s="18"/>
      <c r="AG388" s="19"/>
    </row>
    <row r="389" spans="2:33" ht="15.75" customHeight="1" x14ac:dyDescent="0.2">
      <c r="B389" s="112"/>
      <c r="F389" s="12"/>
      <c r="H389" s="12"/>
      <c r="W389" s="18"/>
      <c r="AF389" s="18"/>
      <c r="AG389" s="19"/>
    </row>
    <row r="390" spans="2:33" ht="15.75" customHeight="1" x14ac:dyDescent="0.2">
      <c r="B390" s="112"/>
      <c r="F390" s="12"/>
      <c r="H390" s="12"/>
      <c r="W390" s="18"/>
      <c r="AF390" s="18"/>
      <c r="AG390" s="19"/>
    </row>
    <row r="391" spans="2:33" ht="15.75" customHeight="1" x14ac:dyDescent="0.2">
      <c r="B391" s="112"/>
      <c r="F391" s="12"/>
      <c r="H391" s="12"/>
      <c r="W391" s="18"/>
      <c r="AF391" s="18"/>
      <c r="AG391" s="19"/>
    </row>
    <row r="392" spans="2:33" ht="15.75" customHeight="1" x14ac:dyDescent="0.2">
      <c r="B392" s="112"/>
      <c r="F392" s="12"/>
      <c r="H392" s="12"/>
      <c r="W392" s="18"/>
      <c r="AF392" s="18"/>
      <c r="AG392" s="19"/>
    </row>
    <row r="393" spans="2:33" ht="15.75" customHeight="1" x14ac:dyDescent="0.2">
      <c r="B393" s="112"/>
      <c r="F393" s="12"/>
      <c r="H393" s="12"/>
      <c r="W393" s="18"/>
      <c r="AF393" s="18"/>
      <c r="AG393" s="19"/>
    </row>
    <row r="394" spans="2:33" ht="15.75" customHeight="1" x14ac:dyDescent="0.2">
      <c r="B394" s="112"/>
      <c r="F394" s="12"/>
      <c r="H394" s="12"/>
      <c r="W394" s="18"/>
      <c r="AF394" s="18"/>
      <c r="AG394" s="19"/>
    </row>
    <row r="395" spans="2:33" ht="15.75" customHeight="1" x14ac:dyDescent="0.2">
      <c r="B395" s="112"/>
      <c r="F395" s="12"/>
      <c r="H395" s="12"/>
      <c r="W395" s="18"/>
      <c r="AF395" s="18"/>
      <c r="AG395" s="19"/>
    </row>
    <row r="396" spans="2:33" ht="15.75" customHeight="1" x14ac:dyDescent="0.2">
      <c r="B396" s="112"/>
      <c r="F396" s="12"/>
      <c r="H396" s="12"/>
      <c r="W396" s="18"/>
      <c r="AF396" s="18"/>
      <c r="AG396" s="19"/>
    </row>
    <row r="397" spans="2:33" ht="15.75" customHeight="1" x14ac:dyDescent="0.2">
      <c r="B397" s="112"/>
      <c r="F397" s="12"/>
      <c r="H397" s="12"/>
      <c r="W397" s="18"/>
      <c r="AF397" s="18"/>
      <c r="AG397" s="19"/>
    </row>
    <row r="398" spans="2:33" ht="15.75" customHeight="1" x14ac:dyDescent="0.2">
      <c r="B398" s="112"/>
      <c r="F398" s="12"/>
      <c r="H398" s="12"/>
      <c r="W398" s="18"/>
      <c r="AF398" s="18"/>
      <c r="AG398" s="19"/>
    </row>
    <row r="399" spans="2:33" ht="15.75" customHeight="1" x14ac:dyDescent="0.2">
      <c r="B399" s="112"/>
      <c r="F399" s="12"/>
      <c r="H399" s="12"/>
      <c r="W399" s="18"/>
      <c r="AF399" s="18"/>
      <c r="AG399" s="19"/>
    </row>
    <row r="400" spans="2:33" ht="15.75" customHeight="1" x14ac:dyDescent="0.2">
      <c r="B400" s="112"/>
      <c r="F400" s="12"/>
      <c r="H400" s="12"/>
      <c r="W400" s="18"/>
      <c r="AF400" s="18"/>
      <c r="AG400" s="19"/>
    </row>
    <row r="401" spans="2:33" ht="15.75" customHeight="1" x14ac:dyDescent="0.2">
      <c r="B401" s="112"/>
      <c r="F401" s="12"/>
      <c r="H401" s="12"/>
      <c r="W401" s="18"/>
      <c r="AF401" s="18"/>
      <c r="AG401" s="19"/>
    </row>
    <row r="402" spans="2:33" ht="15.75" customHeight="1" x14ac:dyDescent="0.2">
      <c r="B402" s="112"/>
      <c r="F402" s="12"/>
      <c r="H402" s="12"/>
      <c r="W402" s="18"/>
      <c r="AF402" s="18"/>
      <c r="AG402" s="19"/>
    </row>
    <row r="403" spans="2:33" ht="15.75" customHeight="1" x14ac:dyDescent="0.2">
      <c r="B403" s="112"/>
      <c r="F403" s="12"/>
      <c r="H403" s="12"/>
      <c r="W403" s="18"/>
      <c r="AF403" s="18"/>
      <c r="AG403" s="19"/>
    </row>
    <row r="404" spans="2:33" ht="15.75" customHeight="1" x14ac:dyDescent="0.2">
      <c r="B404" s="112"/>
      <c r="F404" s="12"/>
      <c r="H404" s="12"/>
      <c r="W404" s="18"/>
      <c r="AF404" s="18"/>
      <c r="AG404" s="19"/>
    </row>
    <row r="405" spans="2:33" ht="15.75" customHeight="1" x14ac:dyDescent="0.2">
      <c r="B405" s="112"/>
      <c r="F405" s="12"/>
      <c r="H405" s="12"/>
      <c r="W405" s="18"/>
      <c r="AF405" s="18"/>
      <c r="AG405" s="19"/>
    </row>
    <row r="406" spans="2:33" ht="15.75" customHeight="1" x14ac:dyDescent="0.2">
      <c r="B406" s="112"/>
      <c r="F406" s="12"/>
      <c r="H406" s="12"/>
      <c r="W406" s="18"/>
      <c r="AF406" s="18"/>
      <c r="AG406" s="19"/>
    </row>
    <row r="407" spans="2:33" ht="15.75" customHeight="1" x14ac:dyDescent="0.2">
      <c r="B407" s="112"/>
      <c r="F407" s="12"/>
      <c r="H407" s="12"/>
      <c r="W407" s="18"/>
      <c r="AF407" s="18"/>
      <c r="AG407" s="19"/>
    </row>
    <row r="408" spans="2:33" ht="15.75" customHeight="1" x14ac:dyDescent="0.2">
      <c r="B408" s="112"/>
      <c r="F408" s="12"/>
      <c r="H408" s="12"/>
      <c r="W408" s="18"/>
      <c r="AF408" s="18"/>
      <c r="AG408" s="19"/>
    </row>
    <row r="409" spans="2:33" ht="15.75" customHeight="1" x14ac:dyDescent="0.2">
      <c r="B409" s="112"/>
      <c r="F409" s="12"/>
      <c r="H409" s="12"/>
      <c r="W409" s="18"/>
      <c r="AF409" s="18"/>
      <c r="AG409" s="19"/>
    </row>
    <row r="410" spans="2:33" ht="15.75" customHeight="1" x14ac:dyDescent="0.2">
      <c r="B410" s="112"/>
      <c r="F410" s="12"/>
      <c r="H410" s="12"/>
      <c r="W410" s="18"/>
      <c r="AF410" s="18"/>
      <c r="AG410" s="19"/>
    </row>
    <row r="411" spans="2:33" ht="15.75" customHeight="1" x14ac:dyDescent="0.2">
      <c r="B411" s="112"/>
      <c r="F411" s="12"/>
      <c r="H411" s="12"/>
      <c r="W411" s="18"/>
      <c r="AF411" s="18"/>
      <c r="AG411" s="19"/>
    </row>
    <row r="412" spans="2:33" ht="15.75" customHeight="1" x14ac:dyDescent="0.2">
      <c r="B412" s="112"/>
      <c r="F412" s="12"/>
      <c r="H412" s="12"/>
      <c r="W412" s="18"/>
      <c r="AF412" s="18"/>
      <c r="AG412" s="19"/>
    </row>
    <row r="413" spans="2:33" ht="15.75" customHeight="1" x14ac:dyDescent="0.2">
      <c r="B413" s="112"/>
      <c r="F413" s="12"/>
      <c r="H413" s="12"/>
      <c r="W413" s="18"/>
      <c r="AF413" s="18"/>
      <c r="AG413" s="19"/>
    </row>
    <row r="414" spans="2:33" ht="15.75" customHeight="1" x14ac:dyDescent="0.2">
      <c r="B414" s="112"/>
      <c r="F414" s="12"/>
      <c r="H414" s="12"/>
      <c r="W414" s="18"/>
      <c r="AF414" s="18"/>
      <c r="AG414" s="19"/>
    </row>
    <row r="415" spans="2:33" ht="15.75" customHeight="1" x14ac:dyDescent="0.2">
      <c r="B415" s="112"/>
      <c r="F415" s="12"/>
      <c r="H415" s="12"/>
      <c r="W415" s="18"/>
      <c r="AF415" s="18"/>
      <c r="AG415" s="19"/>
    </row>
    <row r="416" spans="2:33" ht="15.75" customHeight="1" x14ac:dyDescent="0.2">
      <c r="B416" s="112"/>
      <c r="F416" s="12"/>
      <c r="H416" s="12"/>
      <c r="W416" s="18"/>
      <c r="AF416" s="18"/>
      <c r="AG416" s="19"/>
    </row>
    <row r="417" spans="2:33" ht="15.75" customHeight="1" x14ac:dyDescent="0.2">
      <c r="B417" s="112"/>
      <c r="F417" s="12"/>
      <c r="H417" s="12"/>
      <c r="W417" s="18"/>
      <c r="AF417" s="18"/>
      <c r="AG417" s="19"/>
    </row>
    <row r="418" spans="2:33" ht="15.75" customHeight="1" x14ac:dyDescent="0.2">
      <c r="B418" s="112"/>
      <c r="F418" s="12"/>
      <c r="H418" s="12"/>
      <c r="W418" s="18"/>
      <c r="AF418" s="18"/>
      <c r="AG418" s="19"/>
    </row>
    <row r="419" spans="2:33" ht="15.75" customHeight="1" x14ac:dyDescent="0.2">
      <c r="B419" s="112"/>
      <c r="F419" s="12"/>
      <c r="H419" s="12"/>
      <c r="W419" s="18"/>
      <c r="AF419" s="18"/>
      <c r="AG419" s="19"/>
    </row>
    <row r="420" spans="2:33" ht="15.75" customHeight="1" x14ac:dyDescent="0.2">
      <c r="B420" s="112"/>
      <c r="F420" s="12"/>
      <c r="H420" s="12"/>
      <c r="W420" s="18"/>
      <c r="AF420" s="18"/>
      <c r="AG420" s="19"/>
    </row>
    <row r="421" spans="2:33" ht="15.75" customHeight="1" x14ac:dyDescent="0.2">
      <c r="B421" s="112"/>
      <c r="F421" s="12"/>
      <c r="H421" s="12"/>
      <c r="W421" s="18"/>
      <c r="AF421" s="18"/>
      <c r="AG421" s="19"/>
    </row>
    <row r="422" spans="2:33" ht="15.75" customHeight="1" x14ac:dyDescent="0.2">
      <c r="B422" s="112"/>
      <c r="F422" s="12"/>
      <c r="H422" s="12"/>
      <c r="W422" s="18"/>
      <c r="AF422" s="18"/>
      <c r="AG422" s="19"/>
    </row>
    <row r="423" spans="2:33" ht="15.75" customHeight="1" x14ac:dyDescent="0.2">
      <c r="B423" s="112"/>
      <c r="F423" s="12"/>
      <c r="H423" s="12"/>
      <c r="W423" s="18"/>
      <c r="AF423" s="18"/>
      <c r="AG423" s="19"/>
    </row>
    <row r="424" spans="2:33" ht="15.75" customHeight="1" x14ac:dyDescent="0.2">
      <c r="B424" s="112"/>
      <c r="F424" s="12"/>
      <c r="H424" s="12"/>
      <c r="W424" s="18"/>
      <c r="AF424" s="18"/>
      <c r="AG424" s="19"/>
    </row>
    <row r="425" spans="2:33" ht="15.75" customHeight="1" x14ac:dyDescent="0.2">
      <c r="B425" s="112"/>
      <c r="F425" s="12"/>
      <c r="H425" s="12"/>
      <c r="W425" s="18"/>
      <c r="AF425" s="18"/>
      <c r="AG425" s="19"/>
    </row>
    <row r="426" spans="2:33" ht="15.75" customHeight="1" x14ac:dyDescent="0.2">
      <c r="B426" s="112"/>
      <c r="F426" s="12"/>
      <c r="H426" s="12"/>
      <c r="W426" s="18"/>
      <c r="AF426" s="18"/>
      <c r="AG426" s="19"/>
    </row>
    <row r="427" spans="2:33" ht="15.75" customHeight="1" x14ac:dyDescent="0.2">
      <c r="B427" s="112"/>
      <c r="F427" s="12"/>
      <c r="H427" s="12"/>
      <c r="W427" s="18"/>
      <c r="AF427" s="18"/>
      <c r="AG427" s="19"/>
    </row>
    <row r="428" spans="2:33" ht="15.75" customHeight="1" x14ac:dyDescent="0.2">
      <c r="B428" s="112"/>
      <c r="F428" s="12"/>
      <c r="H428" s="12"/>
      <c r="W428" s="18"/>
      <c r="AF428" s="18"/>
      <c r="AG428" s="19"/>
    </row>
    <row r="429" spans="2:33" ht="15.75" customHeight="1" x14ac:dyDescent="0.2">
      <c r="B429" s="112"/>
      <c r="F429" s="12"/>
      <c r="H429" s="12"/>
      <c r="W429" s="18"/>
      <c r="AF429" s="18"/>
      <c r="AG429" s="19"/>
    </row>
    <row r="430" spans="2:33" ht="15.75" customHeight="1" x14ac:dyDescent="0.2">
      <c r="B430" s="112"/>
      <c r="F430" s="12"/>
      <c r="H430" s="12"/>
      <c r="W430" s="18"/>
      <c r="AF430" s="18"/>
      <c r="AG430" s="19"/>
    </row>
    <row r="431" spans="2:33" ht="15.75" customHeight="1" x14ac:dyDescent="0.2">
      <c r="B431" s="112"/>
      <c r="F431" s="12"/>
      <c r="H431" s="12"/>
      <c r="W431" s="18"/>
      <c r="AF431" s="18"/>
      <c r="AG431" s="19"/>
    </row>
    <row r="432" spans="2:33" ht="15.75" customHeight="1" x14ac:dyDescent="0.2">
      <c r="B432" s="112"/>
      <c r="F432" s="12"/>
      <c r="H432" s="12"/>
      <c r="W432" s="18"/>
      <c r="AF432" s="18"/>
      <c r="AG432" s="19"/>
    </row>
    <row r="433" spans="2:33" ht="15.75" customHeight="1" x14ac:dyDescent="0.2">
      <c r="B433" s="112"/>
      <c r="F433" s="12"/>
      <c r="H433" s="12"/>
      <c r="W433" s="18"/>
      <c r="AF433" s="18"/>
      <c r="AG433" s="19"/>
    </row>
    <row r="434" spans="2:33" ht="15.75" customHeight="1" x14ac:dyDescent="0.2">
      <c r="B434" s="112"/>
      <c r="F434" s="12"/>
      <c r="H434" s="12"/>
      <c r="W434" s="18"/>
      <c r="AF434" s="18"/>
      <c r="AG434" s="19"/>
    </row>
    <row r="435" spans="2:33" ht="15.75" customHeight="1" x14ac:dyDescent="0.2">
      <c r="B435" s="112"/>
      <c r="F435" s="12"/>
      <c r="H435" s="12"/>
      <c r="W435" s="18"/>
      <c r="AF435" s="18"/>
      <c r="AG435" s="19"/>
    </row>
    <row r="436" spans="2:33" ht="15.75" customHeight="1" x14ac:dyDescent="0.2">
      <c r="B436" s="112"/>
      <c r="F436" s="12"/>
      <c r="H436" s="12"/>
      <c r="W436" s="18"/>
      <c r="AF436" s="18"/>
      <c r="AG436" s="19"/>
    </row>
    <row r="437" spans="2:33" ht="15.75" customHeight="1" x14ac:dyDescent="0.2">
      <c r="B437" s="112"/>
      <c r="F437" s="12"/>
      <c r="H437" s="12"/>
      <c r="W437" s="18"/>
      <c r="AF437" s="18"/>
      <c r="AG437" s="19"/>
    </row>
    <row r="438" spans="2:33" ht="15.75" customHeight="1" x14ac:dyDescent="0.2">
      <c r="B438" s="112"/>
      <c r="F438" s="12"/>
      <c r="H438" s="12"/>
      <c r="W438" s="18"/>
      <c r="AF438" s="18"/>
      <c r="AG438" s="19"/>
    </row>
    <row r="439" spans="2:33" ht="15.75" customHeight="1" x14ac:dyDescent="0.2">
      <c r="B439" s="112"/>
      <c r="F439" s="12"/>
      <c r="H439" s="12"/>
      <c r="W439" s="18"/>
      <c r="AF439" s="18"/>
      <c r="AG439" s="19"/>
    </row>
    <row r="440" spans="2:33" ht="15.75" customHeight="1" x14ac:dyDescent="0.2">
      <c r="B440" s="112"/>
      <c r="F440" s="12"/>
      <c r="H440" s="12"/>
      <c r="W440" s="18"/>
      <c r="AF440" s="18"/>
      <c r="AG440" s="19"/>
    </row>
    <row r="441" spans="2:33" ht="15.75" customHeight="1" x14ac:dyDescent="0.2">
      <c r="B441" s="112"/>
      <c r="F441" s="12"/>
      <c r="H441" s="12"/>
      <c r="W441" s="18"/>
      <c r="AF441" s="18"/>
      <c r="AG441" s="19"/>
    </row>
    <row r="442" spans="2:33" ht="15.75" customHeight="1" x14ac:dyDescent="0.2">
      <c r="B442" s="112"/>
      <c r="F442" s="12"/>
      <c r="H442" s="12"/>
      <c r="W442" s="18"/>
      <c r="AF442" s="18"/>
      <c r="AG442" s="19"/>
    </row>
    <row r="443" spans="2:33" ht="15.75" customHeight="1" x14ac:dyDescent="0.2">
      <c r="B443" s="112"/>
      <c r="F443" s="12"/>
      <c r="H443" s="12"/>
      <c r="W443" s="18"/>
      <c r="AF443" s="18"/>
      <c r="AG443" s="19"/>
    </row>
    <row r="444" spans="2:33" ht="15.75" customHeight="1" x14ac:dyDescent="0.2">
      <c r="B444" s="112"/>
      <c r="F444" s="12"/>
      <c r="H444" s="12"/>
      <c r="W444" s="18"/>
      <c r="AF444" s="18"/>
      <c r="AG444" s="19"/>
    </row>
    <row r="445" spans="2:33" ht="15.75" customHeight="1" x14ac:dyDescent="0.2">
      <c r="B445" s="112"/>
      <c r="F445" s="12"/>
      <c r="H445" s="12"/>
      <c r="W445" s="18"/>
      <c r="AF445" s="18"/>
      <c r="AG445" s="19"/>
    </row>
    <row r="446" spans="2:33" ht="15.75" customHeight="1" x14ac:dyDescent="0.2">
      <c r="B446" s="112"/>
      <c r="F446" s="12"/>
      <c r="H446" s="12"/>
      <c r="W446" s="18"/>
      <c r="AF446" s="18"/>
      <c r="AG446" s="19"/>
    </row>
    <row r="447" spans="2:33" ht="15.75" customHeight="1" x14ac:dyDescent="0.2">
      <c r="B447" s="112"/>
      <c r="F447" s="12"/>
      <c r="H447" s="12"/>
      <c r="W447" s="18"/>
      <c r="AF447" s="18"/>
      <c r="AG447" s="19"/>
    </row>
    <row r="448" spans="2:33" ht="15.75" customHeight="1" x14ac:dyDescent="0.2">
      <c r="B448" s="112"/>
      <c r="F448" s="12"/>
      <c r="H448" s="12"/>
      <c r="W448" s="18"/>
      <c r="AF448" s="18"/>
      <c r="AG448" s="19"/>
    </row>
    <row r="449" spans="2:33" ht="15.75" customHeight="1" x14ac:dyDescent="0.2">
      <c r="B449" s="112"/>
      <c r="F449" s="12"/>
      <c r="H449" s="12"/>
      <c r="W449" s="18"/>
      <c r="AF449" s="18"/>
      <c r="AG449" s="19"/>
    </row>
    <row r="450" spans="2:33" ht="15.75" customHeight="1" x14ac:dyDescent="0.2">
      <c r="B450" s="112"/>
      <c r="F450" s="12"/>
      <c r="H450" s="12"/>
      <c r="W450" s="18"/>
      <c r="AF450" s="18"/>
      <c r="AG450" s="19"/>
    </row>
    <row r="451" spans="2:33" ht="15.75" customHeight="1" x14ac:dyDescent="0.2">
      <c r="B451" s="112"/>
      <c r="F451" s="12"/>
      <c r="H451" s="12"/>
      <c r="W451" s="18"/>
      <c r="AF451" s="18"/>
      <c r="AG451" s="19"/>
    </row>
    <row r="452" spans="2:33" ht="15.75" customHeight="1" x14ac:dyDescent="0.2">
      <c r="B452" s="112"/>
      <c r="F452" s="12"/>
      <c r="H452" s="12"/>
      <c r="W452" s="18"/>
      <c r="AF452" s="18"/>
      <c r="AG452" s="19"/>
    </row>
    <row r="453" spans="2:33" ht="15.75" customHeight="1" x14ac:dyDescent="0.2">
      <c r="B453" s="112"/>
      <c r="F453" s="12"/>
      <c r="H453" s="12"/>
      <c r="W453" s="18"/>
      <c r="AF453" s="18"/>
      <c r="AG453" s="19"/>
    </row>
    <row r="454" spans="2:33" ht="15.75" customHeight="1" x14ac:dyDescent="0.2">
      <c r="B454" s="112"/>
      <c r="F454" s="12"/>
      <c r="H454" s="12"/>
      <c r="W454" s="18"/>
      <c r="AF454" s="18"/>
      <c r="AG454" s="19"/>
    </row>
    <row r="455" spans="2:33" ht="15.75" customHeight="1" x14ac:dyDescent="0.2">
      <c r="B455" s="112"/>
      <c r="F455" s="12"/>
      <c r="H455" s="12"/>
      <c r="W455" s="18"/>
      <c r="AF455" s="18"/>
      <c r="AG455" s="19"/>
    </row>
    <row r="456" spans="2:33" ht="15.75" customHeight="1" x14ac:dyDescent="0.2">
      <c r="B456" s="112"/>
      <c r="F456" s="12"/>
      <c r="H456" s="12"/>
      <c r="W456" s="18"/>
      <c r="AF456" s="18"/>
      <c r="AG456" s="19"/>
    </row>
    <row r="457" spans="2:33" ht="15.75" customHeight="1" x14ac:dyDescent="0.2">
      <c r="B457" s="112"/>
      <c r="F457" s="12"/>
      <c r="H457" s="12"/>
      <c r="W457" s="18"/>
      <c r="AF457" s="18"/>
      <c r="AG457" s="19"/>
    </row>
    <row r="458" spans="2:33" ht="15.75" customHeight="1" x14ac:dyDescent="0.2">
      <c r="B458" s="112"/>
      <c r="F458" s="12"/>
      <c r="H458" s="12"/>
      <c r="W458" s="18"/>
      <c r="AF458" s="18"/>
      <c r="AG458" s="19"/>
    </row>
    <row r="459" spans="2:33" ht="15.75" customHeight="1" x14ac:dyDescent="0.2">
      <c r="B459" s="112"/>
      <c r="F459" s="12"/>
      <c r="H459" s="12"/>
      <c r="W459" s="18"/>
      <c r="AF459" s="18"/>
      <c r="AG459" s="19"/>
    </row>
    <row r="460" spans="2:33" ht="15.75" customHeight="1" x14ac:dyDescent="0.2">
      <c r="B460" s="112"/>
      <c r="F460" s="12"/>
      <c r="H460" s="12"/>
      <c r="W460" s="18"/>
      <c r="AF460" s="18"/>
      <c r="AG460" s="19"/>
    </row>
    <row r="461" spans="2:33" ht="15.75" customHeight="1" x14ac:dyDescent="0.2">
      <c r="B461" s="112"/>
      <c r="F461" s="12"/>
      <c r="H461" s="12"/>
      <c r="W461" s="18"/>
      <c r="AF461" s="18"/>
      <c r="AG461" s="19"/>
    </row>
    <row r="462" spans="2:33" ht="15.75" customHeight="1" x14ac:dyDescent="0.2">
      <c r="B462" s="112"/>
      <c r="F462" s="12"/>
      <c r="H462" s="12"/>
      <c r="W462" s="18"/>
      <c r="AF462" s="18"/>
      <c r="AG462" s="19"/>
    </row>
    <row r="463" spans="2:33" ht="15.75" customHeight="1" x14ac:dyDescent="0.2">
      <c r="B463" s="112"/>
      <c r="F463" s="12"/>
      <c r="H463" s="12"/>
      <c r="W463" s="18"/>
      <c r="AF463" s="18"/>
      <c r="AG463" s="19"/>
    </row>
    <row r="464" spans="2:33" ht="15.75" customHeight="1" x14ac:dyDescent="0.2">
      <c r="B464" s="112"/>
      <c r="F464" s="12"/>
      <c r="H464" s="12"/>
      <c r="W464" s="18"/>
      <c r="AF464" s="18"/>
      <c r="AG464" s="19"/>
    </row>
    <row r="465" spans="2:33" ht="15.75" customHeight="1" x14ac:dyDescent="0.2">
      <c r="B465" s="112"/>
      <c r="F465" s="12"/>
      <c r="H465" s="12"/>
      <c r="W465" s="18"/>
      <c r="AF465" s="18"/>
      <c r="AG465" s="19"/>
    </row>
    <row r="466" spans="2:33" ht="15.75" customHeight="1" x14ac:dyDescent="0.2">
      <c r="B466" s="112"/>
      <c r="F466" s="12"/>
      <c r="H466" s="12"/>
      <c r="W466" s="18"/>
      <c r="AF466" s="18"/>
      <c r="AG466" s="19"/>
    </row>
    <row r="467" spans="2:33" ht="15.75" customHeight="1" x14ac:dyDescent="0.2">
      <c r="B467" s="112"/>
      <c r="F467" s="12"/>
      <c r="H467" s="12"/>
      <c r="W467" s="18"/>
      <c r="AF467" s="18"/>
      <c r="AG467" s="19"/>
    </row>
    <row r="468" spans="2:33" ht="15.75" customHeight="1" x14ac:dyDescent="0.2">
      <c r="B468" s="112"/>
      <c r="F468" s="12"/>
      <c r="H468" s="12"/>
      <c r="W468" s="18"/>
      <c r="AF468" s="18"/>
      <c r="AG468" s="19"/>
    </row>
    <row r="469" spans="2:33" ht="15.75" customHeight="1" x14ac:dyDescent="0.2">
      <c r="B469" s="112"/>
      <c r="F469" s="12"/>
      <c r="H469" s="12"/>
      <c r="W469" s="18"/>
      <c r="AF469" s="18"/>
      <c r="AG469" s="19"/>
    </row>
    <row r="470" spans="2:33" ht="15.75" customHeight="1" x14ac:dyDescent="0.2">
      <c r="B470" s="112"/>
      <c r="F470" s="12"/>
      <c r="H470" s="12"/>
      <c r="W470" s="18"/>
      <c r="AF470" s="18"/>
      <c r="AG470" s="19"/>
    </row>
    <row r="471" spans="2:33" ht="15.75" customHeight="1" x14ac:dyDescent="0.2">
      <c r="B471" s="112"/>
      <c r="F471" s="12"/>
      <c r="H471" s="12"/>
      <c r="W471" s="18"/>
      <c r="AF471" s="18"/>
      <c r="AG471" s="19"/>
    </row>
    <row r="472" spans="2:33" ht="15.75" customHeight="1" x14ac:dyDescent="0.2">
      <c r="B472" s="112"/>
      <c r="F472" s="12"/>
      <c r="H472" s="12"/>
      <c r="W472" s="18"/>
      <c r="AF472" s="18"/>
      <c r="AG472" s="19"/>
    </row>
    <row r="473" spans="2:33" ht="15.75" customHeight="1" x14ac:dyDescent="0.2">
      <c r="B473" s="112"/>
      <c r="F473" s="12"/>
      <c r="H473" s="12"/>
      <c r="W473" s="18"/>
      <c r="AF473" s="18"/>
      <c r="AG473" s="19"/>
    </row>
    <row r="474" spans="2:33" ht="15.75" customHeight="1" x14ac:dyDescent="0.2">
      <c r="B474" s="112"/>
      <c r="F474" s="12"/>
      <c r="H474" s="12"/>
      <c r="W474" s="18"/>
      <c r="AF474" s="18"/>
      <c r="AG474" s="19"/>
    </row>
    <row r="475" spans="2:33" ht="15.75" customHeight="1" x14ac:dyDescent="0.2">
      <c r="B475" s="112"/>
      <c r="F475" s="12"/>
      <c r="H475" s="12"/>
      <c r="W475" s="18"/>
      <c r="AF475" s="18"/>
      <c r="AG475" s="19"/>
    </row>
    <row r="476" spans="2:33" ht="15.75" customHeight="1" x14ac:dyDescent="0.2">
      <c r="B476" s="112"/>
      <c r="F476" s="12"/>
      <c r="H476" s="12"/>
      <c r="W476" s="18"/>
      <c r="AF476" s="18"/>
      <c r="AG476" s="19"/>
    </row>
    <row r="477" spans="2:33" ht="15.75" customHeight="1" x14ac:dyDescent="0.2">
      <c r="B477" s="112"/>
      <c r="F477" s="12"/>
      <c r="H477" s="12"/>
      <c r="W477" s="18"/>
      <c r="AF477" s="18"/>
      <c r="AG477" s="19"/>
    </row>
    <row r="478" spans="2:33" ht="15.75" customHeight="1" x14ac:dyDescent="0.2">
      <c r="B478" s="112"/>
      <c r="F478" s="12"/>
      <c r="H478" s="12"/>
      <c r="W478" s="18"/>
      <c r="AF478" s="18"/>
      <c r="AG478" s="19"/>
    </row>
    <row r="479" spans="2:33" ht="15.75" customHeight="1" x14ac:dyDescent="0.2">
      <c r="B479" s="112"/>
      <c r="F479" s="12"/>
      <c r="H479" s="12"/>
      <c r="W479" s="18"/>
      <c r="AF479" s="18"/>
      <c r="AG479" s="19"/>
    </row>
    <row r="480" spans="2:33" ht="15.75" customHeight="1" x14ac:dyDescent="0.2">
      <c r="B480" s="112"/>
      <c r="F480" s="12"/>
      <c r="H480" s="12"/>
      <c r="W480" s="18"/>
      <c r="AF480" s="18"/>
      <c r="AG480" s="19"/>
    </row>
    <row r="481" spans="2:33" ht="15.75" customHeight="1" x14ac:dyDescent="0.2">
      <c r="B481" s="112"/>
      <c r="F481" s="12"/>
      <c r="H481" s="12"/>
      <c r="W481" s="18"/>
      <c r="AF481" s="18"/>
      <c r="AG481" s="19"/>
    </row>
    <row r="482" spans="2:33" ht="15.75" customHeight="1" x14ac:dyDescent="0.2">
      <c r="B482" s="112"/>
      <c r="F482" s="12"/>
      <c r="H482" s="12"/>
      <c r="W482" s="18"/>
      <c r="AF482" s="18"/>
      <c r="AG482" s="19"/>
    </row>
    <row r="483" spans="2:33" ht="15.75" customHeight="1" x14ac:dyDescent="0.2">
      <c r="B483" s="112"/>
      <c r="F483" s="12"/>
      <c r="H483" s="12"/>
      <c r="W483" s="18"/>
      <c r="AF483" s="18"/>
      <c r="AG483" s="19"/>
    </row>
    <row r="484" spans="2:33" ht="15.75" customHeight="1" x14ac:dyDescent="0.2">
      <c r="B484" s="112"/>
      <c r="F484" s="12"/>
      <c r="H484" s="12"/>
      <c r="W484" s="18"/>
      <c r="AF484" s="18"/>
      <c r="AG484" s="19"/>
    </row>
    <row r="485" spans="2:33" ht="15.75" customHeight="1" x14ac:dyDescent="0.2">
      <c r="B485" s="112"/>
      <c r="F485" s="12"/>
      <c r="H485" s="12"/>
      <c r="W485" s="18"/>
      <c r="AF485" s="18"/>
      <c r="AG485" s="19"/>
    </row>
    <row r="486" spans="2:33" ht="15.75" customHeight="1" x14ac:dyDescent="0.2">
      <c r="B486" s="112"/>
      <c r="F486" s="12"/>
      <c r="H486" s="12"/>
      <c r="W486" s="18"/>
      <c r="AF486" s="18"/>
      <c r="AG486" s="19"/>
    </row>
    <row r="487" spans="2:33" ht="15.75" customHeight="1" x14ac:dyDescent="0.2">
      <c r="B487" s="112"/>
      <c r="F487" s="12"/>
      <c r="H487" s="12"/>
      <c r="W487" s="18"/>
      <c r="AF487" s="18"/>
      <c r="AG487" s="19"/>
    </row>
    <row r="488" spans="2:33" ht="15.75" customHeight="1" x14ac:dyDescent="0.2">
      <c r="B488" s="112"/>
      <c r="F488" s="12"/>
      <c r="H488" s="12"/>
      <c r="W488" s="18"/>
      <c r="AF488" s="18"/>
      <c r="AG488" s="19"/>
    </row>
    <row r="489" spans="2:33" ht="15.75" customHeight="1" x14ac:dyDescent="0.2">
      <c r="B489" s="112"/>
      <c r="F489" s="12"/>
      <c r="H489" s="12"/>
      <c r="W489" s="18"/>
      <c r="AF489" s="18"/>
      <c r="AG489" s="19"/>
    </row>
    <row r="490" spans="2:33" ht="15.75" customHeight="1" x14ac:dyDescent="0.2">
      <c r="B490" s="112"/>
      <c r="F490" s="12"/>
      <c r="H490" s="12"/>
      <c r="W490" s="18"/>
      <c r="AF490" s="18"/>
      <c r="AG490" s="19"/>
    </row>
    <row r="491" spans="2:33" ht="15.75" customHeight="1" x14ac:dyDescent="0.2">
      <c r="B491" s="112"/>
      <c r="F491" s="12"/>
      <c r="H491" s="12"/>
      <c r="W491" s="18"/>
      <c r="AF491" s="18"/>
      <c r="AG491" s="19"/>
    </row>
    <row r="492" spans="2:33" ht="15.75" customHeight="1" x14ac:dyDescent="0.2">
      <c r="B492" s="112"/>
      <c r="F492" s="12"/>
      <c r="H492" s="12"/>
      <c r="W492" s="18"/>
      <c r="AF492" s="18"/>
      <c r="AG492" s="19"/>
    </row>
    <row r="493" spans="2:33" ht="15.75" customHeight="1" x14ac:dyDescent="0.2">
      <c r="B493" s="112"/>
      <c r="F493" s="12"/>
      <c r="H493" s="12"/>
      <c r="W493" s="18"/>
      <c r="AF493" s="18"/>
      <c r="AG493" s="19"/>
    </row>
    <row r="494" spans="2:33" ht="15.75" customHeight="1" x14ac:dyDescent="0.2">
      <c r="B494" s="112"/>
      <c r="F494" s="12"/>
      <c r="H494" s="12"/>
      <c r="W494" s="18"/>
      <c r="AF494" s="18"/>
      <c r="AG494" s="19"/>
    </row>
    <row r="495" spans="2:33" ht="15.75" customHeight="1" x14ac:dyDescent="0.2">
      <c r="B495" s="112"/>
      <c r="F495" s="12"/>
      <c r="H495" s="12"/>
      <c r="W495" s="18"/>
      <c r="AF495" s="18"/>
      <c r="AG495" s="19"/>
    </row>
    <row r="496" spans="2:33" ht="15.75" customHeight="1" x14ac:dyDescent="0.2">
      <c r="B496" s="112"/>
      <c r="F496" s="12"/>
      <c r="H496" s="12"/>
      <c r="W496" s="18"/>
      <c r="AF496" s="18"/>
      <c r="AG496" s="19"/>
    </row>
    <row r="497" spans="2:33" ht="15.75" customHeight="1" x14ac:dyDescent="0.2">
      <c r="B497" s="112"/>
      <c r="F497" s="12"/>
      <c r="H497" s="12"/>
      <c r="W497" s="18"/>
      <c r="AF497" s="18"/>
      <c r="AG497" s="19"/>
    </row>
    <row r="498" spans="2:33" ht="15.75" customHeight="1" x14ac:dyDescent="0.2">
      <c r="B498" s="112"/>
      <c r="F498" s="12"/>
      <c r="H498" s="12"/>
      <c r="W498" s="18"/>
      <c r="AF498" s="18"/>
      <c r="AG498" s="19"/>
    </row>
    <row r="499" spans="2:33" ht="15.75" customHeight="1" x14ac:dyDescent="0.2">
      <c r="B499" s="112"/>
      <c r="F499" s="12"/>
      <c r="H499" s="12"/>
      <c r="W499" s="18"/>
      <c r="AF499" s="18"/>
      <c r="AG499" s="19"/>
    </row>
    <row r="500" spans="2:33" ht="15.75" customHeight="1" x14ac:dyDescent="0.2">
      <c r="B500" s="112"/>
      <c r="F500" s="12"/>
      <c r="H500" s="12"/>
      <c r="W500" s="18"/>
      <c r="AF500" s="18"/>
      <c r="AG500" s="19"/>
    </row>
    <row r="501" spans="2:33" ht="15.75" customHeight="1" x14ac:dyDescent="0.2">
      <c r="B501" s="112"/>
      <c r="F501" s="12"/>
      <c r="H501" s="12"/>
      <c r="W501" s="18"/>
      <c r="AF501" s="18"/>
      <c r="AG501" s="19"/>
    </row>
    <row r="502" spans="2:33" ht="15.75" customHeight="1" x14ac:dyDescent="0.2">
      <c r="B502" s="112"/>
      <c r="F502" s="12"/>
      <c r="H502" s="12"/>
      <c r="W502" s="18"/>
      <c r="AF502" s="18"/>
      <c r="AG502" s="19"/>
    </row>
    <row r="503" spans="2:33" ht="15.75" customHeight="1" x14ac:dyDescent="0.2">
      <c r="B503" s="112"/>
      <c r="F503" s="12"/>
      <c r="H503" s="12"/>
      <c r="W503" s="18"/>
      <c r="AF503" s="18"/>
      <c r="AG503" s="19"/>
    </row>
    <row r="504" spans="2:33" ht="15.75" customHeight="1" x14ac:dyDescent="0.2">
      <c r="B504" s="112"/>
      <c r="F504" s="12"/>
      <c r="H504" s="12"/>
      <c r="W504" s="18"/>
      <c r="AF504" s="18"/>
      <c r="AG504" s="19"/>
    </row>
    <row r="505" spans="2:33" ht="15.75" customHeight="1" x14ac:dyDescent="0.2">
      <c r="B505" s="112"/>
      <c r="F505" s="12"/>
      <c r="H505" s="12"/>
      <c r="W505" s="18"/>
      <c r="AF505" s="18"/>
      <c r="AG505" s="19"/>
    </row>
    <row r="506" spans="2:33" ht="15.75" customHeight="1" x14ac:dyDescent="0.2">
      <c r="B506" s="112"/>
      <c r="F506" s="12"/>
      <c r="H506" s="12"/>
      <c r="W506" s="18"/>
      <c r="AF506" s="18"/>
      <c r="AG506" s="19"/>
    </row>
    <row r="507" spans="2:33" ht="15.75" customHeight="1" x14ac:dyDescent="0.2">
      <c r="B507" s="112"/>
      <c r="F507" s="12"/>
      <c r="H507" s="12"/>
      <c r="W507" s="18"/>
      <c r="AF507" s="18"/>
      <c r="AG507" s="19"/>
    </row>
    <row r="508" spans="2:33" ht="15.75" customHeight="1" x14ac:dyDescent="0.2">
      <c r="B508" s="112"/>
      <c r="F508" s="12"/>
      <c r="H508" s="12"/>
      <c r="W508" s="18"/>
      <c r="AF508" s="18"/>
      <c r="AG508" s="19"/>
    </row>
    <row r="509" spans="2:33" ht="15.75" customHeight="1" x14ac:dyDescent="0.2">
      <c r="B509" s="112"/>
      <c r="F509" s="12"/>
      <c r="H509" s="12"/>
      <c r="W509" s="18"/>
      <c r="AF509" s="18"/>
      <c r="AG509" s="19"/>
    </row>
    <row r="510" spans="2:33" ht="15.75" customHeight="1" x14ac:dyDescent="0.2">
      <c r="B510" s="112"/>
      <c r="F510" s="12"/>
      <c r="H510" s="12"/>
      <c r="W510" s="18"/>
      <c r="AF510" s="18"/>
      <c r="AG510" s="19"/>
    </row>
    <row r="511" spans="2:33" ht="15.75" customHeight="1" x14ac:dyDescent="0.2">
      <c r="B511" s="112"/>
      <c r="F511" s="12"/>
      <c r="H511" s="12"/>
      <c r="W511" s="18"/>
      <c r="AF511" s="18"/>
      <c r="AG511" s="19"/>
    </row>
    <row r="512" spans="2:33" ht="15.75" customHeight="1" x14ac:dyDescent="0.2">
      <c r="B512" s="112"/>
      <c r="F512" s="12"/>
      <c r="H512" s="12"/>
      <c r="W512" s="18"/>
      <c r="AF512" s="18"/>
      <c r="AG512" s="19"/>
    </row>
    <row r="513" spans="2:33" ht="15.75" customHeight="1" x14ac:dyDescent="0.2">
      <c r="B513" s="112"/>
      <c r="F513" s="12"/>
      <c r="H513" s="12"/>
      <c r="W513" s="18"/>
      <c r="AF513" s="18"/>
      <c r="AG513" s="19"/>
    </row>
    <row r="514" spans="2:33" ht="15.75" customHeight="1" x14ac:dyDescent="0.2">
      <c r="B514" s="112"/>
      <c r="F514" s="12"/>
      <c r="H514" s="12"/>
      <c r="W514" s="18"/>
      <c r="AF514" s="18"/>
      <c r="AG514" s="19"/>
    </row>
    <row r="515" spans="2:33" ht="15.75" customHeight="1" x14ac:dyDescent="0.2">
      <c r="B515" s="112"/>
      <c r="F515" s="12"/>
      <c r="H515" s="12"/>
      <c r="W515" s="18"/>
      <c r="AF515" s="18"/>
      <c r="AG515" s="19"/>
    </row>
    <row r="516" spans="2:33" ht="15.75" customHeight="1" x14ac:dyDescent="0.2">
      <c r="B516" s="112"/>
      <c r="F516" s="12"/>
      <c r="H516" s="12"/>
      <c r="W516" s="18"/>
      <c r="AF516" s="18"/>
      <c r="AG516" s="19"/>
    </row>
    <row r="517" spans="2:33" ht="15.75" customHeight="1" x14ac:dyDescent="0.2">
      <c r="B517" s="112"/>
      <c r="F517" s="12"/>
      <c r="H517" s="12"/>
      <c r="W517" s="18"/>
      <c r="AF517" s="18"/>
      <c r="AG517" s="19"/>
    </row>
    <row r="518" spans="2:33" ht="15.75" customHeight="1" x14ac:dyDescent="0.2">
      <c r="B518" s="112"/>
      <c r="F518" s="12"/>
      <c r="H518" s="12"/>
      <c r="W518" s="18"/>
      <c r="AF518" s="18"/>
      <c r="AG518" s="19"/>
    </row>
    <row r="519" spans="2:33" ht="15.75" customHeight="1" x14ac:dyDescent="0.2">
      <c r="B519" s="112"/>
      <c r="F519" s="12"/>
      <c r="H519" s="12"/>
      <c r="W519" s="18"/>
      <c r="AF519" s="18"/>
      <c r="AG519" s="19"/>
    </row>
    <row r="520" spans="2:33" ht="15.75" customHeight="1" x14ac:dyDescent="0.2">
      <c r="B520" s="112"/>
      <c r="F520" s="12"/>
      <c r="H520" s="12"/>
      <c r="W520" s="18"/>
      <c r="AF520" s="18"/>
      <c r="AG520" s="19"/>
    </row>
    <row r="521" spans="2:33" ht="15.75" customHeight="1" x14ac:dyDescent="0.2">
      <c r="B521" s="112"/>
      <c r="F521" s="12"/>
      <c r="H521" s="12"/>
      <c r="W521" s="18"/>
      <c r="AF521" s="18"/>
      <c r="AG521" s="19"/>
    </row>
    <row r="522" spans="2:33" ht="15.75" customHeight="1" x14ac:dyDescent="0.2">
      <c r="B522" s="112"/>
      <c r="F522" s="12"/>
      <c r="H522" s="12"/>
      <c r="W522" s="18"/>
      <c r="AF522" s="18"/>
      <c r="AG522" s="19"/>
    </row>
    <row r="523" spans="2:33" ht="15.75" customHeight="1" x14ac:dyDescent="0.2">
      <c r="B523" s="112"/>
      <c r="F523" s="12"/>
      <c r="H523" s="12"/>
      <c r="W523" s="18"/>
      <c r="AF523" s="18"/>
      <c r="AG523" s="19"/>
    </row>
    <row r="524" spans="2:33" ht="15.75" customHeight="1" x14ac:dyDescent="0.2">
      <c r="B524" s="112"/>
      <c r="F524" s="12"/>
      <c r="H524" s="12"/>
      <c r="W524" s="18"/>
      <c r="AF524" s="18"/>
      <c r="AG524" s="19"/>
    </row>
    <row r="525" spans="2:33" ht="15.75" customHeight="1" x14ac:dyDescent="0.2">
      <c r="B525" s="112"/>
      <c r="F525" s="12"/>
      <c r="H525" s="12"/>
      <c r="W525" s="18"/>
      <c r="AF525" s="18"/>
      <c r="AG525" s="19"/>
    </row>
    <row r="526" spans="2:33" ht="15.75" customHeight="1" x14ac:dyDescent="0.2">
      <c r="B526" s="112"/>
      <c r="F526" s="12"/>
      <c r="H526" s="12"/>
      <c r="W526" s="18"/>
      <c r="AF526" s="18"/>
      <c r="AG526" s="19"/>
    </row>
    <row r="527" spans="2:33" ht="15.75" customHeight="1" x14ac:dyDescent="0.2">
      <c r="B527" s="112"/>
      <c r="F527" s="12"/>
      <c r="H527" s="12"/>
      <c r="W527" s="18"/>
      <c r="AF527" s="18"/>
      <c r="AG527" s="19"/>
    </row>
    <row r="528" spans="2:33" ht="15.75" customHeight="1" x14ac:dyDescent="0.2">
      <c r="B528" s="112"/>
      <c r="F528" s="12"/>
      <c r="H528" s="12"/>
      <c r="W528" s="18"/>
      <c r="AF528" s="18"/>
      <c r="AG528" s="19"/>
    </row>
    <row r="529" spans="2:33" ht="15.75" customHeight="1" x14ac:dyDescent="0.2">
      <c r="B529" s="112"/>
      <c r="F529" s="12"/>
      <c r="H529" s="12"/>
      <c r="W529" s="18"/>
      <c r="AF529" s="18"/>
      <c r="AG529" s="19"/>
    </row>
    <row r="530" spans="2:33" ht="15.75" customHeight="1" x14ac:dyDescent="0.2">
      <c r="B530" s="112"/>
      <c r="F530" s="12"/>
      <c r="H530" s="12"/>
      <c r="W530" s="18"/>
      <c r="AF530" s="18"/>
      <c r="AG530" s="19"/>
    </row>
    <row r="531" spans="2:33" ht="15.75" customHeight="1" x14ac:dyDescent="0.2">
      <c r="B531" s="112"/>
      <c r="F531" s="12"/>
      <c r="H531" s="12"/>
      <c r="W531" s="18"/>
      <c r="AF531" s="18"/>
      <c r="AG531" s="19"/>
    </row>
    <row r="532" spans="2:33" ht="15.75" customHeight="1" x14ac:dyDescent="0.2">
      <c r="B532" s="112"/>
      <c r="F532" s="12"/>
      <c r="H532" s="12"/>
      <c r="W532" s="18"/>
      <c r="AF532" s="18"/>
      <c r="AG532" s="19"/>
    </row>
    <row r="533" spans="2:33" ht="15.75" customHeight="1" x14ac:dyDescent="0.2">
      <c r="B533" s="112"/>
      <c r="F533" s="12"/>
      <c r="H533" s="12"/>
      <c r="W533" s="18"/>
      <c r="AF533" s="18"/>
      <c r="AG533" s="19"/>
    </row>
    <row r="534" spans="2:33" ht="15.75" customHeight="1" x14ac:dyDescent="0.2">
      <c r="B534" s="112"/>
      <c r="F534" s="12"/>
      <c r="H534" s="12"/>
      <c r="W534" s="18"/>
      <c r="AF534" s="18"/>
      <c r="AG534" s="19"/>
    </row>
    <row r="535" spans="2:33" ht="15.75" customHeight="1" x14ac:dyDescent="0.2">
      <c r="B535" s="112"/>
      <c r="F535" s="12"/>
      <c r="H535" s="12"/>
      <c r="W535" s="18"/>
      <c r="AF535" s="18"/>
      <c r="AG535" s="19"/>
    </row>
    <row r="536" spans="2:33" ht="15.75" customHeight="1" x14ac:dyDescent="0.2">
      <c r="B536" s="112"/>
      <c r="F536" s="12"/>
      <c r="H536" s="12"/>
      <c r="W536" s="18"/>
      <c r="AF536" s="18"/>
      <c r="AG536" s="19"/>
    </row>
    <row r="537" spans="2:33" ht="15.75" customHeight="1" x14ac:dyDescent="0.2">
      <c r="B537" s="112"/>
      <c r="F537" s="12"/>
      <c r="H537" s="12"/>
      <c r="W537" s="18"/>
      <c r="AF537" s="18"/>
      <c r="AG537" s="19"/>
    </row>
    <row r="538" spans="2:33" ht="15.75" customHeight="1" x14ac:dyDescent="0.2">
      <c r="B538" s="112"/>
      <c r="F538" s="12"/>
      <c r="H538" s="12"/>
      <c r="W538" s="18"/>
      <c r="AF538" s="18"/>
      <c r="AG538" s="19"/>
    </row>
    <row r="539" spans="2:33" ht="15.75" customHeight="1" x14ac:dyDescent="0.2">
      <c r="B539" s="112"/>
      <c r="F539" s="12"/>
      <c r="H539" s="12"/>
      <c r="W539" s="18"/>
      <c r="AF539" s="18"/>
      <c r="AG539" s="19"/>
    </row>
    <row r="540" spans="2:33" ht="15.75" customHeight="1" x14ac:dyDescent="0.2">
      <c r="B540" s="112"/>
      <c r="F540" s="12"/>
      <c r="H540" s="12"/>
      <c r="W540" s="18"/>
      <c r="AF540" s="18"/>
      <c r="AG540" s="19"/>
    </row>
    <row r="541" spans="2:33" ht="15.75" customHeight="1" x14ac:dyDescent="0.2">
      <c r="B541" s="112"/>
      <c r="F541" s="12"/>
      <c r="H541" s="12"/>
      <c r="W541" s="18"/>
      <c r="AF541" s="18"/>
      <c r="AG541" s="19"/>
    </row>
    <row r="542" spans="2:33" ht="15.75" customHeight="1" x14ac:dyDescent="0.2">
      <c r="B542" s="112"/>
      <c r="F542" s="12"/>
      <c r="H542" s="12"/>
      <c r="W542" s="18"/>
      <c r="AF542" s="18"/>
      <c r="AG542" s="19"/>
    </row>
    <row r="543" spans="2:33" ht="15.75" customHeight="1" x14ac:dyDescent="0.2">
      <c r="B543" s="112"/>
      <c r="F543" s="12"/>
      <c r="H543" s="12"/>
      <c r="W543" s="18"/>
      <c r="AF543" s="18"/>
      <c r="AG543" s="19"/>
    </row>
    <row r="544" spans="2:33" ht="15.75" customHeight="1" x14ac:dyDescent="0.2">
      <c r="B544" s="112"/>
      <c r="F544" s="12"/>
      <c r="H544" s="12"/>
      <c r="W544" s="18"/>
      <c r="AF544" s="18"/>
      <c r="AG544" s="19"/>
    </row>
    <row r="545" spans="2:33" ht="15.75" customHeight="1" x14ac:dyDescent="0.2">
      <c r="B545" s="112"/>
      <c r="F545" s="12"/>
      <c r="H545" s="12"/>
      <c r="W545" s="18"/>
      <c r="AF545" s="18"/>
      <c r="AG545" s="19"/>
    </row>
    <row r="546" spans="2:33" ht="15.75" customHeight="1" x14ac:dyDescent="0.2">
      <c r="B546" s="112"/>
      <c r="F546" s="12"/>
      <c r="H546" s="12"/>
      <c r="W546" s="18"/>
      <c r="AF546" s="18"/>
      <c r="AG546" s="19"/>
    </row>
    <row r="547" spans="2:33" ht="15.75" customHeight="1" x14ac:dyDescent="0.2">
      <c r="B547" s="112"/>
      <c r="F547" s="12"/>
      <c r="H547" s="12"/>
      <c r="W547" s="18"/>
      <c r="AF547" s="18"/>
      <c r="AG547" s="19"/>
    </row>
    <row r="548" spans="2:33" ht="15.75" customHeight="1" x14ac:dyDescent="0.2">
      <c r="B548" s="112"/>
      <c r="F548" s="12"/>
      <c r="H548" s="12"/>
      <c r="W548" s="18"/>
      <c r="AF548" s="18"/>
      <c r="AG548" s="19"/>
    </row>
    <row r="549" spans="2:33" ht="15.75" customHeight="1" x14ac:dyDescent="0.2">
      <c r="B549" s="112"/>
      <c r="F549" s="12"/>
      <c r="H549" s="12"/>
      <c r="W549" s="18"/>
      <c r="AF549" s="18"/>
      <c r="AG549" s="19"/>
    </row>
    <row r="550" spans="2:33" ht="15.75" customHeight="1" x14ac:dyDescent="0.2">
      <c r="B550" s="112"/>
      <c r="F550" s="12"/>
      <c r="H550" s="12"/>
      <c r="W550" s="18"/>
      <c r="AF550" s="18"/>
      <c r="AG550" s="19"/>
    </row>
    <row r="551" spans="2:33" ht="15.75" customHeight="1" x14ac:dyDescent="0.2">
      <c r="B551" s="112"/>
      <c r="F551" s="12"/>
      <c r="H551" s="12"/>
      <c r="W551" s="18"/>
      <c r="AF551" s="18"/>
      <c r="AG551" s="19"/>
    </row>
    <row r="552" spans="2:33" ht="15.75" customHeight="1" x14ac:dyDescent="0.2">
      <c r="B552" s="112"/>
      <c r="F552" s="12"/>
      <c r="H552" s="12"/>
      <c r="W552" s="18"/>
      <c r="AF552" s="18"/>
      <c r="AG552" s="19"/>
    </row>
    <row r="553" spans="2:33" ht="15.75" customHeight="1" x14ac:dyDescent="0.2">
      <c r="B553" s="112"/>
      <c r="F553" s="12"/>
      <c r="H553" s="12"/>
      <c r="W553" s="18"/>
      <c r="AF553" s="18"/>
      <c r="AG553" s="19"/>
    </row>
    <row r="554" spans="2:33" ht="15.75" customHeight="1" x14ac:dyDescent="0.2">
      <c r="B554" s="112"/>
      <c r="F554" s="12"/>
      <c r="H554" s="12"/>
      <c r="W554" s="18"/>
      <c r="AF554" s="18"/>
      <c r="AG554" s="19"/>
    </row>
    <row r="555" spans="2:33" ht="15.75" customHeight="1" x14ac:dyDescent="0.2">
      <c r="B555" s="112"/>
      <c r="F555" s="12"/>
      <c r="H555" s="12"/>
      <c r="W555" s="18"/>
      <c r="AF555" s="18"/>
      <c r="AG555" s="19"/>
    </row>
    <row r="556" spans="2:33" ht="15.75" customHeight="1" x14ac:dyDescent="0.2">
      <c r="B556" s="112"/>
      <c r="F556" s="12"/>
      <c r="H556" s="12"/>
      <c r="W556" s="18"/>
      <c r="AF556" s="18"/>
      <c r="AG556" s="19"/>
    </row>
    <row r="557" spans="2:33" ht="15.75" customHeight="1" x14ac:dyDescent="0.2">
      <c r="B557" s="112"/>
      <c r="F557" s="12"/>
      <c r="H557" s="12"/>
      <c r="W557" s="18"/>
      <c r="AF557" s="18"/>
      <c r="AG557" s="19"/>
    </row>
    <row r="558" spans="2:33" ht="15.75" customHeight="1" x14ac:dyDescent="0.2">
      <c r="B558" s="112"/>
      <c r="F558" s="12"/>
      <c r="H558" s="12"/>
      <c r="W558" s="18"/>
      <c r="AF558" s="18"/>
      <c r="AG558" s="19"/>
    </row>
    <row r="559" spans="2:33" ht="15.75" customHeight="1" x14ac:dyDescent="0.2">
      <c r="B559" s="112"/>
      <c r="F559" s="12"/>
      <c r="H559" s="12"/>
      <c r="W559" s="18"/>
      <c r="AF559" s="18"/>
      <c r="AG559" s="19"/>
    </row>
    <row r="560" spans="2:33" ht="15.75" customHeight="1" x14ac:dyDescent="0.2">
      <c r="B560" s="112"/>
      <c r="F560" s="12"/>
      <c r="H560" s="12"/>
      <c r="W560" s="18"/>
      <c r="AF560" s="18"/>
      <c r="AG560" s="19"/>
    </row>
    <row r="561" spans="2:33" ht="15.75" customHeight="1" x14ac:dyDescent="0.2">
      <c r="B561" s="112"/>
      <c r="F561" s="12"/>
      <c r="H561" s="12"/>
      <c r="W561" s="18"/>
      <c r="AF561" s="18"/>
      <c r="AG561" s="19"/>
    </row>
    <row r="562" spans="2:33" ht="15.75" customHeight="1" x14ac:dyDescent="0.2">
      <c r="B562" s="112"/>
      <c r="F562" s="12"/>
      <c r="H562" s="12"/>
      <c r="W562" s="18"/>
      <c r="AF562" s="18"/>
      <c r="AG562" s="19"/>
    </row>
    <row r="563" spans="2:33" ht="15.75" customHeight="1" x14ac:dyDescent="0.2">
      <c r="B563" s="112"/>
      <c r="F563" s="12"/>
      <c r="H563" s="12"/>
      <c r="W563" s="18"/>
      <c r="AF563" s="18"/>
      <c r="AG563" s="19"/>
    </row>
    <row r="564" spans="2:33" ht="15.75" customHeight="1" x14ac:dyDescent="0.2">
      <c r="B564" s="112"/>
      <c r="F564" s="12"/>
      <c r="H564" s="12"/>
      <c r="W564" s="18"/>
      <c r="AF564" s="18"/>
      <c r="AG564" s="19"/>
    </row>
    <row r="565" spans="2:33" ht="15.75" customHeight="1" x14ac:dyDescent="0.2">
      <c r="B565" s="112"/>
      <c r="F565" s="12"/>
      <c r="H565" s="12"/>
      <c r="W565" s="18"/>
      <c r="AF565" s="18"/>
      <c r="AG565" s="19"/>
    </row>
    <row r="566" spans="2:33" ht="15.75" customHeight="1" x14ac:dyDescent="0.2">
      <c r="B566" s="112"/>
      <c r="F566" s="12"/>
      <c r="H566" s="12"/>
      <c r="W566" s="18"/>
      <c r="AF566" s="18"/>
      <c r="AG566" s="19"/>
    </row>
    <row r="567" spans="2:33" ht="15.75" customHeight="1" x14ac:dyDescent="0.2">
      <c r="B567" s="112"/>
      <c r="F567" s="12"/>
      <c r="H567" s="12"/>
      <c r="W567" s="18"/>
      <c r="AF567" s="18"/>
      <c r="AG567" s="19"/>
    </row>
    <row r="568" spans="2:33" ht="15.75" customHeight="1" x14ac:dyDescent="0.2">
      <c r="B568" s="112"/>
      <c r="F568" s="12"/>
      <c r="H568" s="12"/>
      <c r="W568" s="18"/>
      <c r="AF568" s="18"/>
      <c r="AG568" s="19"/>
    </row>
    <row r="569" spans="2:33" ht="15.75" customHeight="1" x14ac:dyDescent="0.2">
      <c r="B569" s="112"/>
      <c r="F569" s="12"/>
      <c r="H569" s="12"/>
      <c r="W569" s="18"/>
      <c r="AF569" s="18"/>
      <c r="AG569" s="19"/>
    </row>
    <row r="570" spans="2:33" ht="15.75" customHeight="1" x14ac:dyDescent="0.2">
      <c r="B570" s="112"/>
      <c r="F570" s="12"/>
      <c r="H570" s="12"/>
      <c r="W570" s="18"/>
      <c r="AF570" s="18"/>
      <c r="AG570" s="19"/>
    </row>
    <row r="571" spans="2:33" ht="15.75" customHeight="1" x14ac:dyDescent="0.2">
      <c r="B571" s="112"/>
      <c r="F571" s="12"/>
      <c r="H571" s="12"/>
      <c r="W571" s="18"/>
      <c r="AF571" s="18"/>
      <c r="AG571" s="19"/>
    </row>
    <row r="572" spans="2:33" ht="15.75" customHeight="1" x14ac:dyDescent="0.2">
      <c r="B572" s="112"/>
      <c r="F572" s="12"/>
      <c r="H572" s="12"/>
      <c r="W572" s="18"/>
      <c r="AF572" s="18"/>
      <c r="AG572" s="19"/>
    </row>
    <row r="573" spans="2:33" ht="15.75" customHeight="1" x14ac:dyDescent="0.2">
      <c r="B573" s="112"/>
      <c r="F573" s="12"/>
      <c r="H573" s="12"/>
      <c r="W573" s="18"/>
      <c r="AF573" s="18"/>
      <c r="AG573" s="19"/>
    </row>
    <row r="574" spans="2:33" ht="15.75" customHeight="1" x14ac:dyDescent="0.2">
      <c r="B574" s="112"/>
      <c r="F574" s="12"/>
      <c r="H574" s="12"/>
      <c r="W574" s="18"/>
      <c r="AF574" s="18"/>
      <c r="AG574" s="19"/>
    </row>
    <row r="575" spans="2:33" ht="15.75" customHeight="1" x14ac:dyDescent="0.2">
      <c r="B575" s="112"/>
      <c r="F575" s="12"/>
      <c r="H575" s="12"/>
      <c r="W575" s="18"/>
      <c r="AF575" s="18"/>
      <c r="AG575" s="19"/>
    </row>
    <row r="576" spans="2:33" ht="15.75" customHeight="1" x14ac:dyDescent="0.2">
      <c r="B576" s="112"/>
      <c r="F576" s="12"/>
      <c r="H576" s="12"/>
      <c r="W576" s="18"/>
      <c r="AF576" s="18"/>
      <c r="AG576" s="19"/>
    </row>
    <row r="577" spans="2:33" ht="15.75" customHeight="1" x14ac:dyDescent="0.2">
      <c r="B577" s="112"/>
      <c r="F577" s="12"/>
      <c r="H577" s="12"/>
      <c r="W577" s="18"/>
      <c r="AF577" s="18"/>
      <c r="AG577" s="19"/>
    </row>
    <row r="578" spans="2:33" ht="15.75" customHeight="1" x14ac:dyDescent="0.2">
      <c r="B578" s="112"/>
      <c r="F578" s="12"/>
      <c r="H578" s="12"/>
      <c r="W578" s="18"/>
      <c r="AF578" s="18"/>
      <c r="AG578" s="19"/>
    </row>
    <row r="579" spans="2:33" ht="15.75" customHeight="1" x14ac:dyDescent="0.2">
      <c r="B579" s="112"/>
      <c r="F579" s="12"/>
      <c r="H579" s="12"/>
      <c r="W579" s="18"/>
      <c r="AF579" s="18"/>
      <c r="AG579" s="19"/>
    </row>
    <row r="580" spans="2:33" ht="15.75" customHeight="1" x14ac:dyDescent="0.2">
      <c r="B580" s="112"/>
      <c r="F580" s="12"/>
      <c r="H580" s="12"/>
      <c r="W580" s="18"/>
      <c r="AF580" s="18"/>
      <c r="AG580" s="19"/>
    </row>
    <row r="581" spans="2:33" ht="15.75" customHeight="1" x14ac:dyDescent="0.2">
      <c r="B581" s="112"/>
      <c r="F581" s="12"/>
      <c r="H581" s="12"/>
      <c r="W581" s="18"/>
      <c r="AF581" s="18"/>
      <c r="AG581" s="19"/>
    </row>
    <row r="582" spans="2:33" ht="15.75" customHeight="1" x14ac:dyDescent="0.2">
      <c r="B582" s="112"/>
      <c r="F582" s="12"/>
      <c r="H582" s="12"/>
      <c r="W582" s="18"/>
      <c r="AF582" s="18"/>
      <c r="AG582" s="19"/>
    </row>
    <row r="583" spans="2:33" ht="15.75" customHeight="1" x14ac:dyDescent="0.2">
      <c r="B583" s="112"/>
      <c r="F583" s="12"/>
      <c r="H583" s="12"/>
      <c r="W583" s="18"/>
      <c r="AF583" s="18"/>
      <c r="AG583" s="19"/>
    </row>
    <row r="584" spans="2:33" ht="15.75" customHeight="1" x14ac:dyDescent="0.2">
      <c r="B584" s="112"/>
      <c r="F584" s="12"/>
      <c r="H584" s="12"/>
      <c r="W584" s="18"/>
      <c r="AF584" s="18"/>
      <c r="AG584" s="19"/>
    </row>
    <row r="585" spans="2:33" ht="15.75" customHeight="1" x14ac:dyDescent="0.2">
      <c r="B585" s="112"/>
      <c r="F585" s="12"/>
      <c r="H585" s="12"/>
      <c r="W585" s="18"/>
      <c r="AF585" s="18"/>
      <c r="AG585" s="19"/>
    </row>
    <row r="586" spans="2:33" ht="15.75" customHeight="1" x14ac:dyDescent="0.2">
      <c r="B586" s="112"/>
      <c r="F586" s="12"/>
      <c r="H586" s="12"/>
      <c r="W586" s="18"/>
      <c r="AF586" s="18"/>
      <c r="AG586" s="19"/>
    </row>
    <row r="587" spans="2:33" ht="15.75" customHeight="1" x14ac:dyDescent="0.2">
      <c r="B587" s="112"/>
      <c r="F587" s="12"/>
      <c r="H587" s="12"/>
      <c r="W587" s="18"/>
      <c r="AF587" s="18"/>
      <c r="AG587" s="19"/>
    </row>
    <row r="588" spans="2:33" ht="15.75" customHeight="1" x14ac:dyDescent="0.2">
      <c r="B588" s="112"/>
      <c r="F588" s="12"/>
      <c r="H588" s="12"/>
      <c r="W588" s="18"/>
      <c r="AF588" s="18"/>
      <c r="AG588" s="19"/>
    </row>
    <row r="589" spans="2:33" ht="15.75" customHeight="1" x14ac:dyDescent="0.2">
      <c r="B589" s="112"/>
      <c r="F589" s="12"/>
      <c r="H589" s="12"/>
      <c r="W589" s="18"/>
      <c r="AF589" s="18"/>
      <c r="AG589" s="19"/>
    </row>
    <row r="590" spans="2:33" ht="15.75" customHeight="1" x14ac:dyDescent="0.2">
      <c r="B590" s="112"/>
      <c r="F590" s="12"/>
      <c r="H590" s="12"/>
      <c r="W590" s="18"/>
      <c r="AF590" s="18"/>
      <c r="AG590" s="19"/>
    </row>
    <row r="591" spans="2:33" ht="15.75" customHeight="1" x14ac:dyDescent="0.2">
      <c r="B591" s="112"/>
      <c r="F591" s="12"/>
      <c r="H591" s="12"/>
      <c r="W591" s="18"/>
      <c r="AF591" s="18"/>
      <c r="AG591" s="19"/>
    </row>
    <row r="592" spans="2:33" ht="15.75" customHeight="1" x14ac:dyDescent="0.2">
      <c r="B592" s="112"/>
      <c r="F592" s="12"/>
      <c r="H592" s="12"/>
      <c r="W592" s="18"/>
      <c r="AF592" s="18"/>
      <c r="AG592" s="19"/>
    </row>
    <row r="593" spans="2:33" ht="15.75" customHeight="1" x14ac:dyDescent="0.2">
      <c r="B593" s="112"/>
      <c r="F593" s="12"/>
      <c r="H593" s="12"/>
      <c r="W593" s="18"/>
      <c r="AF593" s="18"/>
      <c r="AG593" s="19"/>
    </row>
    <row r="594" spans="2:33" ht="15.75" customHeight="1" x14ac:dyDescent="0.2">
      <c r="B594" s="112"/>
      <c r="F594" s="12"/>
      <c r="H594" s="12"/>
      <c r="W594" s="18"/>
      <c r="AF594" s="18"/>
      <c r="AG594" s="19"/>
    </row>
    <row r="595" spans="2:33" ht="15.75" customHeight="1" x14ac:dyDescent="0.2">
      <c r="B595" s="112"/>
      <c r="F595" s="12"/>
      <c r="H595" s="12"/>
      <c r="W595" s="18"/>
      <c r="AF595" s="18"/>
      <c r="AG595" s="19"/>
    </row>
    <row r="596" spans="2:33" ht="15.75" customHeight="1" x14ac:dyDescent="0.2">
      <c r="B596" s="112"/>
      <c r="F596" s="12"/>
      <c r="H596" s="12"/>
      <c r="W596" s="18"/>
      <c r="AF596" s="18"/>
      <c r="AG596" s="19"/>
    </row>
    <row r="597" spans="2:33" ht="15.75" customHeight="1" x14ac:dyDescent="0.2">
      <c r="B597" s="112"/>
      <c r="F597" s="12"/>
      <c r="H597" s="12"/>
      <c r="W597" s="18"/>
      <c r="AF597" s="18"/>
      <c r="AG597" s="19"/>
    </row>
    <row r="598" spans="2:33" ht="15.75" customHeight="1" x14ac:dyDescent="0.2">
      <c r="B598" s="112"/>
      <c r="F598" s="12"/>
      <c r="H598" s="12"/>
      <c r="W598" s="18"/>
      <c r="AF598" s="18"/>
      <c r="AG598" s="19"/>
    </row>
    <row r="599" spans="2:33" ht="15.75" customHeight="1" x14ac:dyDescent="0.2">
      <c r="B599" s="112"/>
      <c r="F599" s="12"/>
      <c r="H599" s="12"/>
      <c r="W599" s="18"/>
      <c r="AF599" s="18"/>
      <c r="AG599" s="19"/>
    </row>
    <row r="600" spans="2:33" ht="15.75" customHeight="1" x14ac:dyDescent="0.2">
      <c r="B600" s="112"/>
      <c r="F600" s="12"/>
      <c r="H600" s="12"/>
      <c r="W600" s="18"/>
      <c r="AF600" s="18"/>
      <c r="AG600" s="19"/>
    </row>
    <row r="601" spans="2:33" ht="15.75" customHeight="1" x14ac:dyDescent="0.2">
      <c r="B601" s="112"/>
      <c r="F601" s="12"/>
      <c r="H601" s="12"/>
      <c r="W601" s="18"/>
      <c r="AF601" s="18"/>
      <c r="AG601" s="19"/>
    </row>
    <row r="602" spans="2:33" ht="15.75" customHeight="1" x14ac:dyDescent="0.2">
      <c r="B602" s="112"/>
      <c r="F602" s="12"/>
      <c r="H602" s="12"/>
      <c r="W602" s="18"/>
      <c r="AF602" s="18"/>
      <c r="AG602" s="19"/>
    </row>
    <row r="603" spans="2:33" ht="15.75" customHeight="1" x14ac:dyDescent="0.2">
      <c r="B603" s="112"/>
      <c r="F603" s="12"/>
      <c r="H603" s="12"/>
      <c r="W603" s="18"/>
      <c r="AF603" s="18"/>
      <c r="AG603" s="19"/>
    </row>
    <row r="604" spans="2:33" ht="15.75" customHeight="1" x14ac:dyDescent="0.2">
      <c r="B604" s="112"/>
      <c r="F604" s="12"/>
      <c r="H604" s="12"/>
      <c r="W604" s="18"/>
      <c r="AF604" s="18"/>
      <c r="AG604" s="19"/>
    </row>
    <row r="605" spans="2:33" ht="15.75" customHeight="1" x14ac:dyDescent="0.2">
      <c r="B605" s="112"/>
      <c r="F605" s="12"/>
      <c r="H605" s="12"/>
      <c r="W605" s="18"/>
      <c r="AF605" s="18"/>
      <c r="AG605" s="19"/>
    </row>
    <row r="606" spans="2:33" ht="15.75" customHeight="1" x14ac:dyDescent="0.2">
      <c r="B606" s="112"/>
      <c r="F606" s="12"/>
      <c r="H606" s="12"/>
      <c r="W606" s="18"/>
      <c r="AF606" s="18"/>
      <c r="AG606" s="19"/>
    </row>
    <row r="607" spans="2:33" ht="15.75" customHeight="1" x14ac:dyDescent="0.2">
      <c r="B607" s="112"/>
      <c r="F607" s="12"/>
      <c r="H607" s="12"/>
      <c r="W607" s="18"/>
      <c r="AF607" s="18"/>
      <c r="AG607" s="19"/>
    </row>
    <row r="608" spans="2:33" ht="15.75" customHeight="1" x14ac:dyDescent="0.2">
      <c r="B608" s="112"/>
      <c r="F608" s="12"/>
      <c r="H608" s="12"/>
      <c r="W608" s="18"/>
      <c r="AF608" s="18"/>
      <c r="AG608" s="19"/>
    </row>
    <row r="609" spans="2:33" ht="15.75" customHeight="1" x14ac:dyDescent="0.2">
      <c r="B609" s="112"/>
      <c r="F609" s="12"/>
      <c r="H609" s="12"/>
      <c r="W609" s="18"/>
      <c r="AF609" s="18"/>
      <c r="AG609" s="19"/>
    </row>
    <row r="610" spans="2:33" ht="15.75" customHeight="1" x14ac:dyDescent="0.2">
      <c r="B610" s="112"/>
      <c r="F610" s="12"/>
      <c r="H610" s="12"/>
      <c r="W610" s="18"/>
      <c r="AF610" s="18"/>
      <c r="AG610" s="19"/>
    </row>
    <row r="611" spans="2:33" ht="15.75" customHeight="1" x14ac:dyDescent="0.2">
      <c r="B611" s="112"/>
      <c r="F611" s="12"/>
      <c r="H611" s="12"/>
      <c r="W611" s="18"/>
      <c r="AF611" s="18"/>
      <c r="AG611" s="19"/>
    </row>
    <row r="612" spans="2:33" ht="15.75" customHeight="1" x14ac:dyDescent="0.2">
      <c r="B612" s="112"/>
      <c r="F612" s="12"/>
      <c r="H612" s="12"/>
      <c r="W612" s="18"/>
      <c r="AF612" s="18"/>
      <c r="AG612" s="19"/>
    </row>
    <row r="613" spans="2:33" ht="15.75" customHeight="1" x14ac:dyDescent="0.2">
      <c r="B613" s="112"/>
      <c r="F613" s="12"/>
      <c r="H613" s="12"/>
      <c r="W613" s="18"/>
      <c r="AF613" s="18"/>
      <c r="AG613" s="19"/>
    </row>
    <row r="614" spans="2:33" ht="15.75" customHeight="1" x14ac:dyDescent="0.2">
      <c r="B614" s="112"/>
      <c r="F614" s="12"/>
      <c r="H614" s="12"/>
      <c r="W614" s="18"/>
      <c r="AF614" s="18"/>
      <c r="AG614" s="19"/>
    </row>
    <row r="615" spans="2:33" ht="15.75" customHeight="1" x14ac:dyDescent="0.2">
      <c r="B615" s="112"/>
      <c r="F615" s="12"/>
      <c r="H615" s="12"/>
      <c r="W615" s="18"/>
      <c r="AF615" s="18"/>
      <c r="AG615" s="19"/>
    </row>
    <row r="616" spans="2:33" ht="15.75" customHeight="1" x14ac:dyDescent="0.2">
      <c r="B616" s="112"/>
      <c r="F616" s="12"/>
      <c r="H616" s="12"/>
      <c r="W616" s="18"/>
      <c r="AF616" s="18"/>
      <c r="AG616" s="19"/>
    </row>
    <row r="617" spans="2:33" ht="15.75" customHeight="1" x14ac:dyDescent="0.2">
      <c r="B617" s="112"/>
      <c r="F617" s="12"/>
      <c r="H617" s="12"/>
      <c r="W617" s="18"/>
      <c r="AF617" s="18"/>
      <c r="AG617" s="19"/>
    </row>
    <row r="618" spans="2:33" ht="15.75" customHeight="1" x14ac:dyDescent="0.2">
      <c r="B618" s="112"/>
      <c r="F618" s="12"/>
      <c r="H618" s="12"/>
      <c r="W618" s="18"/>
      <c r="AF618" s="18"/>
      <c r="AG618" s="19"/>
    </row>
    <row r="619" spans="2:33" ht="15.75" customHeight="1" x14ac:dyDescent="0.2">
      <c r="B619" s="112"/>
      <c r="F619" s="12"/>
      <c r="H619" s="12"/>
      <c r="W619" s="18"/>
      <c r="AF619" s="18"/>
      <c r="AG619" s="19"/>
    </row>
    <row r="620" spans="2:33" ht="15.75" customHeight="1" x14ac:dyDescent="0.2">
      <c r="B620" s="112"/>
      <c r="F620" s="12"/>
      <c r="H620" s="12"/>
      <c r="W620" s="18"/>
      <c r="AF620" s="18"/>
      <c r="AG620" s="19"/>
    </row>
    <row r="621" spans="2:33" ht="15.75" customHeight="1" x14ac:dyDescent="0.2">
      <c r="B621" s="112"/>
      <c r="F621" s="12"/>
      <c r="H621" s="12"/>
      <c r="W621" s="18"/>
      <c r="AF621" s="18"/>
      <c r="AG621" s="19"/>
    </row>
    <row r="622" spans="2:33" ht="15.75" customHeight="1" x14ac:dyDescent="0.2">
      <c r="B622" s="112"/>
      <c r="F622" s="12"/>
      <c r="H622" s="12"/>
      <c r="W622" s="18"/>
      <c r="AF622" s="18"/>
      <c r="AG622" s="19"/>
    </row>
    <row r="623" spans="2:33" ht="15.75" customHeight="1" x14ac:dyDescent="0.2">
      <c r="B623" s="112"/>
      <c r="F623" s="12"/>
      <c r="H623" s="12"/>
      <c r="W623" s="18"/>
      <c r="AF623" s="18"/>
      <c r="AG623" s="19"/>
    </row>
    <row r="624" spans="2:33" ht="15.75" customHeight="1" x14ac:dyDescent="0.2">
      <c r="B624" s="112"/>
      <c r="F624" s="12"/>
      <c r="H624" s="12"/>
      <c r="W624" s="18"/>
      <c r="AF624" s="18"/>
      <c r="AG624" s="19"/>
    </row>
    <row r="625" spans="2:33" ht="15.75" customHeight="1" x14ac:dyDescent="0.2">
      <c r="B625" s="112"/>
      <c r="F625" s="12"/>
      <c r="H625" s="12"/>
      <c r="W625" s="18"/>
      <c r="AF625" s="18"/>
      <c r="AG625" s="19"/>
    </row>
    <row r="626" spans="2:33" ht="15.75" customHeight="1" x14ac:dyDescent="0.2">
      <c r="B626" s="112"/>
      <c r="F626" s="12"/>
      <c r="H626" s="12"/>
      <c r="W626" s="18"/>
      <c r="AF626" s="18"/>
      <c r="AG626" s="19"/>
    </row>
    <row r="627" spans="2:33" ht="15.75" customHeight="1" x14ac:dyDescent="0.2">
      <c r="B627" s="112"/>
      <c r="F627" s="12"/>
      <c r="H627" s="12"/>
      <c r="W627" s="18"/>
      <c r="AF627" s="18"/>
      <c r="AG627" s="19"/>
    </row>
    <row r="628" spans="2:33" ht="15.75" customHeight="1" x14ac:dyDescent="0.2">
      <c r="B628" s="112"/>
      <c r="F628" s="12"/>
      <c r="H628" s="12"/>
      <c r="W628" s="18"/>
      <c r="AF628" s="18"/>
      <c r="AG628" s="19"/>
    </row>
    <row r="629" spans="2:33" ht="15.75" customHeight="1" x14ac:dyDescent="0.2">
      <c r="B629" s="112"/>
      <c r="F629" s="12"/>
      <c r="H629" s="12"/>
      <c r="W629" s="18"/>
      <c r="AF629" s="18"/>
      <c r="AG629" s="19"/>
    </row>
    <row r="630" spans="2:33" ht="15.75" customHeight="1" x14ac:dyDescent="0.2">
      <c r="B630" s="112"/>
      <c r="F630" s="12"/>
      <c r="H630" s="12"/>
      <c r="W630" s="18"/>
      <c r="AF630" s="18"/>
      <c r="AG630" s="19"/>
    </row>
    <row r="631" spans="2:33" ht="15.75" customHeight="1" x14ac:dyDescent="0.2">
      <c r="B631" s="112"/>
      <c r="F631" s="12"/>
      <c r="H631" s="12"/>
      <c r="W631" s="18"/>
      <c r="AF631" s="18"/>
      <c r="AG631" s="19"/>
    </row>
    <row r="632" spans="2:33" ht="15.75" customHeight="1" x14ac:dyDescent="0.2">
      <c r="B632" s="112"/>
      <c r="F632" s="12"/>
      <c r="H632" s="12"/>
      <c r="W632" s="18"/>
      <c r="AF632" s="18"/>
      <c r="AG632" s="19"/>
    </row>
    <row r="633" spans="2:33" ht="15.75" customHeight="1" x14ac:dyDescent="0.2">
      <c r="B633" s="112"/>
      <c r="F633" s="12"/>
      <c r="H633" s="12"/>
      <c r="W633" s="18"/>
      <c r="AF633" s="18"/>
      <c r="AG633" s="19"/>
    </row>
    <row r="634" spans="2:33" ht="15.75" customHeight="1" x14ac:dyDescent="0.2">
      <c r="B634" s="112"/>
      <c r="F634" s="12"/>
      <c r="H634" s="12"/>
      <c r="W634" s="18"/>
      <c r="AF634" s="18"/>
      <c r="AG634" s="19"/>
    </row>
    <row r="635" spans="2:33" ht="15.75" customHeight="1" x14ac:dyDescent="0.2">
      <c r="B635" s="112"/>
      <c r="F635" s="12"/>
      <c r="H635" s="12"/>
      <c r="W635" s="18"/>
      <c r="AF635" s="18"/>
      <c r="AG635" s="19"/>
    </row>
    <row r="636" spans="2:33" ht="15.75" customHeight="1" x14ac:dyDescent="0.2">
      <c r="B636" s="112"/>
      <c r="F636" s="12"/>
      <c r="H636" s="12"/>
      <c r="W636" s="18"/>
      <c r="AF636" s="18"/>
      <c r="AG636" s="19"/>
    </row>
    <row r="637" spans="2:33" ht="15.75" customHeight="1" x14ac:dyDescent="0.2">
      <c r="B637" s="112"/>
      <c r="F637" s="12"/>
      <c r="H637" s="12"/>
      <c r="W637" s="18"/>
      <c r="AF637" s="18"/>
      <c r="AG637" s="19"/>
    </row>
    <row r="638" spans="2:33" ht="15.75" customHeight="1" x14ac:dyDescent="0.2">
      <c r="B638" s="112"/>
      <c r="F638" s="12"/>
      <c r="H638" s="12"/>
      <c r="W638" s="18"/>
      <c r="AF638" s="18"/>
      <c r="AG638" s="19"/>
    </row>
    <row r="639" spans="2:33" ht="15.75" customHeight="1" x14ac:dyDescent="0.2">
      <c r="B639" s="112"/>
      <c r="F639" s="12"/>
      <c r="H639" s="12"/>
      <c r="W639" s="18"/>
      <c r="AF639" s="18"/>
      <c r="AG639" s="19"/>
    </row>
    <row r="640" spans="2:33" ht="15.75" customHeight="1" x14ac:dyDescent="0.2">
      <c r="B640" s="112"/>
      <c r="F640" s="12"/>
      <c r="H640" s="12"/>
      <c r="W640" s="18"/>
      <c r="AF640" s="18"/>
      <c r="AG640" s="19"/>
    </row>
    <row r="641" spans="2:33" ht="15.75" customHeight="1" x14ac:dyDescent="0.2">
      <c r="B641" s="112"/>
      <c r="F641" s="12"/>
      <c r="H641" s="12"/>
      <c r="W641" s="18"/>
      <c r="AF641" s="18"/>
      <c r="AG641" s="19"/>
    </row>
    <row r="642" spans="2:33" ht="15.75" customHeight="1" x14ac:dyDescent="0.2">
      <c r="B642" s="112"/>
      <c r="F642" s="12"/>
      <c r="H642" s="12"/>
      <c r="W642" s="18"/>
      <c r="AF642" s="18"/>
      <c r="AG642" s="19"/>
    </row>
    <row r="643" spans="2:33" ht="15.75" customHeight="1" x14ac:dyDescent="0.2">
      <c r="B643" s="112"/>
      <c r="F643" s="12"/>
      <c r="H643" s="12"/>
      <c r="W643" s="18"/>
      <c r="AF643" s="18"/>
      <c r="AG643" s="19"/>
    </row>
    <row r="644" spans="2:33" ht="15.75" customHeight="1" x14ac:dyDescent="0.2">
      <c r="B644" s="112"/>
      <c r="F644" s="12"/>
      <c r="H644" s="12"/>
      <c r="W644" s="18"/>
      <c r="AF644" s="18"/>
      <c r="AG644" s="19"/>
    </row>
    <row r="645" spans="2:33" ht="15.75" customHeight="1" x14ac:dyDescent="0.2">
      <c r="B645" s="112"/>
      <c r="F645" s="12"/>
      <c r="H645" s="12"/>
      <c r="W645" s="18"/>
      <c r="AF645" s="18"/>
      <c r="AG645" s="19"/>
    </row>
    <row r="646" spans="2:33" ht="15.75" customHeight="1" x14ac:dyDescent="0.2">
      <c r="B646" s="112"/>
      <c r="F646" s="12"/>
      <c r="H646" s="12"/>
      <c r="W646" s="18"/>
      <c r="AF646" s="18"/>
      <c r="AG646" s="19"/>
    </row>
    <row r="647" spans="2:33" ht="15.75" customHeight="1" x14ac:dyDescent="0.2">
      <c r="B647" s="112"/>
      <c r="F647" s="12"/>
      <c r="H647" s="12"/>
      <c r="W647" s="18"/>
      <c r="AF647" s="18"/>
      <c r="AG647" s="19"/>
    </row>
    <row r="648" spans="2:33" ht="15.75" customHeight="1" x14ac:dyDescent="0.2">
      <c r="B648" s="112"/>
      <c r="F648" s="12"/>
      <c r="H648" s="12"/>
      <c r="W648" s="18"/>
      <c r="AF648" s="18"/>
      <c r="AG648" s="19"/>
    </row>
    <row r="649" spans="2:33" ht="15.75" customHeight="1" x14ac:dyDescent="0.2">
      <c r="B649" s="112"/>
      <c r="F649" s="12"/>
      <c r="H649" s="12"/>
      <c r="W649" s="18"/>
      <c r="AF649" s="18"/>
      <c r="AG649" s="19"/>
    </row>
    <row r="650" spans="2:33" ht="15.75" customHeight="1" x14ac:dyDescent="0.2">
      <c r="B650" s="112"/>
      <c r="F650" s="12"/>
      <c r="H650" s="12"/>
      <c r="W650" s="18"/>
      <c r="AF650" s="18"/>
      <c r="AG650" s="19"/>
    </row>
    <row r="651" spans="2:33" ht="15.75" customHeight="1" x14ac:dyDescent="0.2">
      <c r="B651" s="112"/>
      <c r="F651" s="12"/>
      <c r="H651" s="12"/>
      <c r="W651" s="18"/>
      <c r="AF651" s="18"/>
      <c r="AG651" s="19"/>
    </row>
    <row r="652" spans="2:33" ht="15.75" customHeight="1" x14ac:dyDescent="0.2">
      <c r="B652" s="112"/>
      <c r="F652" s="12"/>
      <c r="H652" s="12"/>
      <c r="W652" s="18"/>
      <c r="AF652" s="18"/>
      <c r="AG652" s="19"/>
    </row>
    <row r="653" spans="2:33" ht="15.75" customHeight="1" x14ac:dyDescent="0.2">
      <c r="B653" s="112"/>
      <c r="F653" s="12"/>
      <c r="H653" s="12"/>
      <c r="W653" s="18"/>
      <c r="AF653" s="18"/>
      <c r="AG653" s="19"/>
    </row>
    <row r="654" spans="2:33" ht="15.75" customHeight="1" x14ac:dyDescent="0.2">
      <c r="B654" s="112"/>
      <c r="F654" s="12"/>
      <c r="H654" s="12"/>
      <c r="W654" s="18"/>
      <c r="AF654" s="18"/>
      <c r="AG654" s="19"/>
    </row>
    <row r="655" spans="2:33" ht="15.75" customHeight="1" x14ac:dyDescent="0.2">
      <c r="B655" s="112"/>
      <c r="F655" s="12"/>
      <c r="H655" s="12"/>
      <c r="W655" s="18"/>
      <c r="AF655" s="18"/>
      <c r="AG655" s="19"/>
    </row>
    <row r="656" spans="2:33" ht="15.75" customHeight="1" x14ac:dyDescent="0.2">
      <c r="B656" s="112"/>
      <c r="F656" s="12"/>
      <c r="H656" s="12"/>
      <c r="W656" s="18"/>
      <c r="AF656" s="18"/>
      <c r="AG656" s="19"/>
    </row>
    <row r="657" spans="2:33" ht="15.75" customHeight="1" x14ac:dyDescent="0.2">
      <c r="B657" s="112"/>
      <c r="F657" s="12"/>
      <c r="H657" s="12"/>
      <c r="W657" s="18"/>
      <c r="AF657" s="18"/>
      <c r="AG657" s="19"/>
    </row>
    <row r="658" spans="2:33" ht="15.75" customHeight="1" x14ac:dyDescent="0.2">
      <c r="B658" s="112"/>
      <c r="F658" s="12"/>
      <c r="H658" s="12"/>
      <c r="W658" s="18"/>
      <c r="AF658" s="18"/>
      <c r="AG658" s="19"/>
    </row>
    <row r="659" spans="2:33" ht="15.75" customHeight="1" x14ac:dyDescent="0.2">
      <c r="B659" s="112"/>
      <c r="F659" s="12"/>
      <c r="H659" s="12"/>
      <c r="W659" s="18"/>
      <c r="AF659" s="18"/>
      <c r="AG659" s="19"/>
    </row>
    <row r="660" spans="2:33" ht="15.75" customHeight="1" x14ac:dyDescent="0.2">
      <c r="B660" s="112"/>
      <c r="F660" s="12"/>
      <c r="H660" s="12"/>
      <c r="W660" s="18"/>
      <c r="AF660" s="18"/>
      <c r="AG660" s="19"/>
    </row>
    <row r="661" spans="2:33" ht="15.75" customHeight="1" x14ac:dyDescent="0.2">
      <c r="B661" s="112"/>
      <c r="F661" s="12"/>
      <c r="H661" s="12"/>
      <c r="W661" s="18"/>
      <c r="AF661" s="18"/>
      <c r="AG661" s="19"/>
    </row>
    <row r="662" spans="2:33" ht="15.75" customHeight="1" x14ac:dyDescent="0.2">
      <c r="B662" s="112"/>
      <c r="F662" s="12"/>
      <c r="H662" s="12"/>
      <c r="W662" s="18"/>
      <c r="AF662" s="18"/>
      <c r="AG662" s="19"/>
    </row>
    <row r="663" spans="2:33" ht="15.75" customHeight="1" x14ac:dyDescent="0.2">
      <c r="B663" s="112"/>
      <c r="F663" s="12"/>
      <c r="H663" s="12"/>
      <c r="W663" s="18"/>
      <c r="AF663" s="18"/>
      <c r="AG663" s="19"/>
    </row>
    <row r="664" spans="2:33" ht="15.75" customHeight="1" x14ac:dyDescent="0.2">
      <c r="B664" s="112"/>
      <c r="F664" s="12"/>
      <c r="H664" s="12"/>
      <c r="W664" s="18"/>
      <c r="AF664" s="18"/>
      <c r="AG664" s="19"/>
    </row>
    <row r="665" spans="2:33" ht="15.75" customHeight="1" x14ac:dyDescent="0.2">
      <c r="B665" s="112"/>
      <c r="F665" s="12"/>
      <c r="H665" s="12"/>
      <c r="W665" s="18"/>
      <c r="AF665" s="18"/>
      <c r="AG665" s="19"/>
    </row>
    <row r="666" spans="2:33" ht="15.75" customHeight="1" x14ac:dyDescent="0.2">
      <c r="B666" s="112"/>
      <c r="F666" s="12"/>
      <c r="H666" s="12"/>
      <c r="W666" s="18"/>
      <c r="AF666" s="18"/>
      <c r="AG666" s="19"/>
    </row>
    <row r="667" spans="2:33" ht="15.75" customHeight="1" x14ac:dyDescent="0.2">
      <c r="B667" s="112"/>
      <c r="F667" s="12"/>
      <c r="H667" s="12"/>
      <c r="W667" s="18"/>
      <c r="AF667" s="18"/>
      <c r="AG667" s="19"/>
    </row>
    <row r="668" spans="2:33" ht="15.75" customHeight="1" x14ac:dyDescent="0.2">
      <c r="B668" s="112"/>
      <c r="F668" s="12"/>
      <c r="H668" s="12"/>
      <c r="W668" s="18"/>
      <c r="AF668" s="18"/>
      <c r="AG668" s="19"/>
    </row>
    <row r="669" spans="2:33" ht="15.75" customHeight="1" x14ac:dyDescent="0.2">
      <c r="B669" s="112"/>
      <c r="F669" s="12"/>
      <c r="H669" s="12"/>
      <c r="W669" s="18"/>
      <c r="AF669" s="18"/>
      <c r="AG669" s="19"/>
    </row>
    <row r="670" spans="2:33" ht="15.75" customHeight="1" x14ac:dyDescent="0.2">
      <c r="B670" s="112"/>
      <c r="F670" s="12"/>
      <c r="H670" s="12"/>
      <c r="W670" s="18"/>
      <c r="AF670" s="18"/>
      <c r="AG670" s="19"/>
    </row>
    <row r="671" spans="2:33" ht="15.75" customHeight="1" x14ac:dyDescent="0.2">
      <c r="B671" s="112"/>
      <c r="F671" s="12"/>
      <c r="H671" s="12"/>
      <c r="W671" s="18"/>
      <c r="AF671" s="18"/>
      <c r="AG671" s="19"/>
    </row>
    <row r="672" spans="2:33" ht="15.75" customHeight="1" x14ac:dyDescent="0.2">
      <c r="B672" s="112"/>
      <c r="F672" s="12"/>
      <c r="H672" s="12"/>
      <c r="W672" s="18"/>
      <c r="AF672" s="18"/>
      <c r="AG672" s="19"/>
    </row>
    <row r="673" spans="2:33" ht="15.75" customHeight="1" x14ac:dyDescent="0.2">
      <c r="B673" s="112"/>
      <c r="F673" s="12"/>
      <c r="H673" s="12"/>
      <c r="W673" s="18"/>
      <c r="AF673" s="18"/>
      <c r="AG673" s="19"/>
    </row>
    <row r="674" spans="2:33" ht="15.75" customHeight="1" x14ac:dyDescent="0.2">
      <c r="B674" s="112"/>
      <c r="F674" s="12"/>
      <c r="H674" s="12"/>
      <c r="W674" s="18"/>
      <c r="AF674" s="18"/>
      <c r="AG674" s="19"/>
    </row>
    <row r="675" spans="2:33" ht="15.75" customHeight="1" x14ac:dyDescent="0.2">
      <c r="B675" s="112"/>
      <c r="F675" s="12"/>
      <c r="H675" s="12"/>
      <c r="W675" s="18"/>
      <c r="AF675" s="18"/>
      <c r="AG675" s="19"/>
    </row>
    <row r="676" spans="2:33" ht="15.75" customHeight="1" x14ac:dyDescent="0.2">
      <c r="B676" s="112"/>
      <c r="F676" s="12"/>
      <c r="H676" s="12"/>
      <c r="W676" s="18"/>
      <c r="AF676" s="18"/>
      <c r="AG676" s="19"/>
    </row>
    <row r="677" spans="2:33" ht="15.75" customHeight="1" x14ac:dyDescent="0.2">
      <c r="B677" s="112"/>
      <c r="F677" s="12"/>
      <c r="H677" s="12"/>
      <c r="W677" s="18"/>
      <c r="AF677" s="18"/>
      <c r="AG677" s="19"/>
    </row>
    <row r="678" spans="2:33" ht="15.75" customHeight="1" x14ac:dyDescent="0.2">
      <c r="B678" s="112"/>
      <c r="F678" s="12"/>
      <c r="H678" s="12"/>
      <c r="W678" s="18"/>
      <c r="AF678" s="18"/>
      <c r="AG678" s="19"/>
    </row>
    <row r="679" spans="2:33" ht="15.75" customHeight="1" x14ac:dyDescent="0.2">
      <c r="B679" s="112"/>
      <c r="F679" s="12"/>
      <c r="H679" s="12"/>
      <c r="W679" s="18"/>
      <c r="AF679" s="18"/>
      <c r="AG679" s="19"/>
    </row>
    <row r="680" spans="2:33" ht="15.75" customHeight="1" x14ac:dyDescent="0.2">
      <c r="B680" s="112"/>
      <c r="F680" s="12"/>
      <c r="H680" s="12"/>
      <c r="W680" s="18"/>
      <c r="AF680" s="18"/>
      <c r="AG680" s="19"/>
    </row>
    <row r="681" spans="2:33" ht="15.75" customHeight="1" x14ac:dyDescent="0.2">
      <c r="B681" s="112"/>
      <c r="F681" s="12"/>
      <c r="H681" s="12"/>
      <c r="W681" s="18"/>
      <c r="AF681" s="18"/>
      <c r="AG681" s="19"/>
    </row>
    <row r="682" spans="2:33" ht="15.75" customHeight="1" x14ac:dyDescent="0.2">
      <c r="B682" s="112"/>
      <c r="F682" s="12"/>
      <c r="H682" s="12"/>
      <c r="W682" s="18"/>
      <c r="AF682" s="18"/>
      <c r="AG682" s="19"/>
    </row>
    <row r="683" spans="2:33" ht="15.75" customHeight="1" x14ac:dyDescent="0.2">
      <c r="B683" s="112"/>
      <c r="F683" s="12"/>
      <c r="H683" s="12"/>
      <c r="W683" s="18"/>
      <c r="AF683" s="18"/>
      <c r="AG683" s="19"/>
    </row>
    <row r="684" spans="2:33" ht="15.75" customHeight="1" x14ac:dyDescent="0.2">
      <c r="B684" s="112"/>
      <c r="F684" s="12"/>
      <c r="H684" s="12"/>
      <c r="W684" s="18"/>
      <c r="AF684" s="18"/>
      <c r="AG684" s="19"/>
    </row>
    <row r="685" spans="2:33" ht="15.75" customHeight="1" x14ac:dyDescent="0.2">
      <c r="B685" s="112"/>
      <c r="F685" s="12"/>
      <c r="H685" s="12"/>
      <c r="W685" s="18"/>
      <c r="AF685" s="18"/>
      <c r="AG685" s="19"/>
    </row>
    <row r="686" spans="2:33" ht="15.75" customHeight="1" x14ac:dyDescent="0.2">
      <c r="B686" s="112"/>
      <c r="F686" s="12"/>
      <c r="H686" s="12"/>
      <c r="W686" s="18"/>
      <c r="AF686" s="18"/>
      <c r="AG686" s="19"/>
    </row>
    <row r="687" spans="2:33" ht="15.75" customHeight="1" x14ac:dyDescent="0.2">
      <c r="B687" s="112"/>
      <c r="F687" s="12"/>
      <c r="H687" s="12"/>
      <c r="W687" s="18"/>
      <c r="AF687" s="18"/>
      <c r="AG687" s="19"/>
    </row>
    <row r="688" spans="2:33" ht="15.75" customHeight="1" x14ac:dyDescent="0.2">
      <c r="B688" s="112"/>
      <c r="F688" s="12"/>
      <c r="H688" s="12"/>
      <c r="W688" s="18"/>
      <c r="AF688" s="18"/>
      <c r="AG688" s="19"/>
    </row>
    <row r="689" spans="2:33" ht="15.75" customHeight="1" x14ac:dyDescent="0.2">
      <c r="B689" s="112"/>
      <c r="F689" s="12"/>
      <c r="H689" s="12"/>
      <c r="W689" s="18"/>
      <c r="AF689" s="18"/>
      <c r="AG689" s="19"/>
    </row>
    <row r="690" spans="2:33" ht="15.75" customHeight="1" x14ac:dyDescent="0.2">
      <c r="B690" s="112"/>
      <c r="F690" s="12"/>
      <c r="H690" s="12"/>
      <c r="W690" s="18"/>
      <c r="AF690" s="18"/>
      <c r="AG690" s="19"/>
    </row>
    <row r="691" spans="2:33" ht="15.75" customHeight="1" x14ac:dyDescent="0.2">
      <c r="B691" s="112"/>
      <c r="F691" s="12"/>
      <c r="H691" s="12"/>
      <c r="W691" s="18"/>
      <c r="AF691" s="18"/>
      <c r="AG691" s="19"/>
    </row>
    <row r="692" spans="2:33" ht="15.75" customHeight="1" x14ac:dyDescent="0.2">
      <c r="B692" s="112"/>
      <c r="F692" s="12"/>
      <c r="H692" s="12"/>
      <c r="W692" s="18"/>
      <c r="AF692" s="18"/>
      <c r="AG692" s="19"/>
    </row>
    <row r="693" spans="2:33" ht="15.75" customHeight="1" x14ac:dyDescent="0.2">
      <c r="B693" s="112"/>
      <c r="F693" s="12"/>
      <c r="H693" s="12"/>
      <c r="W693" s="18"/>
      <c r="AF693" s="18"/>
      <c r="AG693" s="19"/>
    </row>
    <row r="694" spans="2:33" ht="15.75" customHeight="1" x14ac:dyDescent="0.2">
      <c r="B694" s="112"/>
      <c r="F694" s="12"/>
      <c r="H694" s="12"/>
      <c r="W694" s="18"/>
      <c r="AF694" s="18"/>
      <c r="AG694" s="19"/>
    </row>
    <row r="695" spans="2:33" ht="15.75" customHeight="1" x14ac:dyDescent="0.2">
      <c r="B695" s="112"/>
      <c r="F695" s="12"/>
      <c r="H695" s="12"/>
      <c r="W695" s="18"/>
      <c r="AF695" s="18"/>
      <c r="AG695" s="19"/>
    </row>
    <row r="696" spans="2:33" ht="15.75" customHeight="1" x14ac:dyDescent="0.2">
      <c r="B696" s="112"/>
      <c r="F696" s="12"/>
      <c r="H696" s="12"/>
      <c r="W696" s="18"/>
      <c r="AF696" s="18"/>
      <c r="AG696" s="19"/>
    </row>
    <row r="697" spans="2:33" ht="15.75" customHeight="1" x14ac:dyDescent="0.2">
      <c r="B697" s="112"/>
      <c r="F697" s="12"/>
      <c r="H697" s="12"/>
      <c r="W697" s="18"/>
      <c r="AF697" s="18"/>
      <c r="AG697" s="19"/>
    </row>
    <row r="698" spans="2:33" ht="15.75" customHeight="1" x14ac:dyDescent="0.2">
      <c r="B698" s="112"/>
      <c r="F698" s="12"/>
      <c r="H698" s="12"/>
      <c r="W698" s="18"/>
      <c r="AF698" s="18"/>
      <c r="AG698" s="19"/>
    </row>
    <row r="699" spans="2:33" ht="15.75" customHeight="1" x14ac:dyDescent="0.2">
      <c r="B699" s="112"/>
      <c r="F699" s="12"/>
      <c r="H699" s="12"/>
      <c r="W699" s="18"/>
      <c r="AF699" s="18"/>
      <c r="AG699" s="19"/>
    </row>
    <row r="700" spans="2:33" ht="15.75" customHeight="1" x14ac:dyDescent="0.2">
      <c r="B700" s="112"/>
      <c r="F700" s="12"/>
      <c r="H700" s="12"/>
      <c r="W700" s="18"/>
      <c r="AF700" s="18"/>
      <c r="AG700" s="19"/>
    </row>
    <row r="701" spans="2:33" ht="15.75" customHeight="1" x14ac:dyDescent="0.2">
      <c r="B701" s="112"/>
      <c r="F701" s="12"/>
      <c r="H701" s="12"/>
      <c r="W701" s="18"/>
      <c r="AF701" s="18"/>
      <c r="AG701" s="19"/>
    </row>
    <row r="702" spans="2:33" ht="15.75" customHeight="1" x14ac:dyDescent="0.2">
      <c r="B702" s="112"/>
      <c r="F702" s="12"/>
      <c r="H702" s="12"/>
      <c r="W702" s="18"/>
      <c r="AF702" s="18"/>
      <c r="AG702" s="19"/>
    </row>
    <row r="703" spans="2:33" ht="15.75" customHeight="1" x14ac:dyDescent="0.2">
      <c r="B703" s="112"/>
      <c r="F703" s="12"/>
      <c r="H703" s="12"/>
      <c r="W703" s="18"/>
      <c r="AF703" s="18"/>
      <c r="AG703" s="19"/>
    </row>
    <row r="704" spans="2:33" ht="15.75" customHeight="1" x14ac:dyDescent="0.2">
      <c r="B704" s="112"/>
      <c r="F704" s="12"/>
      <c r="H704" s="12"/>
      <c r="W704" s="18"/>
      <c r="AF704" s="18"/>
      <c r="AG704" s="19"/>
    </row>
    <row r="705" spans="2:33" ht="15.75" customHeight="1" x14ac:dyDescent="0.2">
      <c r="B705" s="112"/>
      <c r="F705" s="12"/>
      <c r="H705" s="12"/>
      <c r="W705" s="18"/>
      <c r="AF705" s="18"/>
      <c r="AG705" s="19"/>
    </row>
    <row r="706" spans="2:33" ht="15.75" customHeight="1" x14ac:dyDescent="0.2">
      <c r="B706" s="112"/>
      <c r="F706" s="12"/>
      <c r="H706" s="12"/>
      <c r="W706" s="18"/>
      <c r="AF706" s="18"/>
      <c r="AG706" s="19"/>
    </row>
    <row r="707" spans="2:33" ht="15.75" customHeight="1" x14ac:dyDescent="0.2">
      <c r="B707" s="112"/>
      <c r="F707" s="12"/>
      <c r="H707" s="12"/>
      <c r="W707" s="18"/>
      <c r="AF707" s="18"/>
      <c r="AG707" s="19"/>
    </row>
    <row r="708" spans="2:33" ht="15.75" customHeight="1" x14ac:dyDescent="0.2">
      <c r="B708" s="112"/>
      <c r="F708" s="12"/>
      <c r="H708" s="12"/>
      <c r="W708" s="18"/>
      <c r="AF708" s="18"/>
      <c r="AG708" s="19"/>
    </row>
    <row r="709" spans="2:33" ht="15.75" customHeight="1" x14ac:dyDescent="0.2">
      <c r="B709" s="112"/>
      <c r="F709" s="12"/>
      <c r="H709" s="12"/>
      <c r="W709" s="18"/>
      <c r="AF709" s="18"/>
      <c r="AG709" s="19"/>
    </row>
    <row r="710" spans="2:33" ht="15.75" customHeight="1" x14ac:dyDescent="0.2">
      <c r="B710" s="112"/>
      <c r="F710" s="12"/>
      <c r="H710" s="12"/>
      <c r="W710" s="18"/>
      <c r="AF710" s="18"/>
      <c r="AG710" s="19"/>
    </row>
    <row r="711" spans="2:33" ht="15.75" customHeight="1" x14ac:dyDescent="0.2">
      <c r="B711" s="112"/>
      <c r="F711" s="12"/>
      <c r="H711" s="12"/>
      <c r="W711" s="18"/>
      <c r="AF711" s="18"/>
      <c r="AG711" s="19"/>
    </row>
    <row r="712" spans="2:33" ht="15.75" customHeight="1" x14ac:dyDescent="0.2">
      <c r="B712" s="112"/>
      <c r="F712" s="12"/>
      <c r="H712" s="12"/>
      <c r="W712" s="18"/>
      <c r="AF712" s="18"/>
      <c r="AG712" s="19"/>
    </row>
    <row r="713" spans="2:33" ht="15.75" customHeight="1" x14ac:dyDescent="0.2">
      <c r="B713" s="112"/>
      <c r="F713" s="12"/>
      <c r="H713" s="12"/>
      <c r="W713" s="18"/>
      <c r="AF713" s="18"/>
      <c r="AG713" s="19"/>
    </row>
    <row r="714" spans="2:33" ht="15.75" customHeight="1" x14ac:dyDescent="0.2">
      <c r="B714" s="112"/>
      <c r="F714" s="12"/>
      <c r="H714" s="12"/>
      <c r="W714" s="18"/>
      <c r="AF714" s="18"/>
      <c r="AG714" s="19"/>
    </row>
    <row r="715" spans="2:33" ht="15.75" customHeight="1" x14ac:dyDescent="0.2">
      <c r="B715" s="112"/>
      <c r="F715" s="12"/>
      <c r="H715" s="12"/>
      <c r="W715" s="18"/>
      <c r="AF715" s="18"/>
      <c r="AG715" s="19"/>
    </row>
    <row r="716" spans="2:33" ht="15.75" customHeight="1" x14ac:dyDescent="0.2">
      <c r="B716" s="112"/>
      <c r="F716" s="12"/>
      <c r="H716" s="12"/>
      <c r="W716" s="18"/>
      <c r="AF716" s="18"/>
      <c r="AG716" s="19"/>
    </row>
    <row r="717" spans="2:33" ht="15.75" customHeight="1" x14ac:dyDescent="0.2">
      <c r="B717" s="112"/>
      <c r="F717" s="12"/>
      <c r="H717" s="12"/>
      <c r="W717" s="18"/>
      <c r="AF717" s="18"/>
      <c r="AG717" s="19"/>
    </row>
    <row r="718" spans="2:33" ht="15.75" customHeight="1" x14ac:dyDescent="0.2">
      <c r="B718" s="112"/>
      <c r="F718" s="12"/>
      <c r="H718" s="12"/>
      <c r="W718" s="18"/>
      <c r="AF718" s="18"/>
      <c r="AG718" s="19"/>
    </row>
    <row r="719" spans="2:33" ht="15.75" customHeight="1" x14ac:dyDescent="0.2">
      <c r="B719" s="112"/>
      <c r="F719" s="12"/>
      <c r="H719" s="12"/>
      <c r="W719" s="18"/>
      <c r="AF719" s="18"/>
      <c r="AG719" s="19"/>
    </row>
    <row r="720" spans="2:33" ht="15.75" customHeight="1" x14ac:dyDescent="0.2">
      <c r="B720" s="112"/>
      <c r="F720" s="12"/>
      <c r="H720" s="12"/>
      <c r="W720" s="18"/>
      <c r="AF720" s="18"/>
      <c r="AG720" s="19"/>
    </row>
    <row r="721" spans="2:33" ht="15.75" customHeight="1" x14ac:dyDescent="0.2">
      <c r="B721" s="112"/>
      <c r="F721" s="12"/>
      <c r="H721" s="12"/>
      <c r="W721" s="18"/>
      <c r="AF721" s="18"/>
      <c r="AG721" s="19"/>
    </row>
    <row r="722" spans="2:33" ht="15.75" customHeight="1" x14ac:dyDescent="0.2">
      <c r="B722" s="112"/>
      <c r="F722" s="12"/>
      <c r="H722" s="12"/>
      <c r="W722" s="18"/>
      <c r="AF722" s="18"/>
      <c r="AG722" s="19"/>
    </row>
    <row r="723" spans="2:33" ht="15.75" customHeight="1" x14ac:dyDescent="0.2">
      <c r="B723" s="112"/>
      <c r="F723" s="12"/>
      <c r="H723" s="12"/>
      <c r="W723" s="18"/>
      <c r="AF723" s="18"/>
      <c r="AG723" s="19"/>
    </row>
    <row r="724" spans="2:33" ht="15.75" customHeight="1" x14ac:dyDescent="0.2">
      <c r="B724" s="112"/>
      <c r="F724" s="12"/>
      <c r="H724" s="12"/>
      <c r="W724" s="18"/>
      <c r="AF724" s="18"/>
      <c r="AG724" s="19"/>
    </row>
    <row r="725" spans="2:33" ht="15.75" customHeight="1" x14ac:dyDescent="0.2">
      <c r="B725" s="112"/>
      <c r="F725" s="12"/>
      <c r="H725" s="12"/>
      <c r="W725" s="18"/>
      <c r="AF725" s="18"/>
      <c r="AG725" s="19"/>
    </row>
    <row r="726" spans="2:33" ht="15.75" customHeight="1" x14ac:dyDescent="0.2">
      <c r="B726" s="112"/>
      <c r="F726" s="12"/>
      <c r="H726" s="12"/>
      <c r="W726" s="18"/>
      <c r="AF726" s="18"/>
      <c r="AG726" s="19"/>
    </row>
    <row r="727" spans="2:33" ht="15.75" customHeight="1" x14ac:dyDescent="0.2">
      <c r="B727" s="112"/>
      <c r="F727" s="12"/>
      <c r="H727" s="12"/>
      <c r="W727" s="18"/>
      <c r="AF727" s="18"/>
      <c r="AG727" s="19"/>
    </row>
    <row r="728" spans="2:33" ht="15.75" customHeight="1" x14ac:dyDescent="0.2">
      <c r="B728" s="112"/>
      <c r="F728" s="12"/>
      <c r="H728" s="12"/>
      <c r="W728" s="18"/>
      <c r="AF728" s="18"/>
      <c r="AG728" s="19"/>
    </row>
    <row r="729" spans="2:33" ht="15.75" customHeight="1" x14ac:dyDescent="0.2">
      <c r="B729" s="112"/>
      <c r="F729" s="12"/>
      <c r="H729" s="12"/>
      <c r="W729" s="18"/>
      <c r="AF729" s="18"/>
      <c r="AG729" s="19"/>
    </row>
    <row r="730" spans="2:33" ht="15.75" customHeight="1" x14ac:dyDescent="0.2">
      <c r="B730" s="112"/>
      <c r="F730" s="12"/>
      <c r="H730" s="12"/>
      <c r="W730" s="18"/>
      <c r="AF730" s="18"/>
      <c r="AG730" s="19"/>
    </row>
    <row r="731" spans="2:33" ht="15.75" customHeight="1" x14ac:dyDescent="0.2">
      <c r="B731" s="112"/>
      <c r="F731" s="12"/>
      <c r="H731" s="12"/>
      <c r="W731" s="18"/>
      <c r="AF731" s="18"/>
      <c r="AG731" s="19"/>
    </row>
    <row r="732" spans="2:33" ht="15.75" customHeight="1" x14ac:dyDescent="0.2">
      <c r="B732" s="112"/>
      <c r="F732" s="12"/>
      <c r="H732" s="12"/>
      <c r="W732" s="18"/>
      <c r="AF732" s="18"/>
      <c r="AG732" s="19"/>
    </row>
    <row r="733" spans="2:33" ht="15.75" customHeight="1" x14ac:dyDescent="0.2">
      <c r="B733" s="112"/>
      <c r="F733" s="12"/>
      <c r="H733" s="12"/>
      <c r="W733" s="18"/>
      <c r="AF733" s="18"/>
      <c r="AG733" s="19"/>
    </row>
    <row r="734" spans="2:33" ht="15.75" customHeight="1" x14ac:dyDescent="0.2">
      <c r="B734" s="112"/>
      <c r="F734" s="12"/>
      <c r="H734" s="12"/>
      <c r="W734" s="18"/>
      <c r="AF734" s="18"/>
      <c r="AG734" s="19"/>
    </row>
    <row r="735" spans="2:33" ht="15.75" customHeight="1" x14ac:dyDescent="0.2">
      <c r="B735" s="112"/>
      <c r="F735" s="12"/>
      <c r="H735" s="12"/>
      <c r="W735" s="18"/>
      <c r="AF735" s="18"/>
      <c r="AG735" s="19"/>
    </row>
    <row r="736" spans="2:33" ht="15.75" customHeight="1" x14ac:dyDescent="0.2">
      <c r="B736" s="112"/>
      <c r="F736" s="12"/>
      <c r="H736" s="12"/>
      <c r="W736" s="18"/>
      <c r="AF736" s="18"/>
      <c r="AG736" s="19"/>
    </row>
    <row r="737" spans="2:33" ht="15.75" customHeight="1" x14ac:dyDescent="0.2">
      <c r="B737" s="112"/>
      <c r="F737" s="12"/>
      <c r="H737" s="12"/>
      <c r="W737" s="18"/>
      <c r="AF737" s="18"/>
      <c r="AG737" s="19"/>
    </row>
    <row r="738" spans="2:33" ht="15.75" customHeight="1" x14ac:dyDescent="0.2">
      <c r="B738" s="112"/>
      <c r="F738" s="12"/>
      <c r="H738" s="12"/>
      <c r="W738" s="18"/>
      <c r="AF738" s="18"/>
      <c r="AG738" s="19"/>
    </row>
    <row r="739" spans="2:33" ht="15.75" customHeight="1" x14ac:dyDescent="0.2">
      <c r="B739" s="112"/>
      <c r="F739" s="12"/>
      <c r="H739" s="12"/>
      <c r="W739" s="18"/>
      <c r="AF739" s="18"/>
      <c r="AG739" s="19"/>
    </row>
    <row r="740" spans="2:33" ht="15.75" customHeight="1" x14ac:dyDescent="0.2">
      <c r="B740" s="112"/>
      <c r="F740" s="12"/>
      <c r="H740" s="12"/>
      <c r="W740" s="18"/>
      <c r="AF740" s="18"/>
      <c r="AG740" s="19"/>
    </row>
    <row r="741" spans="2:33" ht="15.75" customHeight="1" x14ac:dyDescent="0.2">
      <c r="B741" s="112"/>
      <c r="F741" s="12"/>
      <c r="H741" s="12"/>
      <c r="W741" s="18"/>
      <c r="AF741" s="18"/>
      <c r="AG741" s="19"/>
    </row>
    <row r="742" spans="2:33" ht="15.75" customHeight="1" x14ac:dyDescent="0.2">
      <c r="B742" s="112"/>
      <c r="F742" s="12"/>
      <c r="H742" s="12"/>
      <c r="W742" s="18"/>
      <c r="AF742" s="18"/>
      <c r="AG742" s="19"/>
    </row>
    <row r="743" spans="2:33" ht="15.75" customHeight="1" x14ac:dyDescent="0.2">
      <c r="B743" s="112"/>
      <c r="F743" s="12"/>
      <c r="H743" s="12"/>
      <c r="W743" s="18"/>
      <c r="AF743" s="18"/>
      <c r="AG743" s="19"/>
    </row>
    <row r="744" spans="2:33" ht="15.75" customHeight="1" x14ac:dyDescent="0.2">
      <c r="B744" s="112"/>
      <c r="F744" s="12"/>
      <c r="H744" s="12"/>
      <c r="W744" s="18"/>
      <c r="AF744" s="18"/>
      <c r="AG744" s="19"/>
    </row>
    <row r="745" spans="2:33" ht="15.75" customHeight="1" x14ac:dyDescent="0.2">
      <c r="B745" s="112"/>
      <c r="F745" s="12"/>
      <c r="H745" s="12"/>
      <c r="W745" s="18"/>
      <c r="AF745" s="18"/>
      <c r="AG745" s="19"/>
    </row>
    <row r="746" spans="2:33" ht="15.75" customHeight="1" x14ac:dyDescent="0.2">
      <c r="B746" s="112"/>
      <c r="F746" s="12"/>
      <c r="H746" s="12"/>
      <c r="W746" s="18"/>
      <c r="AF746" s="18"/>
      <c r="AG746" s="19"/>
    </row>
    <row r="747" spans="2:33" ht="15.75" customHeight="1" x14ac:dyDescent="0.2">
      <c r="B747" s="112"/>
      <c r="F747" s="12"/>
      <c r="H747" s="12"/>
      <c r="W747" s="18"/>
      <c r="AF747" s="18"/>
      <c r="AG747" s="19"/>
    </row>
    <row r="748" spans="2:33" ht="15.75" customHeight="1" x14ac:dyDescent="0.2">
      <c r="B748" s="112"/>
      <c r="F748" s="12"/>
      <c r="H748" s="12"/>
      <c r="W748" s="18"/>
      <c r="AF748" s="18"/>
      <c r="AG748" s="19"/>
    </row>
    <row r="749" spans="2:33" ht="15.75" customHeight="1" x14ac:dyDescent="0.2">
      <c r="B749" s="112"/>
      <c r="F749" s="12"/>
      <c r="H749" s="12"/>
      <c r="W749" s="18"/>
      <c r="AF749" s="18"/>
      <c r="AG749" s="19"/>
    </row>
    <row r="750" spans="2:33" ht="15.75" customHeight="1" x14ac:dyDescent="0.2">
      <c r="B750" s="112"/>
      <c r="F750" s="12"/>
      <c r="H750" s="12"/>
      <c r="W750" s="18"/>
      <c r="AF750" s="18"/>
      <c r="AG750" s="19"/>
    </row>
    <row r="751" spans="2:33" ht="15.75" customHeight="1" x14ac:dyDescent="0.2">
      <c r="B751" s="112"/>
      <c r="F751" s="12"/>
      <c r="H751" s="12"/>
      <c r="W751" s="18"/>
      <c r="AF751" s="18"/>
      <c r="AG751" s="19"/>
    </row>
    <row r="752" spans="2:33" ht="15.75" customHeight="1" x14ac:dyDescent="0.2">
      <c r="B752" s="112"/>
      <c r="F752" s="12"/>
      <c r="H752" s="12"/>
      <c r="W752" s="18"/>
      <c r="AF752" s="18"/>
      <c r="AG752" s="19"/>
    </row>
    <row r="753" spans="2:33" ht="15.75" customHeight="1" x14ac:dyDescent="0.2">
      <c r="B753" s="112"/>
      <c r="F753" s="12"/>
      <c r="H753" s="12"/>
      <c r="W753" s="18"/>
      <c r="AF753" s="18"/>
      <c r="AG753" s="19"/>
    </row>
    <row r="754" spans="2:33" ht="15.75" customHeight="1" x14ac:dyDescent="0.2">
      <c r="B754" s="112"/>
      <c r="F754" s="12"/>
      <c r="H754" s="12"/>
      <c r="W754" s="18"/>
      <c r="AF754" s="18"/>
      <c r="AG754" s="19"/>
    </row>
    <row r="755" spans="2:33" ht="15.75" customHeight="1" x14ac:dyDescent="0.2">
      <c r="B755" s="112"/>
      <c r="F755" s="12"/>
      <c r="H755" s="12"/>
      <c r="W755" s="18"/>
      <c r="AF755" s="18"/>
      <c r="AG755" s="19"/>
    </row>
    <row r="756" spans="2:33" ht="15.75" customHeight="1" x14ac:dyDescent="0.2">
      <c r="B756" s="112"/>
      <c r="F756" s="12"/>
      <c r="H756" s="12"/>
      <c r="W756" s="18"/>
      <c r="AF756" s="18"/>
      <c r="AG756" s="19"/>
    </row>
    <row r="757" spans="2:33" ht="15.75" customHeight="1" x14ac:dyDescent="0.2">
      <c r="B757" s="112"/>
      <c r="F757" s="12"/>
      <c r="H757" s="12"/>
      <c r="W757" s="18"/>
      <c r="AF757" s="18"/>
      <c r="AG757" s="19"/>
    </row>
    <row r="758" spans="2:33" ht="15.75" customHeight="1" x14ac:dyDescent="0.2">
      <c r="B758" s="112"/>
      <c r="F758" s="12"/>
      <c r="H758" s="12"/>
      <c r="W758" s="18"/>
      <c r="AF758" s="18"/>
      <c r="AG758" s="19"/>
    </row>
    <row r="759" spans="2:33" ht="15.75" customHeight="1" x14ac:dyDescent="0.2">
      <c r="B759" s="112"/>
      <c r="F759" s="12"/>
      <c r="H759" s="12"/>
      <c r="W759" s="18"/>
      <c r="AF759" s="18"/>
      <c r="AG759" s="19"/>
    </row>
    <row r="760" spans="2:33" ht="15.75" customHeight="1" x14ac:dyDescent="0.2">
      <c r="B760" s="112"/>
      <c r="F760" s="12"/>
      <c r="H760" s="12"/>
      <c r="W760" s="18"/>
      <c r="AF760" s="18"/>
      <c r="AG760" s="19"/>
    </row>
    <row r="761" spans="2:33" ht="15.75" customHeight="1" x14ac:dyDescent="0.2">
      <c r="B761" s="112"/>
      <c r="F761" s="12"/>
      <c r="H761" s="12"/>
      <c r="W761" s="18"/>
      <c r="AF761" s="18"/>
      <c r="AG761" s="19"/>
    </row>
    <row r="762" spans="2:33" ht="15.75" customHeight="1" x14ac:dyDescent="0.2">
      <c r="B762" s="112"/>
      <c r="F762" s="12"/>
      <c r="H762" s="12"/>
      <c r="W762" s="18"/>
      <c r="AF762" s="18"/>
      <c r="AG762" s="19"/>
    </row>
    <row r="763" spans="2:33" ht="15.75" customHeight="1" x14ac:dyDescent="0.2">
      <c r="B763" s="112"/>
      <c r="F763" s="12"/>
      <c r="H763" s="12"/>
      <c r="W763" s="18"/>
      <c r="AF763" s="18"/>
      <c r="AG763" s="19"/>
    </row>
    <row r="764" spans="2:33" ht="15.75" customHeight="1" x14ac:dyDescent="0.2">
      <c r="B764" s="112"/>
      <c r="F764" s="12"/>
      <c r="H764" s="12"/>
      <c r="W764" s="18"/>
      <c r="AF764" s="18"/>
      <c r="AG764" s="19"/>
    </row>
    <row r="765" spans="2:33" ht="15.75" customHeight="1" x14ac:dyDescent="0.2">
      <c r="B765" s="112"/>
      <c r="F765" s="12"/>
      <c r="H765" s="12"/>
      <c r="W765" s="18"/>
      <c r="AF765" s="18"/>
      <c r="AG765" s="19"/>
    </row>
    <row r="766" spans="2:33" ht="15.75" customHeight="1" x14ac:dyDescent="0.2">
      <c r="B766" s="112"/>
      <c r="F766" s="12"/>
      <c r="H766" s="12"/>
      <c r="W766" s="18"/>
      <c r="AF766" s="18"/>
      <c r="AG766" s="19"/>
    </row>
    <row r="767" spans="2:33" ht="15.75" customHeight="1" x14ac:dyDescent="0.2">
      <c r="B767" s="112"/>
      <c r="F767" s="12"/>
      <c r="H767" s="12"/>
      <c r="W767" s="18"/>
      <c r="AF767" s="18"/>
      <c r="AG767" s="19"/>
    </row>
    <row r="768" spans="2:33" ht="15.75" customHeight="1" x14ac:dyDescent="0.2">
      <c r="B768" s="112"/>
      <c r="F768" s="12"/>
      <c r="H768" s="12"/>
      <c r="W768" s="18"/>
      <c r="AF768" s="18"/>
      <c r="AG768" s="19"/>
    </row>
    <row r="769" spans="2:33" ht="15.75" customHeight="1" x14ac:dyDescent="0.2">
      <c r="B769" s="112"/>
      <c r="F769" s="12"/>
      <c r="H769" s="12"/>
      <c r="W769" s="18"/>
      <c r="AF769" s="18"/>
      <c r="AG769" s="19"/>
    </row>
    <row r="770" spans="2:33" ht="15.75" customHeight="1" x14ac:dyDescent="0.2">
      <c r="B770" s="112"/>
      <c r="F770" s="12"/>
      <c r="H770" s="12"/>
      <c r="W770" s="18"/>
      <c r="AF770" s="18"/>
      <c r="AG770" s="19"/>
    </row>
    <row r="771" spans="2:33" ht="15.75" customHeight="1" x14ac:dyDescent="0.2">
      <c r="B771" s="112"/>
      <c r="F771" s="12"/>
      <c r="H771" s="12"/>
      <c r="W771" s="18"/>
      <c r="AF771" s="18"/>
      <c r="AG771" s="19"/>
    </row>
    <row r="772" spans="2:33" ht="15.75" customHeight="1" x14ac:dyDescent="0.2">
      <c r="B772" s="112"/>
      <c r="F772" s="12"/>
      <c r="H772" s="12"/>
      <c r="W772" s="18"/>
      <c r="AF772" s="18"/>
      <c r="AG772" s="19"/>
    </row>
    <row r="773" spans="2:33" ht="15.75" customHeight="1" x14ac:dyDescent="0.2">
      <c r="B773" s="112"/>
      <c r="F773" s="12"/>
      <c r="H773" s="12"/>
      <c r="W773" s="18"/>
      <c r="AF773" s="18"/>
      <c r="AG773" s="19"/>
    </row>
    <row r="774" spans="2:33" ht="15.75" customHeight="1" x14ac:dyDescent="0.2">
      <c r="B774" s="112"/>
      <c r="F774" s="12"/>
      <c r="H774" s="12"/>
      <c r="W774" s="18"/>
      <c r="AF774" s="18"/>
      <c r="AG774" s="19"/>
    </row>
    <row r="775" spans="2:33" ht="15.75" customHeight="1" x14ac:dyDescent="0.2">
      <c r="B775" s="112"/>
      <c r="F775" s="12"/>
      <c r="H775" s="12"/>
      <c r="W775" s="18"/>
      <c r="AF775" s="18"/>
      <c r="AG775" s="19"/>
    </row>
    <row r="776" spans="2:33" ht="15.75" customHeight="1" x14ac:dyDescent="0.2">
      <c r="B776" s="112"/>
      <c r="F776" s="12"/>
      <c r="H776" s="12"/>
      <c r="W776" s="18"/>
      <c r="AF776" s="18"/>
      <c r="AG776" s="19"/>
    </row>
    <row r="777" spans="2:33" ht="15.75" customHeight="1" x14ac:dyDescent="0.2">
      <c r="B777" s="112"/>
      <c r="F777" s="12"/>
      <c r="H777" s="12"/>
      <c r="W777" s="18"/>
      <c r="AF777" s="18"/>
      <c r="AG777" s="19"/>
    </row>
    <row r="778" spans="2:33" ht="15.75" customHeight="1" x14ac:dyDescent="0.2">
      <c r="B778" s="112"/>
      <c r="F778" s="12"/>
      <c r="H778" s="12"/>
      <c r="W778" s="18"/>
      <c r="AF778" s="18"/>
      <c r="AG778" s="19"/>
    </row>
    <row r="779" spans="2:33" ht="15.75" customHeight="1" x14ac:dyDescent="0.2">
      <c r="B779" s="112"/>
      <c r="F779" s="12"/>
      <c r="H779" s="12"/>
      <c r="W779" s="18"/>
      <c r="AF779" s="18"/>
      <c r="AG779" s="19"/>
    </row>
    <row r="780" spans="2:33" ht="15.75" customHeight="1" x14ac:dyDescent="0.2">
      <c r="B780" s="112"/>
      <c r="F780" s="12"/>
      <c r="H780" s="12"/>
      <c r="W780" s="18"/>
      <c r="AF780" s="18"/>
      <c r="AG780" s="19"/>
    </row>
    <row r="781" spans="2:33" ht="15.75" customHeight="1" x14ac:dyDescent="0.2">
      <c r="B781" s="112"/>
      <c r="F781" s="12"/>
      <c r="H781" s="12"/>
      <c r="W781" s="18"/>
      <c r="AF781" s="18"/>
      <c r="AG781" s="19"/>
    </row>
    <row r="782" spans="2:33" ht="15.75" customHeight="1" x14ac:dyDescent="0.2">
      <c r="B782" s="112"/>
      <c r="F782" s="12"/>
      <c r="H782" s="12"/>
      <c r="W782" s="18"/>
      <c r="AF782" s="18"/>
      <c r="AG782" s="19"/>
    </row>
    <row r="783" spans="2:33" ht="15.75" customHeight="1" x14ac:dyDescent="0.2">
      <c r="B783" s="112"/>
      <c r="F783" s="12"/>
      <c r="H783" s="12"/>
      <c r="W783" s="18"/>
      <c r="AF783" s="18"/>
      <c r="AG783" s="19"/>
    </row>
    <row r="784" spans="2:33" ht="15.75" customHeight="1" x14ac:dyDescent="0.2">
      <c r="B784" s="112"/>
      <c r="F784" s="12"/>
      <c r="H784" s="12"/>
      <c r="W784" s="18"/>
      <c r="AF784" s="18"/>
      <c r="AG784" s="19"/>
    </row>
    <row r="785" spans="2:33" ht="15.75" customHeight="1" x14ac:dyDescent="0.2">
      <c r="B785" s="112"/>
      <c r="F785" s="12"/>
      <c r="H785" s="12"/>
      <c r="W785" s="18"/>
      <c r="AF785" s="18"/>
      <c r="AG785" s="19"/>
    </row>
    <row r="786" spans="2:33" ht="15.75" customHeight="1" x14ac:dyDescent="0.2">
      <c r="B786" s="112"/>
      <c r="F786" s="12"/>
      <c r="H786" s="12"/>
      <c r="W786" s="18"/>
      <c r="AF786" s="18"/>
      <c r="AG786" s="19"/>
    </row>
    <row r="787" spans="2:33" ht="15.75" customHeight="1" x14ac:dyDescent="0.2">
      <c r="B787" s="112"/>
      <c r="F787" s="12"/>
      <c r="H787" s="12"/>
      <c r="W787" s="18"/>
      <c r="AF787" s="18"/>
      <c r="AG787" s="19"/>
    </row>
    <row r="788" spans="2:33" ht="15.75" customHeight="1" x14ac:dyDescent="0.2">
      <c r="B788" s="112"/>
      <c r="F788" s="12"/>
      <c r="H788" s="12"/>
      <c r="W788" s="18"/>
      <c r="AF788" s="18"/>
      <c r="AG788" s="19"/>
    </row>
    <row r="789" spans="2:33" ht="15.75" customHeight="1" x14ac:dyDescent="0.2">
      <c r="B789" s="112"/>
      <c r="F789" s="12"/>
      <c r="H789" s="12"/>
      <c r="W789" s="18"/>
      <c r="AF789" s="18"/>
      <c r="AG789" s="19"/>
    </row>
    <row r="790" spans="2:33" ht="15.75" customHeight="1" x14ac:dyDescent="0.2">
      <c r="B790" s="112"/>
      <c r="F790" s="12"/>
      <c r="H790" s="12"/>
      <c r="W790" s="18"/>
      <c r="AF790" s="18"/>
      <c r="AG790" s="19"/>
    </row>
    <row r="791" spans="2:33" ht="15.75" customHeight="1" x14ac:dyDescent="0.2">
      <c r="B791" s="112"/>
      <c r="F791" s="12"/>
      <c r="H791" s="12"/>
      <c r="W791" s="18"/>
      <c r="AF791" s="18"/>
      <c r="AG791" s="19"/>
    </row>
    <row r="792" spans="2:33" ht="15.75" customHeight="1" x14ac:dyDescent="0.2">
      <c r="B792" s="112"/>
      <c r="F792" s="12"/>
      <c r="H792" s="12"/>
      <c r="W792" s="18"/>
      <c r="AF792" s="18"/>
      <c r="AG792" s="19"/>
    </row>
    <row r="793" spans="2:33" ht="15.75" customHeight="1" x14ac:dyDescent="0.2">
      <c r="B793" s="112"/>
      <c r="F793" s="12"/>
      <c r="H793" s="12"/>
      <c r="W793" s="18"/>
      <c r="AF793" s="18"/>
      <c r="AG793" s="19"/>
    </row>
    <row r="794" spans="2:33" ht="15.75" customHeight="1" x14ac:dyDescent="0.2">
      <c r="B794" s="112"/>
      <c r="F794" s="12"/>
      <c r="H794" s="12"/>
      <c r="W794" s="18"/>
      <c r="AF794" s="18"/>
      <c r="AG794" s="19"/>
    </row>
    <row r="795" spans="2:33" ht="15.75" customHeight="1" x14ac:dyDescent="0.2">
      <c r="B795" s="112"/>
      <c r="F795" s="12"/>
      <c r="H795" s="12"/>
      <c r="W795" s="18"/>
      <c r="AF795" s="18"/>
      <c r="AG795" s="19"/>
    </row>
    <row r="796" spans="2:33" ht="15.75" customHeight="1" x14ac:dyDescent="0.2">
      <c r="B796" s="112"/>
      <c r="F796" s="12"/>
      <c r="H796" s="12"/>
      <c r="W796" s="18"/>
      <c r="AF796" s="18"/>
      <c r="AG796" s="19"/>
    </row>
    <row r="797" spans="2:33" ht="15.75" customHeight="1" x14ac:dyDescent="0.2">
      <c r="B797" s="112"/>
      <c r="F797" s="12"/>
      <c r="H797" s="12"/>
      <c r="W797" s="18"/>
      <c r="AF797" s="18"/>
      <c r="AG797" s="19"/>
    </row>
    <row r="798" spans="2:33" ht="15.75" customHeight="1" x14ac:dyDescent="0.2">
      <c r="B798" s="112"/>
      <c r="F798" s="12"/>
      <c r="H798" s="12"/>
      <c r="W798" s="18"/>
      <c r="AF798" s="18"/>
      <c r="AG798" s="19"/>
    </row>
    <row r="799" spans="2:33" ht="15.75" customHeight="1" x14ac:dyDescent="0.2">
      <c r="B799" s="112"/>
      <c r="F799" s="12"/>
      <c r="H799" s="12"/>
      <c r="W799" s="18"/>
      <c r="AF799" s="18"/>
      <c r="AG799" s="19"/>
    </row>
    <row r="800" spans="2:33" ht="15.75" customHeight="1" x14ac:dyDescent="0.2">
      <c r="B800" s="112"/>
      <c r="F800" s="12"/>
      <c r="H800" s="12"/>
      <c r="W800" s="18"/>
      <c r="AF800" s="18"/>
      <c r="AG800" s="19"/>
    </row>
    <row r="801" spans="2:33" ht="15.75" customHeight="1" x14ac:dyDescent="0.2">
      <c r="B801" s="112"/>
      <c r="F801" s="12"/>
      <c r="H801" s="12"/>
      <c r="W801" s="18"/>
      <c r="AF801" s="18"/>
      <c r="AG801" s="19"/>
    </row>
    <row r="802" spans="2:33" ht="15.75" customHeight="1" x14ac:dyDescent="0.2">
      <c r="B802" s="112"/>
      <c r="F802" s="12"/>
      <c r="H802" s="12"/>
      <c r="W802" s="18"/>
      <c r="AF802" s="18"/>
      <c r="AG802" s="19"/>
    </row>
    <row r="803" spans="2:33" ht="15.75" customHeight="1" x14ac:dyDescent="0.2">
      <c r="B803" s="112"/>
      <c r="F803" s="12"/>
      <c r="H803" s="12"/>
      <c r="W803" s="18"/>
      <c r="AF803" s="18"/>
      <c r="AG803" s="19"/>
    </row>
    <row r="804" spans="2:33" ht="15.75" customHeight="1" x14ac:dyDescent="0.2">
      <c r="B804" s="112"/>
      <c r="F804" s="12"/>
      <c r="H804" s="12"/>
      <c r="W804" s="18"/>
      <c r="AF804" s="18"/>
      <c r="AG804" s="19"/>
    </row>
    <row r="805" spans="2:33" ht="15.75" customHeight="1" x14ac:dyDescent="0.2">
      <c r="B805" s="112"/>
      <c r="F805" s="12"/>
      <c r="H805" s="12"/>
      <c r="W805" s="18"/>
      <c r="AF805" s="18"/>
      <c r="AG805" s="19"/>
    </row>
    <row r="806" spans="2:33" ht="15.75" customHeight="1" x14ac:dyDescent="0.2">
      <c r="B806" s="112"/>
      <c r="F806" s="12"/>
      <c r="H806" s="12"/>
      <c r="W806" s="18"/>
      <c r="AF806" s="18"/>
      <c r="AG806" s="19"/>
    </row>
    <row r="807" spans="2:33" ht="15.75" customHeight="1" x14ac:dyDescent="0.2">
      <c r="B807" s="112"/>
      <c r="F807" s="12"/>
      <c r="H807" s="12"/>
      <c r="W807" s="18"/>
      <c r="AF807" s="18"/>
      <c r="AG807" s="19"/>
    </row>
    <row r="808" spans="2:33" ht="15.75" customHeight="1" x14ac:dyDescent="0.2">
      <c r="B808" s="112"/>
      <c r="F808" s="12"/>
      <c r="H808" s="12"/>
      <c r="W808" s="18"/>
      <c r="AF808" s="18"/>
      <c r="AG808" s="19"/>
    </row>
    <row r="809" spans="2:33" ht="15.75" customHeight="1" x14ac:dyDescent="0.2">
      <c r="B809" s="112"/>
      <c r="F809" s="12"/>
      <c r="H809" s="12"/>
      <c r="W809" s="18"/>
      <c r="AF809" s="18"/>
      <c r="AG809" s="19"/>
    </row>
    <row r="810" spans="2:33" ht="15.75" customHeight="1" x14ac:dyDescent="0.2">
      <c r="B810" s="112"/>
      <c r="F810" s="12"/>
      <c r="H810" s="12"/>
      <c r="W810" s="18"/>
      <c r="AF810" s="18"/>
      <c r="AG810" s="19"/>
    </row>
    <row r="811" spans="2:33" ht="15.75" customHeight="1" x14ac:dyDescent="0.2">
      <c r="B811" s="112"/>
      <c r="F811" s="12"/>
      <c r="H811" s="12"/>
      <c r="W811" s="18"/>
      <c r="AF811" s="18"/>
      <c r="AG811" s="19"/>
    </row>
    <row r="812" spans="2:33" ht="15.75" customHeight="1" x14ac:dyDescent="0.2">
      <c r="B812" s="112"/>
      <c r="F812" s="12"/>
      <c r="H812" s="12"/>
      <c r="W812" s="18"/>
      <c r="AF812" s="18"/>
      <c r="AG812" s="19"/>
    </row>
    <row r="813" spans="2:33" ht="15.75" customHeight="1" x14ac:dyDescent="0.2">
      <c r="B813" s="112"/>
      <c r="F813" s="12"/>
      <c r="H813" s="12"/>
      <c r="W813" s="18"/>
      <c r="AF813" s="18"/>
      <c r="AG813" s="19"/>
    </row>
    <row r="814" spans="2:33" ht="15.75" customHeight="1" x14ac:dyDescent="0.2">
      <c r="B814" s="112"/>
      <c r="F814" s="12"/>
      <c r="H814" s="12"/>
      <c r="W814" s="18"/>
      <c r="AF814" s="18"/>
      <c r="AG814" s="19"/>
    </row>
    <row r="815" spans="2:33" ht="15.75" customHeight="1" x14ac:dyDescent="0.2">
      <c r="B815" s="112"/>
      <c r="F815" s="12"/>
      <c r="H815" s="12"/>
      <c r="W815" s="18"/>
      <c r="AF815" s="18"/>
      <c r="AG815" s="19"/>
    </row>
    <row r="816" spans="2:33" ht="15.75" customHeight="1" x14ac:dyDescent="0.2">
      <c r="B816" s="112"/>
      <c r="F816" s="12"/>
      <c r="H816" s="12"/>
      <c r="W816" s="18"/>
      <c r="AF816" s="18"/>
      <c r="AG816" s="19"/>
    </row>
    <row r="817" spans="2:33" ht="15.75" customHeight="1" x14ac:dyDescent="0.2">
      <c r="B817" s="112"/>
      <c r="F817" s="12"/>
      <c r="H817" s="12"/>
      <c r="W817" s="18"/>
      <c r="AF817" s="18"/>
      <c r="AG817" s="19"/>
    </row>
    <row r="818" spans="2:33" ht="15.75" customHeight="1" x14ac:dyDescent="0.2">
      <c r="B818" s="112"/>
      <c r="F818" s="12"/>
      <c r="H818" s="12"/>
      <c r="W818" s="18"/>
      <c r="AF818" s="18"/>
      <c r="AG818" s="19"/>
    </row>
    <row r="819" spans="2:33" ht="15.75" customHeight="1" x14ac:dyDescent="0.2">
      <c r="B819" s="112"/>
      <c r="F819" s="12"/>
      <c r="H819" s="12"/>
      <c r="W819" s="18"/>
      <c r="AF819" s="18"/>
      <c r="AG819" s="19"/>
    </row>
    <row r="820" spans="2:33" ht="15.75" customHeight="1" x14ac:dyDescent="0.2">
      <c r="B820" s="112"/>
      <c r="F820" s="12"/>
      <c r="H820" s="12"/>
      <c r="W820" s="18"/>
      <c r="AF820" s="18"/>
      <c r="AG820" s="19"/>
    </row>
    <row r="821" spans="2:33" ht="15.75" customHeight="1" x14ac:dyDescent="0.2">
      <c r="B821" s="112"/>
      <c r="F821" s="12"/>
      <c r="H821" s="12"/>
      <c r="W821" s="18"/>
      <c r="AF821" s="18"/>
      <c r="AG821" s="19"/>
    </row>
    <row r="822" spans="2:33" ht="15.75" customHeight="1" x14ac:dyDescent="0.2">
      <c r="B822" s="112"/>
      <c r="F822" s="12"/>
      <c r="H822" s="12"/>
      <c r="W822" s="18"/>
      <c r="AF822" s="18"/>
      <c r="AG822" s="19"/>
    </row>
    <row r="823" spans="2:33" ht="15.75" customHeight="1" x14ac:dyDescent="0.2">
      <c r="B823" s="112"/>
      <c r="F823" s="12"/>
      <c r="H823" s="12"/>
      <c r="W823" s="18"/>
      <c r="AF823" s="18"/>
      <c r="AG823" s="19"/>
    </row>
    <row r="824" spans="2:33" ht="15.75" customHeight="1" x14ac:dyDescent="0.2">
      <c r="B824" s="112"/>
      <c r="F824" s="12"/>
      <c r="H824" s="12"/>
      <c r="W824" s="18"/>
      <c r="AF824" s="18"/>
      <c r="AG824" s="19"/>
    </row>
    <row r="825" spans="2:33" ht="15.75" customHeight="1" x14ac:dyDescent="0.2">
      <c r="B825" s="112"/>
      <c r="F825" s="12"/>
      <c r="H825" s="12"/>
      <c r="W825" s="18"/>
      <c r="AF825" s="18"/>
      <c r="AG825" s="19"/>
    </row>
    <row r="826" spans="2:33" ht="15.75" customHeight="1" x14ac:dyDescent="0.2">
      <c r="B826" s="112"/>
      <c r="F826" s="12"/>
      <c r="H826" s="12"/>
      <c r="W826" s="18"/>
      <c r="AF826" s="18"/>
      <c r="AG826" s="19"/>
    </row>
    <row r="827" spans="2:33" ht="15.75" customHeight="1" x14ac:dyDescent="0.2">
      <c r="B827" s="112"/>
      <c r="F827" s="12"/>
      <c r="H827" s="12"/>
      <c r="W827" s="18"/>
      <c r="AF827" s="18"/>
      <c r="AG827" s="19"/>
    </row>
    <row r="828" spans="2:33" ht="15.75" customHeight="1" x14ac:dyDescent="0.2">
      <c r="B828" s="112"/>
      <c r="F828" s="12"/>
      <c r="H828" s="12"/>
      <c r="W828" s="18"/>
      <c r="AF828" s="18"/>
      <c r="AG828" s="19"/>
    </row>
    <row r="829" spans="2:33" ht="15.75" customHeight="1" x14ac:dyDescent="0.2">
      <c r="B829" s="112"/>
      <c r="F829" s="12"/>
      <c r="H829" s="12"/>
      <c r="W829" s="18"/>
      <c r="AF829" s="18"/>
      <c r="AG829" s="19"/>
    </row>
    <row r="830" spans="2:33" ht="15.75" customHeight="1" x14ac:dyDescent="0.2">
      <c r="B830" s="112"/>
      <c r="F830" s="12"/>
      <c r="H830" s="12"/>
      <c r="W830" s="18"/>
      <c r="AF830" s="18"/>
      <c r="AG830" s="19"/>
    </row>
    <row r="831" spans="2:33" ht="15.75" customHeight="1" x14ac:dyDescent="0.2">
      <c r="B831" s="112"/>
      <c r="F831" s="12"/>
      <c r="H831" s="12"/>
      <c r="W831" s="18"/>
      <c r="AF831" s="18"/>
      <c r="AG831" s="19"/>
    </row>
    <row r="832" spans="2:33" ht="15.75" customHeight="1" x14ac:dyDescent="0.2">
      <c r="B832" s="112"/>
      <c r="F832" s="12"/>
      <c r="H832" s="12"/>
      <c r="W832" s="18"/>
      <c r="AF832" s="18"/>
      <c r="AG832" s="19"/>
    </row>
    <row r="833" spans="2:33" ht="15.75" customHeight="1" x14ac:dyDescent="0.2">
      <c r="B833" s="112"/>
      <c r="F833" s="12"/>
      <c r="H833" s="12"/>
      <c r="W833" s="18"/>
      <c r="AF833" s="18"/>
      <c r="AG833" s="19"/>
    </row>
    <row r="834" spans="2:33" ht="15.75" customHeight="1" x14ac:dyDescent="0.2">
      <c r="B834" s="112"/>
      <c r="F834" s="12"/>
      <c r="H834" s="12"/>
      <c r="W834" s="18"/>
      <c r="AF834" s="18"/>
      <c r="AG834" s="19"/>
    </row>
    <row r="835" spans="2:33" ht="15.75" customHeight="1" x14ac:dyDescent="0.2">
      <c r="B835" s="112"/>
      <c r="F835" s="12"/>
      <c r="H835" s="12"/>
      <c r="W835" s="18"/>
      <c r="AF835" s="18"/>
      <c r="AG835" s="19"/>
    </row>
    <row r="836" spans="2:33" ht="15.75" customHeight="1" x14ac:dyDescent="0.2">
      <c r="B836" s="112"/>
      <c r="F836" s="12"/>
      <c r="H836" s="12"/>
      <c r="W836" s="18"/>
      <c r="AF836" s="18"/>
      <c r="AG836" s="19"/>
    </row>
    <row r="837" spans="2:33" ht="15.75" customHeight="1" x14ac:dyDescent="0.2">
      <c r="B837" s="112"/>
      <c r="F837" s="12"/>
      <c r="H837" s="12"/>
      <c r="W837" s="18"/>
      <c r="AF837" s="18"/>
      <c r="AG837" s="19"/>
    </row>
    <row r="838" spans="2:33" ht="15.75" customHeight="1" x14ac:dyDescent="0.2">
      <c r="B838" s="112"/>
      <c r="F838" s="12"/>
      <c r="H838" s="12"/>
      <c r="W838" s="18"/>
      <c r="AF838" s="18"/>
      <c r="AG838" s="19"/>
    </row>
    <row r="839" spans="2:33" ht="15.75" customHeight="1" x14ac:dyDescent="0.2">
      <c r="B839" s="112"/>
      <c r="F839" s="12"/>
      <c r="H839" s="12"/>
      <c r="W839" s="18"/>
      <c r="AF839" s="18"/>
      <c r="AG839" s="19"/>
    </row>
    <row r="840" spans="2:33" ht="15.75" customHeight="1" x14ac:dyDescent="0.2">
      <c r="B840" s="112"/>
      <c r="F840" s="12"/>
      <c r="H840" s="12"/>
      <c r="W840" s="18"/>
      <c r="AF840" s="18"/>
      <c r="AG840" s="19"/>
    </row>
    <row r="841" spans="2:33" ht="15.75" customHeight="1" x14ac:dyDescent="0.2">
      <c r="B841" s="112"/>
      <c r="F841" s="12"/>
      <c r="H841" s="12"/>
      <c r="W841" s="18"/>
      <c r="AF841" s="18"/>
      <c r="AG841" s="19"/>
    </row>
    <row r="842" spans="2:33" ht="15.75" customHeight="1" x14ac:dyDescent="0.2">
      <c r="B842" s="112"/>
      <c r="F842" s="12"/>
      <c r="H842" s="12"/>
      <c r="W842" s="18"/>
      <c r="AF842" s="18"/>
      <c r="AG842" s="19"/>
    </row>
    <row r="843" spans="2:33" ht="15.75" customHeight="1" x14ac:dyDescent="0.2">
      <c r="B843" s="112"/>
      <c r="F843" s="12"/>
      <c r="H843" s="12"/>
      <c r="W843" s="18"/>
      <c r="AF843" s="18"/>
      <c r="AG843" s="19"/>
    </row>
    <row r="844" spans="2:33" ht="15.75" customHeight="1" x14ac:dyDescent="0.2">
      <c r="B844" s="112"/>
      <c r="F844" s="12"/>
      <c r="H844" s="12"/>
      <c r="W844" s="18"/>
      <c r="AF844" s="18"/>
      <c r="AG844" s="19"/>
    </row>
    <row r="845" spans="2:33" ht="15.75" customHeight="1" x14ac:dyDescent="0.2">
      <c r="B845" s="112"/>
      <c r="F845" s="12"/>
      <c r="H845" s="12"/>
      <c r="W845" s="18"/>
      <c r="AF845" s="18"/>
      <c r="AG845" s="19"/>
    </row>
    <row r="846" spans="2:33" ht="15.75" customHeight="1" x14ac:dyDescent="0.2">
      <c r="B846" s="112"/>
      <c r="F846" s="12"/>
      <c r="H846" s="12"/>
      <c r="W846" s="18"/>
      <c r="AF846" s="18"/>
      <c r="AG846" s="19"/>
    </row>
    <row r="847" spans="2:33" ht="15.75" customHeight="1" x14ac:dyDescent="0.2">
      <c r="B847" s="112"/>
      <c r="F847" s="12"/>
      <c r="H847" s="12"/>
      <c r="W847" s="18"/>
      <c r="AF847" s="18"/>
      <c r="AG847" s="19"/>
    </row>
    <row r="848" spans="2:33" ht="15.75" customHeight="1" x14ac:dyDescent="0.2">
      <c r="B848" s="112"/>
      <c r="F848" s="12"/>
      <c r="H848" s="12"/>
      <c r="W848" s="18"/>
      <c r="AF848" s="18"/>
      <c r="AG848" s="19"/>
    </row>
    <row r="849" spans="2:33" ht="15.75" customHeight="1" x14ac:dyDescent="0.2">
      <c r="B849" s="112"/>
      <c r="F849" s="12"/>
      <c r="H849" s="12"/>
      <c r="W849" s="18"/>
      <c r="AF849" s="18"/>
      <c r="AG849" s="19"/>
    </row>
    <row r="850" spans="2:33" ht="15.75" customHeight="1" x14ac:dyDescent="0.2">
      <c r="B850" s="112"/>
      <c r="F850" s="12"/>
      <c r="H850" s="12"/>
      <c r="W850" s="18"/>
      <c r="AF850" s="18"/>
      <c r="AG850" s="19"/>
    </row>
    <row r="851" spans="2:33" ht="15.75" customHeight="1" x14ac:dyDescent="0.2">
      <c r="B851" s="112"/>
      <c r="F851" s="12"/>
      <c r="H851" s="12"/>
      <c r="W851" s="18"/>
      <c r="AF851" s="18"/>
      <c r="AG851" s="19"/>
    </row>
    <row r="852" spans="2:33" ht="15.75" customHeight="1" x14ac:dyDescent="0.2">
      <c r="B852" s="112"/>
      <c r="F852" s="12"/>
      <c r="H852" s="12"/>
      <c r="W852" s="18"/>
      <c r="AF852" s="18"/>
      <c r="AG852" s="19"/>
    </row>
    <row r="853" spans="2:33" ht="15.75" customHeight="1" x14ac:dyDescent="0.2">
      <c r="B853" s="112"/>
      <c r="F853" s="12"/>
      <c r="H853" s="12"/>
      <c r="W853" s="18"/>
      <c r="AF853" s="18"/>
      <c r="AG853" s="19"/>
    </row>
    <row r="854" spans="2:33" ht="15.75" customHeight="1" x14ac:dyDescent="0.2">
      <c r="B854" s="112"/>
      <c r="F854" s="12"/>
      <c r="H854" s="12"/>
      <c r="W854" s="18"/>
      <c r="AF854" s="18"/>
      <c r="AG854" s="19"/>
    </row>
    <row r="855" spans="2:33" ht="15.75" customHeight="1" x14ac:dyDescent="0.2">
      <c r="B855" s="112"/>
      <c r="F855" s="12"/>
      <c r="H855" s="12"/>
      <c r="W855" s="18"/>
      <c r="AF855" s="18"/>
      <c r="AG855" s="19"/>
    </row>
    <row r="856" spans="2:33" ht="15.75" customHeight="1" x14ac:dyDescent="0.2">
      <c r="B856" s="112"/>
      <c r="F856" s="12"/>
      <c r="H856" s="12"/>
      <c r="W856" s="18"/>
      <c r="AF856" s="18"/>
      <c r="AG856" s="19"/>
    </row>
    <row r="857" spans="2:33" ht="15.75" customHeight="1" x14ac:dyDescent="0.2">
      <c r="B857" s="112"/>
      <c r="F857" s="12"/>
      <c r="H857" s="12"/>
      <c r="W857" s="18"/>
      <c r="AF857" s="18"/>
      <c r="AG857" s="19"/>
    </row>
    <row r="858" spans="2:33" ht="15.75" customHeight="1" x14ac:dyDescent="0.2">
      <c r="B858" s="112"/>
      <c r="F858" s="12"/>
      <c r="H858" s="12"/>
      <c r="W858" s="18"/>
      <c r="AF858" s="18"/>
      <c r="AG858" s="19"/>
    </row>
    <row r="859" spans="2:33" ht="15.75" customHeight="1" x14ac:dyDescent="0.2">
      <c r="B859" s="112"/>
      <c r="F859" s="12"/>
      <c r="H859" s="12"/>
      <c r="W859" s="18"/>
      <c r="AF859" s="18"/>
      <c r="AG859" s="19"/>
    </row>
    <row r="860" spans="2:33" ht="15.75" customHeight="1" x14ac:dyDescent="0.2">
      <c r="B860" s="112"/>
      <c r="F860" s="12"/>
      <c r="H860" s="12"/>
      <c r="W860" s="18"/>
      <c r="AF860" s="18"/>
      <c r="AG860" s="19"/>
    </row>
    <row r="861" spans="2:33" ht="15.75" customHeight="1" x14ac:dyDescent="0.2">
      <c r="B861" s="112"/>
      <c r="F861" s="12"/>
      <c r="H861" s="12"/>
      <c r="W861" s="18"/>
      <c r="AF861" s="18"/>
      <c r="AG861" s="19"/>
    </row>
    <row r="862" spans="2:33" ht="15.75" customHeight="1" x14ac:dyDescent="0.2">
      <c r="B862" s="112"/>
      <c r="F862" s="12"/>
      <c r="H862" s="12"/>
      <c r="W862" s="18"/>
      <c r="AF862" s="18"/>
      <c r="AG862" s="19"/>
    </row>
    <row r="863" spans="2:33" ht="15.75" customHeight="1" x14ac:dyDescent="0.2">
      <c r="B863" s="112"/>
      <c r="F863" s="12"/>
      <c r="H863" s="12"/>
      <c r="W863" s="18"/>
      <c r="AF863" s="18"/>
      <c r="AG863" s="19"/>
    </row>
    <row r="864" spans="2:33" ht="15.75" customHeight="1" x14ac:dyDescent="0.2">
      <c r="B864" s="112"/>
      <c r="F864" s="12"/>
      <c r="H864" s="12"/>
      <c r="W864" s="18"/>
      <c r="AF864" s="18"/>
      <c r="AG864" s="19"/>
    </row>
    <row r="865" spans="2:33" ht="15.75" customHeight="1" x14ac:dyDescent="0.2">
      <c r="B865" s="112"/>
      <c r="F865" s="12"/>
      <c r="H865" s="12"/>
      <c r="W865" s="18"/>
      <c r="AF865" s="18"/>
      <c r="AG865" s="19"/>
    </row>
    <row r="866" spans="2:33" ht="15.75" customHeight="1" x14ac:dyDescent="0.2">
      <c r="B866" s="112"/>
      <c r="F866" s="12"/>
      <c r="H866" s="12"/>
      <c r="W866" s="18"/>
      <c r="AF866" s="18"/>
      <c r="AG866" s="19"/>
    </row>
    <row r="867" spans="2:33" ht="15.75" customHeight="1" x14ac:dyDescent="0.2">
      <c r="B867" s="112"/>
      <c r="F867" s="12"/>
      <c r="H867" s="12"/>
      <c r="W867" s="18"/>
      <c r="AF867" s="18"/>
      <c r="AG867" s="19"/>
    </row>
    <row r="868" spans="2:33" ht="15.75" customHeight="1" x14ac:dyDescent="0.2">
      <c r="B868" s="112"/>
      <c r="F868" s="12"/>
      <c r="H868" s="12"/>
      <c r="W868" s="18"/>
      <c r="AF868" s="18"/>
      <c r="AG868" s="19"/>
    </row>
    <row r="869" spans="2:33" ht="15.75" customHeight="1" x14ac:dyDescent="0.2">
      <c r="B869" s="112"/>
      <c r="F869" s="12"/>
      <c r="H869" s="12"/>
      <c r="W869" s="18"/>
      <c r="AF869" s="18"/>
      <c r="AG869" s="19"/>
    </row>
    <row r="870" spans="2:33" ht="15.75" customHeight="1" x14ac:dyDescent="0.2">
      <c r="B870" s="112"/>
      <c r="F870" s="12"/>
      <c r="H870" s="12"/>
      <c r="W870" s="18"/>
      <c r="AF870" s="18"/>
      <c r="AG870" s="19"/>
    </row>
    <row r="871" spans="2:33" ht="15.75" customHeight="1" x14ac:dyDescent="0.2">
      <c r="B871" s="112"/>
      <c r="F871" s="12"/>
      <c r="H871" s="12"/>
      <c r="W871" s="18"/>
      <c r="AF871" s="18"/>
      <c r="AG871" s="19"/>
    </row>
    <row r="872" spans="2:33" ht="15.75" customHeight="1" x14ac:dyDescent="0.2">
      <c r="B872" s="112"/>
      <c r="F872" s="12"/>
      <c r="H872" s="12"/>
      <c r="W872" s="18"/>
      <c r="AF872" s="18"/>
      <c r="AG872" s="19"/>
    </row>
    <row r="873" spans="2:33" ht="15.75" customHeight="1" x14ac:dyDescent="0.2">
      <c r="B873" s="112"/>
      <c r="F873" s="12"/>
      <c r="H873" s="12"/>
      <c r="W873" s="18"/>
      <c r="AF873" s="18"/>
      <c r="AG873" s="19"/>
    </row>
    <row r="874" spans="2:33" ht="15.75" customHeight="1" x14ac:dyDescent="0.2">
      <c r="B874" s="112"/>
      <c r="F874" s="12"/>
      <c r="H874" s="12"/>
      <c r="W874" s="18"/>
      <c r="AF874" s="18"/>
      <c r="AG874" s="19"/>
    </row>
    <row r="875" spans="2:33" ht="15.75" customHeight="1" x14ac:dyDescent="0.2">
      <c r="B875" s="112"/>
      <c r="F875" s="12"/>
      <c r="H875" s="12"/>
      <c r="W875" s="18"/>
      <c r="AF875" s="18"/>
      <c r="AG875" s="19"/>
    </row>
    <row r="876" spans="2:33" ht="15.75" customHeight="1" x14ac:dyDescent="0.2">
      <c r="B876" s="112"/>
      <c r="F876" s="12"/>
      <c r="H876" s="12"/>
      <c r="W876" s="18"/>
      <c r="AF876" s="18"/>
      <c r="AG876" s="19"/>
    </row>
    <row r="877" spans="2:33" ht="15.75" customHeight="1" x14ac:dyDescent="0.2">
      <c r="B877" s="112"/>
      <c r="F877" s="12"/>
      <c r="H877" s="12"/>
      <c r="W877" s="18"/>
      <c r="AF877" s="18"/>
      <c r="AG877" s="19"/>
    </row>
    <row r="878" spans="2:33" ht="15.75" customHeight="1" x14ac:dyDescent="0.2">
      <c r="B878" s="112"/>
      <c r="F878" s="12"/>
      <c r="H878" s="12"/>
      <c r="W878" s="18"/>
      <c r="AF878" s="18"/>
      <c r="AG878" s="19"/>
    </row>
    <row r="879" spans="2:33" ht="15.75" customHeight="1" x14ac:dyDescent="0.2">
      <c r="B879" s="112"/>
      <c r="F879" s="12"/>
      <c r="H879" s="12"/>
      <c r="W879" s="18"/>
      <c r="AF879" s="18"/>
      <c r="AG879" s="19"/>
    </row>
    <row r="880" spans="2:33" ht="15.75" customHeight="1" x14ac:dyDescent="0.2">
      <c r="B880" s="112"/>
      <c r="F880" s="12"/>
      <c r="H880" s="12"/>
      <c r="W880" s="18"/>
      <c r="AF880" s="18"/>
      <c r="AG880" s="19"/>
    </row>
    <row r="881" spans="2:33" ht="15.75" customHeight="1" x14ac:dyDescent="0.2">
      <c r="B881" s="112"/>
      <c r="F881" s="12"/>
      <c r="H881" s="12"/>
      <c r="W881" s="18"/>
      <c r="AF881" s="18"/>
      <c r="AG881" s="19"/>
    </row>
    <row r="882" spans="2:33" ht="15.75" customHeight="1" x14ac:dyDescent="0.2">
      <c r="B882" s="112"/>
      <c r="F882" s="12"/>
      <c r="H882" s="12"/>
      <c r="W882" s="18"/>
      <c r="AF882" s="18"/>
      <c r="AG882" s="19"/>
    </row>
    <row r="883" spans="2:33" ht="15.75" customHeight="1" x14ac:dyDescent="0.2">
      <c r="B883" s="112"/>
      <c r="F883" s="12"/>
      <c r="H883" s="12"/>
      <c r="W883" s="18"/>
      <c r="AF883" s="18"/>
      <c r="AG883" s="19"/>
    </row>
    <row r="884" spans="2:33" ht="15.75" customHeight="1" x14ac:dyDescent="0.2">
      <c r="B884" s="112"/>
      <c r="F884" s="12"/>
      <c r="H884" s="12"/>
      <c r="W884" s="18"/>
      <c r="AF884" s="18"/>
      <c r="AG884" s="19"/>
    </row>
    <row r="885" spans="2:33" ht="15.75" customHeight="1" x14ac:dyDescent="0.2">
      <c r="B885" s="112"/>
      <c r="F885" s="12"/>
      <c r="H885" s="12"/>
      <c r="W885" s="18"/>
      <c r="AF885" s="18"/>
      <c r="AG885" s="19"/>
    </row>
    <row r="886" spans="2:33" ht="15.75" customHeight="1" x14ac:dyDescent="0.2">
      <c r="B886" s="112"/>
      <c r="F886" s="12"/>
      <c r="H886" s="12"/>
      <c r="W886" s="18"/>
      <c r="AF886" s="18"/>
      <c r="AG886" s="19"/>
    </row>
    <row r="887" spans="2:33" ht="15.75" customHeight="1" x14ac:dyDescent="0.2">
      <c r="B887" s="112"/>
      <c r="F887" s="12"/>
      <c r="H887" s="12"/>
      <c r="W887" s="18"/>
      <c r="AF887" s="18"/>
      <c r="AG887" s="19"/>
    </row>
    <row r="888" spans="2:33" ht="15.75" customHeight="1" x14ac:dyDescent="0.2">
      <c r="B888" s="112"/>
      <c r="F888" s="12"/>
      <c r="H888" s="12"/>
      <c r="W888" s="18"/>
      <c r="AF888" s="18"/>
      <c r="AG888" s="19"/>
    </row>
    <row r="889" spans="2:33" ht="15.75" customHeight="1" x14ac:dyDescent="0.2">
      <c r="B889" s="112"/>
      <c r="F889" s="12"/>
      <c r="H889" s="12"/>
      <c r="W889" s="18"/>
      <c r="AF889" s="18"/>
      <c r="AG889" s="19"/>
    </row>
    <row r="890" spans="2:33" ht="15.75" customHeight="1" x14ac:dyDescent="0.2">
      <c r="B890" s="112"/>
      <c r="F890" s="12"/>
      <c r="H890" s="12"/>
      <c r="W890" s="18"/>
      <c r="AF890" s="18"/>
      <c r="AG890" s="19"/>
    </row>
    <row r="891" spans="2:33" ht="15.75" customHeight="1" x14ac:dyDescent="0.2">
      <c r="B891" s="112"/>
      <c r="F891" s="12"/>
      <c r="H891" s="12"/>
      <c r="W891" s="18"/>
      <c r="AF891" s="18"/>
      <c r="AG891" s="19"/>
    </row>
    <row r="892" spans="2:33" ht="15.75" customHeight="1" x14ac:dyDescent="0.2">
      <c r="B892" s="112"/>
      <c r="F892" s="12"/>
      <c r="H892" s="12"/>
      <c r="W892" s="18"/>
      <c r="AF892" s="18"/>
      <c r="AG892" s="19"/>
    </row>
    <row r="893" spans="2:33" ht="15.75" customHeight="1" x14ac:dyDescent="0.2">
      <c r="B893" s="112"/>
      <c r="F893" s="12"/>
      <c r="H893" s="12"/>
      <c r="W893" s="18"/>
      <c r="AF893" s="18"/>
      <c r="AG893" s="19"/>
    </row>
    <row r="894" spans="2:33" ht="15.75" customHeight="1" x14ac:dyDescent="0.2">
      <c r="B894" s="112"/>
      <c r="F894" s="12"/>
      <c r="H894" s="12"/>
      <c r="W894" s="18"/>
      <c r="AF894" s="18"/>
      <c r="AG894" s="19"/>
    </row>
    <row r="895" spans="2:33" ht="15.75" customHeight="1" x14ac:dyDescent="0.2">
      <c r="B895" s="112"/>
      <c r="F895" s="12"/>
      <c r="H895" s="12"/>
      <c r="W895" s="18"/>
      <c r="AF895" s="18"/>
      <c r="AG895" s="19"/>
    </row>
    <row r="896" spans="2:33" ht="15.75" customHeight="1" x14ac:dyDescent="0.2">
      <c r="B896" s="112"/>
      <c r="F896" s="12"/>
      <c r="H896" s="12"/>
      <c r="W896" s="18"/>
      <c r="AF896" s="18"/>
      <c r="AG896" s="19"/>
    </row>
    <row r="897" spans="2:33" ht="15.75" customHeight="1" x14ac:dyDescent="0.2">
      <c r="B897" s="112"/>
      <c r="F897" s="12"/>
      <c r="H897" s="12"/>
      <c r="W897" s="18"/>
      <c r="AF897" s="18"/>
      <c r="AG897" s="19"/>
    </row>
    <row r="898" spans="2:33" ht="15.75" customHeight="1" x14ac:dyDescent="0.2">
      <c r="B898" s="112"/>
      <c r="F898" s="12"/>
      <c r="H898" s="12"/>
      <c r="W898" s="18"/>
      <c r="AF898" s="18"/>
      <c r="AG898" s="19"/>
    </row>
    <row r="899" spans="2:33" ht="15.75" customHeight="1" x14ac:dyDescent="0.2">
      <c r="B899" s="112"/>
      <c r="F899" s="12"/>
      <c r="H899" s="12"/>
      <c r="W899" s="18"/>
      <c r="AF899" s="18"/>
      <c r="AG899" s="19"/>
    </row>
    <row r="900" spans="2:33" ht="15.75" customHeight="1" x14ac:dyDescent="0.2">
      <c r="B900" s="112"/>
      <c r="F900" s="12"/>
      <c r="H900" s="12"/>
      <c r="W900" s="18"/>
      <c r="AF900" s="18"/>
      <c r="AG900" s="19"/>
    </row>
    <row r="901" spans="2:33" ht="15.75" customHeight="1" x14ac:dyDescent="0.2">
      <c r="B901" s="112"/>
      <c r="F901" s="12"/>
      <c r="H901" s="12"/>
      <c r="W901" s="18"/>
      <c r="AF901" s="18"/>
      <c r="AG901" s="19"/>
    </row>
    <row r="902" spans="2:33" ht="15.75" customHeight="1" x14ac:dyDescent="0.2">
      <c r="B902" s="112"/>
      <c r="F902" s="12"/>
      <c r="H902" s="12"/>
      <c r="W902" s="18"/>
      <c r="AF902" s="18"/>
      <c r="AG902" s="19"/>
    </row>
    <row r="903" spans="2:33" ht="15.75" customHeight="1" x14ac:dyDescent="0.2">
      <c r="B903" s="112"/>
      <c r="F903" s="12"/>
      <c r="H903" s="12"/>
      <c r="W903" s="18"/>
      <c r="AF903" s="18"/>
      <c r="AG903" s="19"/>
    </row>
    <row r="904" spans="2:33" ht="15.75" customHeight="1" x14ac:dyDescent="0.2">
      <c r="B904" s="112"/>
      <c r="F904" s="12"/>
      <c r="H904" s="12"/>
      <c r="W904" s="18"/>
      <c r="AF904" s="18"/>
      <c r="AG904" s="19"/>
    </row>
    <row r="905" spans="2:33" ht="15.75" customHeight="1" x14ac:dyDescent="0.2">
      <c r="B905" s="112"/>
      <c r="F905" s="12"/>
      <c r="H905" s="12"/>
      <c r="W905" s="18"/>
      <c r="AF905" s="18"/>
      <c r="AG905" s="19"/>
    </row>
    <row r="906" spans="2:33" ht="15.75" customHeight="1" x14ac:dyDescent="0.2">
      <c r="B906" s="112"/>
      <c r="F906" s="12"/>
      <c r="H906" s="12"/>
      <c r="W906" s="18"/>
      <c r="AF906" s="18"/>
      <c r="AG906" s="19"/>
    </row>
    <row r="907" spans="2:33" ht="15.75" customHeight="1" x14ac:dyDescent="0.2">
      <c r="B907" s="112"/>
      <c r="F907" s="12"/>
      <c r="H907" s="12"/>
      <c r="W907" s="18"/>
      <c r="AF907" s="18"/>
      <c r="AG907" s="19"/>
    </row>
    <row r="908" spans="2:33" ht="15.75" customHeight="1" x14ac:dyDescent="0.2">
      <c r="B908" s="112"/>
      <c r="F908" s="12"/>
      <c r="H908" s="12"/>
      <c r="W908" s="18"/>
      <c r="AF908" s="18"/>
      <c r="AG908" s="19"/>
    </row>
    <row r="909" spans="2:33" ht="15.75" customHeight="1" x14ac:dyDescent="0.2">
      <c r="B909" s="112"/>
      <c r="F909" s="12"/>
      <c r="H909" s="12"/>
      <c r="W909" s="18"/>
      <c r="AF909" s="18"/>
      <c r="AG909" s="19"/>
    </row>
    <row r="910" spans="2:33" ht="15.75" customHeight="1" x14ac:dyDescent="0.2">
      <c r="B910" s="112"/>
      <c r="F910" s="12"/>
      <c r="H910" s="12"/>
      <c r="W910" s="18"/>
      <c r="AF910" s="18"/>
      <c r="AG910" s="19"/>
    </row>
    <row r="911" spans="2:33" ht="15.75" customHeight="1" x14ac:dyDescent="0.2">
      <c r="B911" s="112"/>
      <c r="F911" s="12"/>
      <c r="H911" s="12"/>
      <c r="W911" s="18"/>
      <c r="AF911" s="18"/>
      <c r="AG911" s="19"/>
    </row>
    <row r="912" spans="2:33" ht="15.75" customHeight="1" x14ac:dyDescent="0.2">
      <c r="B912" s="112"/>
      <c r="F912" s="12"/>
      <c r="H912" s="12"/>
      <c r="W912" s="18"/>
      <c r="AF912" s="18"/>
      <c r="AG912" s="19"/>
    </row>
    <row r="913" spans="2:33" ht="15.75" customHeight="1" x14ac:dyDescent="0.2">
      <c r="B913" s="112"/>
      <c r="F913" s="12"/>
      <c r="H913" s="12"/>
      <c r="W913" s="18"/>
      <c r="AF913" s="18"/>
      <c r="AG913" s="19"/>
    </row>
    <row r="914" spans="2:33" ht="15.75" customHeight="1" x14ac:dyDescent="0.2">
      <c r="B914" s="112"/>
      <c r="F914" s="12"/>
      <c r="H914" s="12"/>
      <c r="W914" s="18"/>
      <c r="AF914" s="18"/>
      <c r="AG914" s="19"/>
    </row>
    <row r="915" spans="2:33" ht="15.75" customHeight="1" x14ac:dyDescent="0.2">
      <c r="B915" s="112"/>
      <c r="F915" s="12"/>
      <c r="H915" s="12"/>
      <c r="W915" s="18"/>
      <c r="AF915" s="18"/>
      <c r="AG915" s="19"/>
    </row>
    <row r="916" spans="2:33" ht="15.75" customHeight="1" x14ac:dyDescent="0.2">
      <c r="B916" s="112"/>
      <c r="F916" s="12"/>
      <c r="H916" s="12"/>
      <c r="W916" s="18"/>
      <c r="AF916" s="18"/>
      <c r="AG916" s="19"/>
    </row>
    <row r="917" spans="2:33" ht="15.75" customHeight="1" x14ac:dyDescent="0.2">
      <c r="B917" s="112"/>
      <c r="F917" s="12"/>
      <c r="H917" s="12"/>
      <c r="W917" s="18"/>
      <c r="AF917" s="18"/>
      <c r="AG917" s="19"/>
    </row>
    <row r="918" spans="2:33" ht="15.75" customHeight="1" x14ac:dyDescent="0.2">
      <c r="B918" s="112"/>
      <c r="F918" s="12"/>
      <c r="H918" s="12"/>
      <c r="W918" s="18"/>
      <c r="AF918" s="18"/>
      <c r="AG918" s="19"/>
    </row>
    <row r="919" spans="2:33" ht="15.75" customHeight="1" x14ac:dyDescent="0.2">
      <c r="B919" s="112"/>
      <c r="F919" s="12"/>
      <c r="H919" s="12"/>
      <c r="W919" s="18"/>
      <c r="AF919" s="18"/>
      <c r="AG919" s="19"/>
    </row>
    <row r="920" spans="2:33" ht="15.75" customHeight="1" x14ac:dyDescent="0.2">
      <c r="B920" s="112"/>
      <c r="F920" s="12"/>
      <c r="H920" s="12"/>
      <c r="W920" s="18"/>
      <c r="AF920" s="18"/>
      <c r="AG920" s="19"/>
    </row>
    <row r="921" spans="2:33" ht="15.75" customHeight="1" x14ac:dyDescent="0.2">
      <c r="B921" s="112"/>
      <c r="F921" s="12"/>
      <c r="H921" s="12"/>
      <c r="W921" s="18"/>
      <c r="AF921" s="18"/>
      <c r="AG921" s="19"/>
    </row>
    <row r="922" spans="2:33" ht="15.75" customHeight="1" x14ac:dyDescent="0.2">
      <c r="B922" s="112"/>
      <c r="F922" s="12"/>
      <c r="H922" s="12"/>
      <c r="W922" s="18"/>
      <c r="AF922" s="18"/>
      <c r="AG922" s="19"/>
    </row>
    <row r="923" spans="2:33" ht="15.75" customHeight="1" x14ac:dyDescent="0.2">
      <c r="B923" s="112"/>
      <c r="F923" s="12"/>
      <c r="H923" s="12"/>
      <c r="W923" s="18"/>
      <c r="AF923" s="18"/>
      <c r="AG923" s="19"/>
    </row>
    <row r="924" spans="2:33" ht="15.75" customHeight="1" x14ac:dyDescent="0.2">
      <c r="B924" s="112"/>
      <c r="F924" s="12"/>
      <c r="H924" s="12"/>
      <c r="W924" s="18"/>
      <c r="AF924" s="18"/>
      <c r="AG924" s="19"/>
    </row>
    <row r="925" spans="2:33" ht="15.75" customHeight="1" x14ac:dyDescent="0.2">
      <c r="B925" s="112"/>
      <c r="F925" s="12"/>
      <c r="H925" s="12"/>
      <c r="W925" s="18"/>
      <c r="AF925" s="18"/>
      <c r="AG925" s="19"/>
    </row>
    <row r="926" spans="2:33" ht="15.75" customHeight="1" x14ac:dyDescent="0.2">
      <c r="B926" s="112"/>
      <c r="F926" s="12"/>
      <c r="H926" s="12"/>
      <c r="W926" s="18"/>
      <c r="AF926" s="18"/>
      <c r="AG926" s="19"/>
    </row>
    <row r="927" spans="2:33" ht="15.75" customHeight="1" x14ac:dyDescent="0.2">
      <c r="B927" s="112"/>
      <c r="F927" s="12"/>
      <c r="H927" s="12"/>
      <c r="W927" s="18"/>
      <c r="AF927" s="18"/>
      <c r="AG927" s="19"/>
    </row>
    <row r="928" spans="2:33" ht="15.75" customHeight="1" x14ac:dyDescent="0.2">
      <c r="B928" s="112"/>
      <c r="F928" s="12"/>
      <c r="H928" s="12"/>
      <c r="W928" s="18"/>
      <c r="AF928" s="18"/>
      <c r="AG928" s="19"/>
    </row>
    <row r="929" spans="2:33" ht="15.75" customHeight="1" x14ac:dyDescent="0.2">
      <c r="B929" s="112"/>
      <c r="F929" s="12"/>
      <c r="H929" s="12"/>
      <c r="W929" s="18"/>
      <c r="AF929" s="18"/>
      <c r="AG929" s="19"/>
    </row>
    <row r="930" spans="2:33" ht="15.75" customHeight="1" x14ac:dyDescent="0.2">
      <c r="B930" s="112"/>
      <c r="F930" s="12"/>
      <c r="H930" s="12"/>
      <c r="W930" s="18"/>
      <c r="AF930" s="18"/>
      <c r="AG930" s="19"/>
    </row>
    <row r="931" spans="2:33" ht="15.75" customHeight="1" x14ac:dyDescent="0.2">
      <c r="B931" s="112"/>
      <c r="F931" s="12"/>
      <c r="H931" s="12"/>
      <c r="W931" s="18"/>
      <c r="AF931" s="18"/>
      <c r="AG931" s="19"/>
    </row>
    <row r="932" spans="2:33" ht="15.75" customHeight="1" x14ac:dyDescent="0.2">
      <c r="B932" s="112"/>
      <c r="F932" s="12"/>
      <c r="H932" s="12"/>
      <c r="W932" s="18"/>
      <c r="AF932" s="18"/>
      <c r="AG932" s="19"/>
    </row>
    <row r="933" spans="2:33" ht="15.75" customHeight="1" x14ac:dyDescent="0.2">
      <c r="B933" s="112"/>
      <c r="F933" s="12"/>
      <c r="H933" s="12"/>
      <c r="W933" s="18"/>
      <c r="AF933" s="18"/>
      <c r="AG933" s="19"/>
    </row>
    <row r="934" spans="2:33" ht="15.75" customHeight="1" x14ac:dyDescent="0.2">
      <c r="B934" s="112"/>
      <c r="F934" s="12"/>
      <c r="H934" s="12"/>
      <c r="W934" s="18"/>
      <c r="AF934" s="18"/>
      <c r="AG934" s="19"/>
    </row>
    <row r="935" spans="2:33" ht="15.75" customHeight="1" x14ac:dyDescent="0.2">
      <c r="B935" s="112"/>
      <c r="F935" s="12"/>
      <c r="H935" s="12"/>
      <c r="W935" s="18"/>
      <c r="AF935" s="18"/>
      <c r="AG935" s="19"/>
    </row>
    <row r="936" spans="2:33" ht="15.75" customHeight="1" x14ac:dyDescent="0.2">
      <c r="B936" s="112"/>
      <c r="F936" s="12"/>
      <c r="H936" s="12"/>
      <c r="W936" s="18"/>
      <c r="AF936" s="18"/>
      <c r="AG936" s="19"/>
    </row>
    <row r="937" spans="2:33" ht="15.75" customHeight="1" x14ac:dyDescent="0.2">
      <c r="B937" s="112"/>
      <c r="F937" s="12"/>
      <c r="H937" s="12"/>
      <c r="W937" s="18"/>
      <c r="AF937" s="18"/>
      <c r="AG937" s="19"/>
    </row>
    <row r="938" spans="2:33" ht="15.75" customHeight="1" x14ac:dyDescent="0.2">
      <c r="B938" s="112"/>
      <c r="F938" s="12"/>
      <c r="H938" s="12"/>
      <c r="W938" s="18"/>
      <c r="AF938" s="18"/>
      <c r="AG938" s="19"/>
    </row>
    <row r="939" spans="2:33" ht="15.75" customHeight="1" x14ac:dyDescent="0.2">
      <c r="B939" s="112"/>
      <c r="F939" s="12"/>
      <c r="H939" s="12"/>
      <c r="W939" s="18"/>
      <c r="AF939" s="18"/>
      <c r="AG939" s="19"/>
    </row>
    <row r="940" spans="2:33" ht="15.75" customHeight="1" x14ac:dyDescent="0.2">
      <c r="B940" s="112"/>
      <c r="F940" s="12"/>
      <c r="H940" s="12"/>
      <c r="W940" s="18"/>
      <c r="AF940" s="18"/>
      <c r="AG940" s="19"/>
    </row>
    <row r="941" spans="2:33" ht="15.75" customHeight="1" x14ac:dyDescent="0.2">
      <c r="B941" s="112"/>
      <c r="F941" s="12"/>
      <c r="H941" s="12"/>
      <c r="W941" s="18"/>
      <c r="AF941" s="18"/>
      <c r="AG941" s="19"/>
    </row>
    <row r="942" spans="2:33" ht="15.75" customHeight="1" x14ac:dyDescent="0.2">
      <c r="B942" s="112"/>
      <c r="F942" s="12"/>
      <c r="H942" s="12"/>
      <c r="W942" s="18"/>
      <c r="AF942" s="18"/>
      <c r="AG942" s="19"/>
    </row>
    <row r="943" spans="2:33" ht="15.75" customHeight="1" x14ac:dyDescent="0.2">
      <c r="B943" s="112"/>
      <c r="F943" s="12"/>
      <c r="H943" s="12"/>
      <c r="W943" s="18"/>
      <c r="AF943" s="18"/>
      <c r="AG943" s="19"/>
    </row>
    <row r="944" spans="2:33" ht="15.75" customHeight="1" x14ac:dyDescent="0.2">
      <c r="B944" s="112"/>
      <c r="F944" s="12"/>
      <c r="H944" s="12"/>
      <c r="W944" s="18"/>
      <c r="AF944" s="18"/>
      <c r="AG944" s="19"/>
    </row>
    <row r="945" spans="2:33" ht="15.75" customHeight="1" x14ac:dyDescent="0.2">
      <c r="B945" s="112"/>
      <c r="F945" s="12"/>
      <c r="H945" s="12"/>
      <c r="W945" s="18"/>
      <c r="AF945" s="18"/>
      <c r="AG945" s="19"/>
    </row>
    <row r="946" spans="2:33" ht="15.75" customHeight="1" x14ac:dyDescent="0.2">
      <c r="B946" s="112"/>
      <c r="F946" s="12"/>
      <c r="H946" s="12"/>
      <c r="W946" s="18"/>
      <c r="AF946" s="18"/>
      <c r="AG946" s="19"/>
    </row>
    <row r="947" spans="2:33" ht="15.75" customHeight="1" x14ac:dyDescent="0.2">
      <c r="B947" s="112"/>
      <c r="F947" s="12"/>
      <c r="H947" s="12"/>
      <c r="W947" s="18"/>
      <c r="AF947" s="18"/>
      <c r="AG947" s="19"/>
    </row>
    <row r="948" spans="2:33" ht="15.75" customHeight="1" x14ac:dyDescent="0.2">
      <c r="B948" s="112"/>
      <c r="F948" s="12"/>
      <c r="H948" s="12"/>
      <c r="W948" s="18"/>
      <c r="AF948" s="18"/>
      <c r="AG948" s="19"/>
    </row>
    <row r="949" spans="2:33" ht="15.75" customHeight="1" x14ac:dyDescent="0.2">
      <c r="B949" s="112"/>
      <c r="F949" s="12"/>
      <c r="H949" s="12"/>
      <c r="W949" s="18"/>
      <c r="AF949" s="18"/>
      <c r="AG949" s="19"/>
    </row>
    <row r="950" spans="2:33" ht="15.75" customHeight="1" x14ac:dyDescent="0.2">
      <c r="B950" s="112"/>
      <c r="F950" s="12"/>
      <c r="H950" s="12"/>
      <c r="W950" s="18"/>
      <c r="AF950" s="18"/>
      <c r="AG950" s="19"/>
    </row>
    <row r="951" spans="2:33" ht="15.75" customHeight="1" x14ac:dyDescent="0.2">
      <c r="B951" s="112"/>
      <c r="F951" s="12"/>
      <c r="H951" s="12"/>
      <c r="W951" s="18"/>
      <c r="AF951" s="18"/>
      <c r="AG951" s="19"/>
    </row>
    <row r="952" spans="2:33" ht="15.75" customHeight="1" x14ac:dyDescent="0.2">
      <c r="B952" s="112"/>
      <c r="F952" s="12"/>
      <c r="H952" s="12"/>
      <c r="W952" s="18"/>
      <c r="AF952" s="18"/>
      <c r="AG952" s="19"/>
    </row>
    <row r="953" spans="2:33" ht="15.75" customHeight="1" x14ac:dyDescent="0.2">
      <c r="B953" s="112"/>
      <c r="F953" s="12"/>
      <c r="H953" s="12"/>
      <c r="W953" s="18"/>
      <c r="AF953" s="18"/>
      <c r="AG953" s="19"/>
    </row>
    <row r="954" spans="2:33" ht="15.75" customHeight="1" x14ac:dyDescent="0.2">
      <c r="B954" s="112"/>
      <c r="F954" s="12"/>
      <c r="H954" s="12"/>
      <c r="W954" s="18"/>
      <c r="AF954" s="18"/>
      <c r="AG954" s="19"/>
    </row>
    <row r="955" spans="2:33" ht="15.75" customHeight="1" x14ac:dyDescent="0.2">
      <c r="B955" s="112"/>
      <c r="F955" s="12"/>
      <c r="H955" s="12"/>
      <c r="W955" s="18"/>
      <c r="AF955" s="18"/>
      <c r="AG955" s="19"/>
    </row>
    <row r="956" spans="2:33" ht="15.75" customHeight="1" x14ac:dyDescent="0.2">
      <c r="B956" s="112"/>
      <c r="F956" s="12"/>
      <c r="H956" s="12"/>
      <c r="W956" s="18"/>
      <c r="AF956" s="18"/>
      <c r="AG956" s="19"/>
    </row>
    <row r="957" spans="2:33" ht="15.75" customHeight="1" x14ac:dyDescent="0.2">
      <c r="B957" s="112"/>
      <c r="F957" s="12"/>
      <c r="H957" s="12"/>
      <c r="W957" s="18"/>
      <c r="AF957" s="18"/>
      <c r="AG957" s="19"/>
    </row>
    <row r="958" spans="2:33" ht="15.75" customHeight="1" x14ac:dyDescent="0.2">
      <c r="B958" s="112"/>
      <c r="F958" s="12"/>
      <c r="H958" s="12"/>
      <c r="W958" s="18"/>
      <c r="AF958" s="18"/>
      <c r="AG958" s="19"/>
    </row>
    <row r="959" spans="2:33" ht="15.75" customHeight="1" x14ac:dyDescent="0.2">
      <c r="B959" s="112"/>
      <c r="F959" s="12"/>
      <c r="H959" s="12"/>
      <c r="W959" s="18"/>
      <c r="AF959" s="18"/>
      <c r="AG959" s="19"/>
    </row>
    <row r="960" spans="2:33" ht="15.75" customHeight="1" x14ac:dyDescent="0.2">
      <c r="B960" s="112"/>
      <c r="F960" s="12"/>
      <c r="H960" s="12"/>
      <c r="W960" s="18"/>
      <c r="AF960" s="18"/>
      <c r="AG960" s="19"/>
    </row>
    <row r="961" spans="2:33" ht="15.75" customHeight="1" x14ac:dyDescent="0.2">
      <c r="B961" s="112"/>
      <c r="F961" s="12"/>
      <c r="H961" s="12"/>
      <c r="W961" s="18"/>
      <c r="AF961" s="18"/>
      <c r="AG961" s="19"/>
    </row>
    <row r="962" spans="2:33" ht="15.75" customHeight="1" x14ac:dyDescent="0.2">
      <c r="B962" s="112"/>
      <c r="F962" s="12"/>
      <c r="H962" s="12"/>
      <c r="W962" s="18"/>
      <c r="AF962" s="18"/>
      <c r="AG962" s="19"/>
    </row>
    <row r="963" spans="2:33" ht="15.75" customHeight="1" x14ac:dyDescent="0.2">
      <c r="B963" s="112"/>
      <c r="F963" s="12"/>
      <c r="H963" s="12"/>
      <c r="W963" s="18"/>
      <c r="AF963" s="18"/>
      <c r="AG963" s="19"/>
    </row>
    <row r="964" spans="2:33" ht="15.75" customHeight="1" x14ac:dyDescent="0.2">
      <c r="B964" s="112"/>
      <c r="F964" s="12"/>
      <c r="H964" s="12"/>
      <c r="W964" s="18"/>
      <c r="AF964" s="18"/>
      <c r="AG964" s="19"/>
    </row>
    <row r="965" spans="2:33" ht="15.75" customHeight="1" x14ac:dyDescent="0.2">
      <c r="B965" s="112"/>
      <c r="F965" s="12"/>
      <c r="H965" s="12"/>
      <c r="W965" s="18"/>
      <c r="AF965" s="18"/>
      <c r="AG965" s="19"/>
    </row>
    <row r="966" spans="2:33" ht="15.75" customHeight="1" x14ac:dyDescent="0.2">
      <c r="B966" s="112"/>
      <c r="F966" s="12"/>
      <c r="H966" s="12"/>
      <c r="W966" s="18"/>
      <c r="AF966" s="18"/>
      <c r="AG966" s="19"/>
    </row>
    <row r="967" spans="2:33" ht="15.75" customHeight="1" x14ac:dyDescent="0.2">
      <c r="B967" s="112"/>
      <c r="F967" s="12"/>
      <c r="H967" s="12"/>
      <c r="W967" s="18"/>
      <c r="AF967" s="18"/>
      <c r="AG967" s="19"/>
    </row>
    <row r="968" spans="2:33" ht="15.75" customHeight="1" x14ac:dyDescent="0.2">
      <c r="B968" s="112"/>
      <c r="F968" s="12"/>
      <c r="H968" s="12"/>
      <c r="W968" s="18"/>
      <c r="AF968" s="18"/>
      <c r="AG968" s="19"/>
    </row>
    <row r="969" spans="2:33" ht="15.75" customHeight="1" x14ac:dyDescent="0.2">
      <c r="B969" s="112"/>
      <c r="F969" s="12"/>
      <c r="H969" s="12"/>
      <c r="W969" s="18"/>
      <c r="AF969" s="18"/>
      <c r="AG969" s="19"/>
    </row>
    <row r="970" spans="2:33" ht="15.75" customHeight="1" x14ac:dyDescent="0.2">
      <c r="B970" s="112"/>
      <c r="F970" s="12"/>
      <c r="H970" s="12"/>
      <c r="W970" s="18"/>
      <c r="AF970" s="18"/>
      <c r="AG970" s="19"/>
    </row>
    <row r="971" spans="2:33" ht="15.75" customHeight="1" x14ac:dyDescent="0.2">
      <c r="B971" s="112"/>
      <c r="F971" s="12"/>
      <c r="H971" s="12"/>
      <c r="W971" s="18"/>
      <c r="AF971" s="18"/>
      <c r="AG971" s="19"/>
    </row>
    <row r="972" spans="2:33" ht="15.75" customHeight="1" x14ac:dyDescent="0.2">
      <c r="B972" s="112"/>
      <c r="F972" s="12"/>
      <c r="H972" s="12"/>
      <c r="W972" s="18"/>
      <c r="AF972" s="18"/>
      <c r="AG972" s="19"/>
    </row>
    <row r="973" spans="2:33" ht="15.75" customHeight="1" x14ac:dyDescent="0.2">
      <c r="B973" s="112"/>
      <c r="F973" s="12"/>
      <c r="H973" s="12"/>
      <c r="W973" s="18"/>
      <c r="AF973" s="18"/>
      <c r="AG973" s="19"/>
    </row>
    <row r="974" spans="2:33" ht="15.75" customHeight="1" x14ac:dyDescent="0.2">
      <c r="B974" s="112"/>
      <c r="F974" s="12"/>
      <c r="H974" s="12"/>
      <c r="W974" s="18"/>
      <c r="AF974" s="18"/>
      <c r="AG974" s="19"/>
    </row>
    <row r="975" spans="2:33" ht="15.75" customHeight="1" x14ac:dyDescent="0.2">
      <c r="B975" s="112"/>
      <c r="F975" s="12"/>
      <c r="H975" s="12"/>
      <c r="W975" s="18"/>
      <c r="AF975" s="18"/>
      <c r="AG975" s="19"/>
    </row>
    <row r="976" spans="2:33" ht="15.75" customHeight="1" x14ac:dyDescent="0.2">
      <c r="B976" s="112"/>
      <c r="F976" s="12"/>
      <c r="H976" s="12"/>
      <c r="W976" s="18"/>
      <c r="AF976" s="18"/>
      <c r="AG976" s="19"/>
    </row>
    <row r="977" spans="2:33" ht="15.75" customHeight="1" x14ac:dyDescent="0.2">
      <c r="B977" s="112"/>
      <c r="F977" s="12"/>
      <c r="H977" s="12"/>
      <c r="W977" s="18"/>
      <c r="AF977" s="18"/>
      <c r="AG977" s="19"/>
    </row>
    <row r="978" spans="2:33" ht="15.75" customHeight="1" x14ac:dyDescent="0.2">
      <c r="B978" s="112"/>
      <c r="F978" s="12"/>
      <c r="H978" s="12"/>
      <c r="W978" s="18"/>
      <c r="AF978" s="18"/>
      <c r="AG978" s="19"/>
    </row>
    <row r="979" spans="2:33" ht="15.75" customHeight="1" x14ac:dyDescent="0.2">
      <c r="B979" s="112"/>
      <c r="F979" s="12"/>
      <c r="H979" s="12"/>
      <c r="W979" s="18"/>
      <c r="AF979" s="18"/>
      <c r="AG979" s="19"/>
    </row>
    <row r="980" spans="2:33" ht="15.75" customHeight="1" x14ac:dyDescent="0.2">
      <c r="B980" s="112"/>
      <c r="F980" s="12"/>
      <c r="H980" s="12"/>
      <c r="W980" s="18"/>
      <c r="AF980" s="18"/>
      <c r="AG980" s="19"/>
    </row>
    <row r="981" spans="2:33" ht="15.75" customHeight="1" x14ac:dyDescent="0.2">
      <c r="B981" s="112"/>
      <c r="F981" s="12"/>
      <c r="H981" s="12"/>
      <c r="W981" s="18"/>
      <c r="AF981" s="18"/>
      <c r="AG981" s="19"/>
    </row>
    <row r="982" spans="2:33" ht="15.75" customHeight="1" x14ac:dyDescent="0.2">
      <c r="B982" s="112"/>
      <c r="F982" s="12"/>
      <c r="H982" s="12"/>
      <c r="W982" s="18"/>
      <c r="AF982" s="18"/>
      <c r="AG982" s="19"/>
    </row>
    <row r="983" spans="2:33" ht="15.75" customHeight="1" x14ac:dyDescent="0.2">
      <c r="B983" s="112"/>
      <c r="F983" s="12"/>
      <c r="H983" s="12"/>
      <c r="W983" s="18"/>
      <c r="AF983" s="18"/>
      <c r="AG983" s="19"/>
    </row>
    <row r="984" spans="2:33" ht="15.75" customHeight="1" x14ac:dyDescent="0.2">
      <c r="B984" s="112"/>
      <c r="F984" s="12"/>
      <c r="H984" s="12"/>
      <c r="W984" s="18"/>
      <c r="AF984" s="18"/>
      <c r="AG984" s="19"/>
    </row>
    <row r="985" spans="2:33" ht="15.75" customHeight="1" x14ac:dyDescent="0.2">
      <c r="B985" s="112"/>
      <c r="F985" s="12"/>
      <c r="H985" s="12"/>
      <c r="W985" s="18"/>
      <c r="AF985" s="18"/>
      <c r="AG985" s="19"/>
    </row>
    <row r="986" spans="2:33" ht="15.75" customHeight="1" x14ac:dyDescent="0.2">
      <c r="B986" s="112"/>
      <c r="F986" s="12"/>
      <c r="H986" s="12"/>
      <c r="W986" s="18"/>
      <c r="AF986" s="18"/>
      <c r="AG986" s="19"/>
    </row>
    <row r="987" spans="2:33" ht="15.75" customHeight="1" x14ac:dyDescent="0.2">
      <c r="B987" s="112"/>
      <c r="F987" s="12"/>
      <c r="H987" s="12"/>
      <c r="W987" s="18"/>
      <c r="AF987" s="18"/>
      <c r="AG987" s="19"/>
    </row>
    <row r="988" spans="2:33" ht="15.75" customHeight="1" x14ac:dyDescent="0.2">
      <c r="B988" s="112"/>
      <c r="F988" s="12"/>
      <c r="H988" s="12"/>
      <c r="W988" s="18"/>
      <c r="AF988" s="18"/>
      <c r="AG988" s="19"/>
    </row>
    <row r="989" spans="2:33" ht="15.75" customHeight="1" x14ac:dyDescent="0.2">
      <c r="B989" s="112"/>
      <c r="F989" s="12"/>
      <c r="H989" s="12"/>
      <c r="W989" s="18"/>
      <c r="AF989" s="18"/>
      <c r="AG989" s="19"/>
    </row>
    <row r="990" spans="2:33" ht="15.75" customHeight="1" x14ac:dyDescent="0.2">
      <c r="B990" s="112"/>
      <c r="F990" s="12"/>
      <c r="H990" s="12"/>
      <c r="W990" s="18"/>
      <c r="AF990" s="18"/>
      <c r="AG990" s="19"/>
    </row>
    <row r="991" spans="2:33" ht="15.75" customHeight="1" x14ac:dyDescent="0.2">
      <c r="B991" s="112"/>
      <c r="F991" s="12"/>
      <c r="H991" s="12"/>
      <c r="W991" s="18"/>
      <c r="AF991" s="18"/>
      <c r="AG991" s="19"/>
    </row>
    <row r="992" spans="2:33" ht="15.75" customHeight="1" x14ac:dyDescent="0.2">
      <c r="B992" s="112"/>
      <c r="F992" s="12"/>
      <c r="H992" s="12"/>
      <c r="W992" s="18"/>
      <c r="AF992" s="18"/>
      <c r="AG992" s="19"/>
    </row>
    <row r="993" spans="2:33" ht="15.75" customHeight="1" x14ac:dyDescent="0.2">
      <c r="B993" s="112"/>
      <c r="F993" s="12"/>
      <c r="H993" s="12"/>
      <c r="W993" s="18"/>
      <c r="AF993" s="18"/>
      <c r="AG993" s="19"/>
    </row>
    <row r="994" spans="2:33" ht="15.75" customHeight="1" x14ac:dyDescent="0.2">
      <c r="B994" s="112"/>
      <c r="F994" s="12"/>
      <c r="H994" s="12"/>
      <c r="W994" s="18"/>
      <c r="AF994" s="18"/>
      <c r="AG994" s="19"/>
    </row>
    <row r="995" spans="2:33" ht="15.75" customHeight="1" x14ac:dyDescent="0.2">
      <c r="B995" s="112"/>
      <c r="F995" s="12"/>
      <c r="H995" s="12"/>
      <c r="W995" s="18"/>
      <c r="AF995" s="18"/>
      <c r="AG995" s="19"/>
    </row>
    <row r="996" spans="2:33" ht="15.75" customHeight="1" x14ac:dyDescent="0.2">
      <c r="B996" s="112"/>
      <c r="F996" s="12"/>
      <c r="H996" s="12"/>
      <c r="W996" s="18"/>
      <c r="AF996" s="18"/>
      <c r="AG996" s="19"/>
    </row>
    <row r="997" spans="2:33" ht="15.75" customHeight="1" x14ac:dyDescent="0.2">
      <c r="B997" s="112"/>
      <c r="F997" s="12"/>
      <c r="H997" s="12"/>
      <c r="W997" s="18"/>
      <c r="AF997" s="18"/>
      <c r="AG997" s="19"/>
    </row>
    <row r="998" spans="2:33" ht="15.75" customHeight="1" x14ac:dyDescent="0.2">
      <c r="B998" s="112"/>
      <c r="F998" s="12"/>
      <c r="H998" s="12"/>
      <c r="W998" s="18"/>
      <c r="AF998" s="18"/>
      <c r="AG998" s="19"/>
    </row>
  </sheetData>
  <mergeCells count="5">
    <mergeCell ref="C2:G2"/>
    <mergeCell ref="I2:O2"/>
    <mergeCell ref="P2:V2"/>
    <mergeCell ref="AB2:AG2"/>
    <mergeCell ref="W2:AA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000"/>
  <sheetViews>
    <sheetView workbookViewId="0">
      <selection activeCell="N14" sqref="N14"/>
    </sheetView>
  </sheetViews>
  <sheetFormatPr baseColWidth="10" defaultColWidth="11.1640625" defaultRowHeight="15" customHeight="1" x14ac:dyDescent="0.2"/>
  <cols>
    <col min="1" max="26" width="10.5" customWidth="1"/>
  </cols>
  <sheetData>
    <row r="1" spans="2:14" ht="15.75" customHeight="1" x14ac:dyDescent="0.2"/>
    <row r="2" spans="2:14" ht="27" customHeight="1" x14ac:dyDescent="0.2">
      <c r="B2" s="256" t="s">
        <v>256</v>
      </c>
      <c r="C2" s="257"/>
      <c r="D2" s="257"/>
      <c r="E2" s="257"/>
      <c r="F2" s="257"/>
      <c r="G2" s="257"/>
      <c r="H2" s="257"/>
      <c r="I2" s="257"/>
      <c r="J2" s="258"/>
    </row>
    <row r="3" spans="2:14" ht="15.75" customHeight="1" x14ac:dyDescent="0.2">
      <c r="B3" s="259" t="s">
        <v>257</v>
      </c>
      <c r="C3" s="240"/>
      <c r="D3" s="240"/>
      <c r="E3" s="240"/>
      <c r="F3" s="240"/>
      <c r="G3" s="240"/>
      <c r="H3" s="240"/>
      <c r="I3" s="240"/>
      <c r="J3" s="252"/>
    </row>
    <row r="4" spans="2:14" ht="15.75" customHeight="1" x14ac:dyDescent="0.2">
      <c r="B4" s="251"/>
      <c r="C4" s="240"/>
      <c r="D4" s="240"/>
      <c r="E4" s="240"/>
      <c r="F4" s="240"/>
      <c r="G4" s="240"/>
      <c r="H4" s="240"/>
      <c r="I4" s="240"/>
      <c r="J4" s="252"/>
    </row>
    <row r="5" spans="2:14" ht="15.75" customHeight="1" x14ac:dyDescent="0.2">
      <c r="B5" s="251"/>
      <c r="C5" s="240"/>
      <c r="D5" s="240"/>
      <c r="E5" s="240"/>
      <c r="F5" s="240"/>
      <c r="G5" s="240"/>
      <c r="H5" s="240"/>
      <c r="I5" s="240"/>
      <c r="J5" s="252"/>
    </row>
    <row r="6" spans="2:14" ht="15.75" customHeight="1" x14ac:dyDescent="0.2">
      <c r="B6" s="253"/>
      <c r="C6" s="254"/>
      <c r="D6" s="254"/>
      <c r="E6" s="254"/>
      <c r="F6" s="254"/>
      <c r="G6" s="254"/>
      <c r="H6" s="254"/>
      <c r="I6" s="254"/>
      <c r="J6" s="255"/>
    </row>
    <row r="7" spans="2:14" ht="15.75" customHeight="1" x14ac:dyDescent="0.2"/>
    <row r="8" spans="2:14" ht="26" customHeight="1" x14ac:dyDescent="0.2">
      <c r="B8" s="260" t="s">
        <v>258</v>
      </c>
      <c r="C8" s="257"/>
      <c r="D8" s="257"/>
      <c r="E8" s="257"/>
      <c r="F8" s="257"/>
      <c r="G8" s="257"/>
      <c r="H8" s="257"/>
      <c r="I8" s="257"/>
      <c r="J8" s="258"/>
    </row>
    <row r="9" spans="2:14" ht="15.75" customHeight="1" x14ac:dyDescent="0.2">
      <c r="B9" s="248" t="s">
        <v>263</v>
      </c>
      <c r="C9" s="249"/>
      <c r="D9" s="249"/>
      <c r="E9" s="249"/>
      <c r="F9" s="249"/>
      <c r="G9" s="249"/>
      <c r="H9" s="249"/>
      <c r="I9" s="249"/>
      <c r="J9" s="250"/>
      <c r="K9" s="64"/>
      <c r="L9" s="64"/>
      <c r="M9" s="64"/>
      <c r="N9" s="64"/>
    </row>
    <row r="10" spans="2:14" ht="15.75" customHeight="1" x14ac:dyDescent="0.2">
      <c r="B10" s="251"/>
      <c r="C10" s="240"/>
      <c r="D10" s="240"/>
      <c r="E10" s="240"/>
      <c r="F10" s="240"/>
      <c r="G10" s="240"/>
      <c r="H10" s="240"/>
      <c r="I10" s="240"/>
      <c r="J10" s="252"/>
      <c r="K10" s="64"/>
      <c r="L10" s="64"/>
      <c r="M10" s="64"/>
      <c r="N10" s="64"/>
    </row>
    <row r="11" spans="2:14" ht="15.75" customHeight="1" x14ac:dyDescent="0.2">
      <c r="B11" s="251"/>
      <c r="C11" s="240"/>
      <c r="D11" s="240"/>
      <c r="E11" s="240"/>
      <c r="F11" s="240"/>
      <c r="G11" s="240"/>
      <c r="H11" s="240"/>
      <c r="I11" s="240"/>
      <c r="J11" s="252"/>
      <c r="K11" s="64"/>
      <c r="L11" s="64"/>
      <c r="M11" s="64"/>
      <c r="N11" s="64"/>
    </row>
    <row r="12" spans="2:14" ht="15.75" customHeight="1" x14ac:dyDescent="0.2">
      <c r="B12" s="251"/>
      <c r="C12" s="240"/>
      <c r="D12" s="240"/>
      <c r="E12" s="240"/>
      <c r="F12" s="240"/>
      <c r="G12" s="240"/>
      <c r="H12" s="240"/>
      <c r="I12" s="240"/>
      <c r="J12" s="252"/>
      <c r="K12" s="64"/>
      <c r="L12" s="64"/>
      <c r="M12" s="64"/>
      <c r="N12" s="64"/>
    </row>
    <row r="13" spans="2:14" ht="15.75" customHeight="1" x14ac:dyDescent="0.2">
      <c r="B13" s="251"/>
      <c r="C13" s="240"/>
      <c r="D13" s="240"/>
      <c r="E13" s="240"/>
      <c r="F13" s="240"/>
      <c r="G13" s="240"/>
      <c r="H13" s="240"/>
      <c r="I13" s="240"/>
      <c r="J13" s="252"/>
      <c r="K13" s="64"/>
      <c r="L13" s="64"/>
      <c r="M13" s="64"/>
      <c r="N13" s="64"/>
    </row>
    <row r="14" spans="2:14" ht="15.75" customHeight="1" x14ac:dyDescent="0.2">
      <c r="B14" s="251"/>
      <c r="C14" s="240"/>
      <c r="D14" s="240"/>
      <c r="E14" s="240"/>
      <c r="F14" s="240"/>
      <c r="G14" s="240"/>
      <c r="H14" s="240"/>
      <c r="I14" s="240"/>
      <c r="J14" s="252"/>
      <c r="K14" s="64"/>
      <c r="L14" s="64"/>
      <c r="M14" s="64"/>
      <c r="N14" s="64"/>
    </row>
    <row r="15" spans="2:14" ht="15.75" customHeight="1" x14ac:dyDescent="0.2">
      <c r="B15" s="251"/>
      <c r="C15" s="240"/>
      <c r="D15" s="240"/>
      <c r="E15" s="240"/>
      <c r="F15" s="240"/>
      <c r="G15" s="240"/>
      <c r="H15" s="240"/>
      <c r="I15" s="240"/>
      <c r="J15" s="252"/>
      <c r="K15" s="64"/>
      <c r="L15" s="64"/>
      <c r="M15" s="64"/>
      <c r="N15" s="64"/>
    </row>
    <row r="16" spans="2:14" ht="15.75" customHeight="1" x14ac:dyDescent="0.2">
      <c r="B16" s="251"/>
      <c r="C16" s="240"/>
      <c r="D16" s="240"/>
      <c r="E16" s="240"/>
      <c r="F16" s="240"/>
      <c r="G16" s="240"/>
      <c r="H16" s="240"/>
      <c r="I16" s="240"/>
      <c r="J16" s="252"/>
      <c r="K16" s="64"/>
      <c r="L16" s="64"/>
      <c r="M16" s="64"/>
      <c r="N16" s="64"/>
    </row>
    <row r="17" spans="2:14" ht="15.75" customHeight="1" x14ac:dyDescent="0.2">
      <c r="B17" s="251"/>
      <c r="C17" s="240"/>
      <c r="D17" s="240"/>
      <c r="E17" s="240"/>
      <c r="F17" s="240"/>
      <c r="G17" s="240"/>
      <c r="H17" s="240"/>
      <c r="I17" s="240"/>
      <c r="J17" s="252"/>
      <c r="K17" s="64"/>
      <c r="L17" s="64"/>
      <c r="M17" s="64"/>
      <c r="N17" s="64"/>
    </row>
    <row r="18" spans="2:14" ht="15.75" customHeight="1" x14ac:dyDescent="0.2">
      <c r="B18" s="251"/>
      <c r="C18" s="240"/>
      <c r="D18" s="240"/>
      <c r="E18" s="240"/>
      <c r="F18" s="240"/>
      <c r="G18" s="240"/>
      <c r="H18" s="240"/>
      <c r="I18" s="240"/>
      <c r="J18" s="252"/>
      <c r="K18" s="64"/>
      <c r="L18" s="64"/>
      <c r="M18" s="64"/>
      <c r="N18" s="64"/>
    </row>
    <row r="19" spans="2:14" ht="15.75" customHeight="1" x14ac:dyDescent="0.2">
      <c r="B19" s="251"/>
      <c r="C19" s="240"/>
      <c r="D19" s="240"/>
      <c r="E19" s="240"/>
      <c r="F19" s="240"/>
      <c r="G19" s="240"/>
      <c r="H19" s="240"/>
      <c r="I19" s="240"/>
      <c r="J19" s="252"/>
      <c r="K19" s="64"/>
      <c r="L19" s="64"/>
      <c r="M19" s="64"/>
      <c r="N19" s="64"/>
    </row>
    <row r="20" spans="2:14" ht="15.75" customHeight="1" x14ac:dyDescent="0.2">
      <c r="B20" s="251"/>
      <c r="C20" s="240"/>
      <c r="D20" s="240"/>
      <c r="E20" s="240"/>
      <c r="F20" s="240"/>
      <c r="G20" s="240"/>
      <c r="H20" s="240"/>
      <c r="I20" s="240"/>
      <c r="J20" s="252"/>
      <c r="K20" s="64"/>
      <c r="L20" s="64"/>
      <c r="M20" s="64"/>
      <c r="N20" s="64"/>
    </row>
    <row r="21" spans="2:14" ht="15.75" customHeight="1" x14ac:dyDescent="0.2">
      <c r="B21" s="251"/>
      <c r="C21" s="240"/>
      <c r="D21" s="240"/>
      <c r="E21" s="240"/>
      <c r="F21" s="240"/>
      <c r="G21" s="240"/>
      <c r="H21" s="240"/>
      <c r="I21" s="240"/>
      <c r="J21" s="252"/>
    </row>
    <row r="22" spans="2:14" ht="15.75" customHeight="1" x14ac:dyDescent="0.2">
      <c r="B22" s="251"/>
      <c r="C22" s="240"/>
      <c r="D22" s="240"/>
      <c r="E22" s="240"/>
      <c r="F22" s="240"/>
      <c r="G22" s="240"/>
      <c r="H22" s="240"/>
      <c r="I22" s="240"/>
      <c r="J22" s="252"/>
    </row>
    <row r="23" spans="2:14" ht="15.75" customHeight="1" x14ac:dyDescent="0.2">
      <c r="B23" s="253"/>
      <c r="C23" s="254"/>
      <c r="D23" s="254"/>
      <c r="E23" s="254"/>
      <c r="F23" s="254"/>
      <c r="G23" s="254"/>
      <c r="H23" s="254"/>
      <c r="I23" s="254"/>
      <c r="J23" s="255"/>
    </row>
    <row r="24" spans="2:14" ht="15.75" customHeight="1" x14ac:dyDescent="0.2"/>
    <row r="25" spans="2:14" ht="28" customHeight="1" x14ac:dyDescent="0.2">
      <c r="B25" s="261" t="s">
        <v>259</v>
      </c>
      <c r="C25" s="257"/>
      <c r="D25" s="257"/>
      <c r="E25" s="257"/>
      <c r="F25" s="257"/>
      <c r="G25" s="257"/>
      <c r="H25" s="257"/>
      <c r="I25" s="257"/>
      <c r="J25" s="258"/>
    </row>
    <row r="26" spans="2:14" ht="15.75" customHeight="1" x14ac:dyDescent="0.2">
      <c r="B26" s="248" t="s">
        <v>264</v>
      </c>
      <c r="C26" s="249"/>
      <c r="D26" s="249"/>
      <c r="E26" s="249"/>
      <c r="F26" s="249"/>
      <c r="G26" s="249"/>
      <c r="H26" s="249"/>
      <c r="I26" s="249"/>
      <c r="J26" s="250"/>
      <c r="K26" s="223"/>
      <c r="L26" s="223"/>
      <c r="M26" s="223"/>
      <c r="N26" s="223"/>
    </row>
    <row r="27" spans="2:14" ht="15.75" customHeight="1" x14ac:dyDescent="0.2">
      <c r="B27" s="251"/>
      <c r="C27" s="240"/>
      <c r="D27" s="240"/>
      <c r="E27" s="240"/>
      <c r="F27" s="240"/>
      <c r="G27" s="240"/>
      <c r="H27" s="240"/>
      <c r="I27" s="240"/>
      <c r="J27" s="252"/>
      <c r="K27" s="223"/>
      <c r="L27" s="223"/>
      <c r="M27" s="223"/>
      <c r="N27" s="223"/>
    </row>
    <row r="28" spans="2:14" ht="15.75" customHeight="1" x14ac:dyDescent="0.2">
      <c r="B28" s="251"/>
      <c r="C28" s="240"/>
      <c r="D28" s="240"/>
      <c r="E28" s="240"/>
      <c r="F28" s="240"/>
      <c r="G28" s="240"/>
      <c r="H28" s="240"/>
      <c r="I28" s="240"/>
      <c r="J28" s="252"/>
      <c r="K28" s="223"/>
      <c r="L28" s="223"/>
      <c r="M28" s="223"/>
      <c r="N28" s="223"/>
    </row>
    <row r="29" spans="2:14" ht="15.75" customHeight="1" x14ac:dyDescent="0.2">
      <c r="B29" s="251"/>
      <c r="C29" s="240"/>
      <c r="D29" s="240"/>
      <c r="E29" s="240"/>
      <c r="F29" s="240"/>
      <c r="G29" s="240"/>
      <c r="H29" s="240"/>
      <c r="I29" s="240"/>
      <c r="J29" s="252"/>
      <c r="K29" s="223"/>
      <c r="L29" s="223"/>
      <c r="M29" s="223"/>
      <c r="N29" s="223"/>
    </row>
    <row r="30" spans="2:14" ht="15.75" customHeight="1" x14ac:dyDescent="0.2">
      <c r="B30" s="251"/>
      <c r="C30" s="240"/>
      <c r="D30" s="240"/>
      <c r="E30" s="240"/>
      <c r="F30" s="240"/>
      <c r="G30" s="240"/>
      <c r="H30" s="240"/>
      <c r="I30" s="240"/>
      <c r="J30" s="252"/>
      <c r="K30" s="223"/>
      <c r="L30" s="223"/>
      <c r="M30" s="223"/>
      <c r="N30" s="223"/>
    </row>
    <row r="31" spans="2:14" ht="15.75" customHeight="1" x14ac:dyDescent="0.2">
      <c r="B31" s="251"/>
      <c r="C31" s="240"/>
      <c r="D31" s="240"/>
      <c r="E31" s="240"/>
      <c r="F31" s="240"/>
      <c r="G31" s="240"/>
      <c r="H31" s="240"/>
      <c r="I31" s="240"/>
      <c r="J31" s="252"/>
      <c r="K31" s="223"/>
      <c r="L31" s="223"/>
      <c r="M31" s="223"/>
      <c r="N31" s="223"/>
    </row>
    <row r="32" spans="2:14" ht="15.75" customHeight="1" x14ac:dyDescent="0.2">
      <c r="B32" s="251"/>
      <c r="C32" s="240"/>
      <c r="D32" s="240"/>
      <c r="E32" s="240"/>
      <c r="F32" s="240"/>
      <c r="G32" s="240"/>
      <c r="H32" s="240"/>
      <c r="I32" s="240"/>
      <c r="J32" s="252"/>
      <c r="K32" s="223"/>
      <c r="L32" s="223"/>
      <c r="M32" s="223"/>
      <c r="N32" s="223"/>
    </row>
    <row r="33" spans="2:14" ht="15.75" customHeight="1" x14ac:dyDescent="0.2">
      <c r="B33" s="251"/>
      <c r="C33" s="240"/>
      <c r="D33" s="240"/>
      <c r="E33" s="240"/>
      <c r="F33" s="240"/>
      <c r="G33" s="240"/>
      <c r="H33" s="240"/>
      <c r="I33" s="240"/>
      <c r="J33" s="252"/>
      <c r="K33" s="223"/>
      <c r="L33" s="223"/>
      <c r="M33" s="223"/>
      <c r="N33" s="223"/>
    </row>
    <row r="34" spans="2:14" ht="15.75" customHeight="1" x14ac:dyDescent="0.2">
      <c r="B34" s="251"/>
      <c r="C34" s="240"/>
      <c r="D34" s="240"/>
      <c r="E34" s="240"/>
      <c r="F34" s="240"/>
      <c r="G34" s="240"/>
      <c r="H34" s="240"/>
      <c r="I34" s="240"/>
      <c r="J34" s="252"/>
      <c r="K34" s="223"/>
      <c r="L34" s="223"/>
      <c r="M34" s="223"/>
      <c r="N34" s="223"/>
    </row>
    <row r="35" spans="2:14" ht="15.75" customHeight="1" x14ac:dyDescent="0.2">
      <c r="B35" s="251"/>
      <c r="C35" s="240"/>
      <c r="D35" s="240"/>
      <c r="E35" s="240"/>
      <c r="F35" s="240"/>
      <c r="G35" s="240"/>
      <c r="H35" s="240"/>
      <c r="I35" s="240"/>
      <c r="J35" s="252"/>
      <c r="K35" s="223"/>
      <c r="L35" s="223"/>
      <c r="M35" s="223"/>
      <c r="N35" s="223"/>
    </row>
    <row r="36" spans="2:14" ht="15.75" customHeight="1" x14ac:dyDescent="0.2">
      <c r="B36" s="251"/>
      <c r="C36" s="240"/>
      <c r="D36" s="240"/>
      <c r="E36" s="240"/>
      <c r="F36" s="240"/>
      <c r="G36" s="240"/>
      <c r="H36" s="240"/>
      <c r="I36" s="240"/>
      <c r="J36" s="252"/>
      <c r="K36" s="223"/>
      <c r="L36" s="223"/>
      <c r="M36" s="223"/>
      <c r="N36" s="223"/>
    </row>
    <row r="37" spans="2:14" ht="15.75" customHeight="1" x14ac:dyDescent="0.2">
      <c r="B37" s="251"/>
      <c r="C37" s="240"/>
      <c r="D37" s="240"/>
      <c r="E37" s="240"/>
      <c r="F37" s="240"/>
      <c r="G37" s="240"/>
      <c r="H37" s="240"/>
      <c r="I37" s="240"/>
      <c r="J37" s="252"/>
      <c r="K37" s="223"/>
      <c r="L37" s="223"/>
      <c r="M37" s="223"/>
      <c r="N37" s="223"/>
    </row>
    <row r="38" spans="2:14" ht="15.75" customHeight="1" x14ac:dyDescent="0.2">
      <c r="B38" s="251"/>
      <c r="C38" s="240"/>
      <c r="D38" s="240"/>
      <c r="E38" s="240"/>
      <c r="F38" s="240"/>
      <c r="G38" s="240"/>
      <c r="H38" s="240"/>
      <c r="I38" s="240"/>
      <c r="J38" s="252"/>
      <c r="K38" s="223"/>
      <c r="L38" s="223"/>
      <c r="M38" s="223"/>
      <c r="N38" s="223"/>
    </row>
    <row r="39" spans="2:14" ht="15.75" customHeight="1" x14ac:dyDescent="0.2">
      <c r="B39" s="251"/>
      <c r="C39" s="240"/>
      <c r="D39" s="240"/>
      <c r="E39" s="240"/>
      <c r="F39" s="240"/>
      <c r="G39" s="240"/>
      <c r="H39" s="240"/>
      <c r="I39" s="240"/>
      <c r="J39" s="252"/>
      <c r="K39" s="223"/>
      <c r="L39" s="223"/>
      <c r="M39" s="223"/>
      <c r="N39" s="223"/>
    </row>
    <row r="40" spans="2:14" ht="15.75" customHeight="1" x14ac:dyDescent="0.2">
      <c r="B40" s="251"/>
      <c r="C40" s="240"/>
      <c r="D40" s="240"/>
      <c r="E40" s="240"/>
      <c r="F40" s="240"/>
      <c r="G40" s="240"/>
      <c r="H40" s="240"/>
      <c r="I40" s="240"/>
      <c r="J40" s="252"/>
      <c r="K40" s="223"/>
      <c r="L40" s="223"/>
      <c r="M40" s="223"/>
      <c r="N40" s="223"/>
    </row>
    <row r="41" spans="2:14" ht="15.75" customHeight="1" x14ac:dyDescent="0.2">
      <c r="B41" s="251"/>
      <c r="C41" s="240"/>
      <c r="D41" s="240"/>
      <c r="E41" s="240"/>
      <c r="F41" s="240"/>
      <c r="G41" s="240"/>
      <c r="H41" s="240"/>
      <c r="I41" s="240"/>
      <c r="J41" s="252"/>
    </row>
    <row r="42" spans="2:14" ht="15.75" customHeight="1" x14ac:dyDescent="0.2">
      <c r="B42" s="253"/>
      <c r="C42" s="254"/>
      <c r="D42" s="254"/>
      <c r="E42" s="254"/>
      <c r="F42" s="254"/>
      <c r="G42" s="254"/>
      <c r="H42" s="254"/>
      <c r="I42" s="254"/>
      <c r="J42" s="255"/>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B26:J42"/>
    <mergeCell ref="B2:J2"/>
    <mergeCell ref="B3:J6"/>
    <mergeCell ref="B8:J8"/>
    <mergeCell ref="B9:J23"/>
    <mergeCell ref="B25:J2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64"/>
  <sheetViews>
    <sheetView workbookViewId="0">
      <pane ySplit="1" topLeftCell="A44" activePane="bottomLeft" state="frozen"/>
      <selection pane="bottomLeft" activeCell="F33" sqref="F33"/>
    </sheetView>
  </sheetViews>
  <sheetFormatPr baseColWidth="10" defaultColWidth="11.1640625" defaultRowHeight="15" customHeight="1" x14ac:dyDescent="0.2"/>
  <cols>
    <col min="1" max="1" width="14.5" bestFit="1" customWidth="1"/>
  </cols>
  <sheetData>
    <row r="1" spans="1:5" x14ac:dyDescent="0.2">
      <c r="A1" s="224" t="s">
        <v>147</v>
      </c>
      <c r="B1" s="224" t="s">
        <v>148</v>
      </c>
      <c r="C1" s="224" t="s">
        <v>149</v>
      </c>
      <c r="D1" s="224" t="s">
        <v>150</v>
      </c>
      <c r="E1" s="224" t="s">
        <v>260</v>
      </c>
    </row>
    <row r="2" spans="1:5" x14ac:dyDescent="0.2">
      <c r="A2" s="225" t="s">
        <v>156</v>
      </c>
      <c r="B2" s="226">
        <v>45107</v>
      </c>
      <c r="C2" s="227">
        <v>-122.55807419999999</v>
      </c>
      <c r="D2" s="227">
        <v>0.23799999999999999</v>
      </c>
      <c r="E2" s="228"/>
    </row>
    <row r="3" spans="1:5" x14ac:dyDescent="0.2">
      <c r="A3" s="225" t="s">
        <v>158</v>
      </c>
      <c r="B3" s="226">
        <v>45107</v>
      </c>
      <c r="C3" s="227">
        <v>-122.6080228</v>
      </c>
      <c r="D3" s="227">
        <v>0.32900000000000001</v>
      </c>
      <c r="E3" s="228"/>
    </row>
    <row r="4" spans="1:5" x14ac:dyDescent="0.2">
      <c r="A4" s="225" t="s">
        <v>160</v>
      </c>
      <c r="B4" s="226">
        <v>45107</v>
      </c>
      <c r="C4" s="227">
        <v>-122.3504334</v>
      </c>
      <c r="D4" s="227">
        <v>0.20399999999999999</v>
      </c>
      <c r="E4" s="228"/>
    </row>
    <row r="5" spans="1:5" x14ac:dyDescent="0.2">
      <c r="A5" s="225" t="s">
        <v>164</v>
      </c>
      <c r="B5" s="226">
        <v>45107</v>
      </c>
      <c r="C5" s="227">
        <v>-109.6498497</v>
      </c>
      <c r="D5" s="227">
        <v>7.8E-2</v>
      </c>
      <c r="E5" s="228"/>
    </row>
    <row r="6" spans="1:5" x14ac:dyDescent="0.2">
      <c r="A6" s="225" t="s">
        <v>166</v>
      </c>
      <c r="B6" s="226">
        <v>45107</v>
      </c>
      <c r="C6" s="227">
        <v>-112.93108220000001</v>
      </c>
      <c r="D6" s="227">
        <v>0.20699999999999999</v>
      </c>
      <c r="E6" s="228"/>
    </row>
    <row r="7" spans="1:5" x14ac:dyDescent="0.2">
      <c r="A7" s="225" t="s">
        <v>168</v>
      </c>
      <c r="B7" s="226">
        <v>45107</v>
      </c>
      <c r="C7" s="227">
        <v>-111.2761472</v>
      </c>
      <c r="D7" s="227">
        <v>0.154</v>
      </c>
      <c r="E7" s="228"/>
    </row>
    <row r="8" spans="1:5" x14ac:dyDescent="0.2">
      <c r="A8" s="225" t="s">
        <v>171</v>
      </c>
      <c r="B8" s="226">
        <v>45107</v>
      </c>
      <c r="C8" s="227">
        <v>-142.3802665</v>
      </c>
      <c r="D8" s="227">
        <v>0.114</v>
      </c>
      <c r="E8" s="228"/>
    </row>
    <row r="9" spans="1:5" x14ac:dyDescent="0.2">
      <c r="A9" s="225" t="s">
        <v>173</v>
      </c>
      <c r="B9" s="226">
        <v>45107</v>
      </c>
      <c r="C9" s="227">
        <v>-143.15382589999999</v>
      </c>
      <c r="D9" s="227">
        <v>0.108</v>
      </c>
      <c r="E9" s="228"/>
    </row>
    <row r="10" spans="1:5" x14ac:dyDescent="0.2">
      <c r="A10" s="225" t="s">
        <v>175</v>
      </c>
      <c r="B10" s="226">
        <v>45107</v>
      </c>
      <c r="C10" s="227">
        <v>-138.29655260000001</v>
      </c>
      <c r="D10" s="227">
        <v>0.16400000000000001</v>
      </c>
      <c r="E10" s="228"/>
    </row>
    <row r="11" spans="1:5" x14ac:dyDescent="0.2">
      <c r="A11" s="225" t="s">
        <v>177</v>
      </c>
      <c r="B11" s="226">
        <v>45107</v>
      </c>
      <c r="C11" s="227">
        <v>-111.82766169999999</v>
      </c>
      <c r="D11" s="227">
        <v>9.7000000000000003E-2</v>
      </c>
      <c r="E11" s="228"/>
    </row>
    <row r="12" spans="1:5" x14ac:dyDescent="0.2">
      <c r="A12" s="225" t="s">
        <v>179</v>
      </c>
      <c r="B12" s="226">
        <v>45107</v>
      </c>
      <c r="C12" s="227">
        <v>-112.46319099999999</v>
      </c>
      <c r="D12" s="227">
        <v>7.2999999999999995E-2</v>
      </c>
      <c r="E12" s="228"/>
    </row>
    <row r="13" spans="1:5" x14ac:dyDescent="0.2">
      <c r="A13" s="225" t="s">
        <v>181</v>
      </c>
      <c r="B13" s="226">
        <v>45107</v>
      </c>
      <c r="C13" s="227">
        <v>-111.58853430000001</v>
      </c>
      <c r="D13" s="227">
        <v>0.19600000000000001</v>
      </c>
      <c r="E13" s="228"/>
    </row>
    <row r="14" spans="1:5" x14ac:dyDescent="0.2">
      <c r="A14" s="225" t="s">
        <v>183</v>
      </c>
      <c r="B14" s="226">
        <v>45107</v>
      </c>
      <c r="C14" s="227">
        <v>-127.0642785</v>
      </c>
      <c r="D14" s="227">
        <v>0.104</v>
      </c>
      <c r="E14" s="228"/>
    </row>
    <row r="15" spans="1:5" x14ac:dyDescent="0.2">
      <c r="A15" s="225" t="s">
        <v>185</v>
      </c>
      <c r="B15" s="226">
        <v>45107</v>
      </c>
      <c r="C15" s="227">
        <v>-84.99216586</v>
      </c>
      <c r="D15" s="227">
        <v>0.19700000000000001</v>
      </c>
      <c r="E15" s="228"/>
    </row>
    <row r="16" spans="1:5" x14ac:dyDescent="0.2">
      <c r="A16" s="225" t="s">
        <v>187</v>
      </c>
      <c r="B16" s="226">
        <v>45107</v>
      </c>
      <c r="C16" s="227">
        <v>-134.68550300000001</v>
      </c>
      <c r="D16" s="227">
        <v>0.27</v>
      </c>
      <c r="E16" s="228"/>
    </row>
    <row r="17" spans="1:5" x14ac:dyDescent="0.2">
      <c r="A17" s="225" t="s">
        <v>189</v>
      </c>
      <c r="B17" s="226">
        <v>45107</v>
      </c>
      <c r="C17" s="227">
        <v>-75.87734537</v>
      </c>
      <c r="D17" s="227">
        <v>3.2000000000000001E-2</v>
      </c>
      <c r="E17" s="228"/>
    </row>
    <row r="18" spans="1:5" x14ac:dyDescent="0.2">
      <c r="A18" s="225" t="s">
        <v>191</v>
      </c>
      <c r="B18" s="226">
        <v>45107</v>
      </c>
      <c r="C18" s="227">
        <v>-132.02819969999999</v>
      </c>
      <c r="D18" s="227">
        <v>0.13100000000000001</v>
      </c>
      <c r="E18" s="228"/>
    </row>
    <row r="19" spans="1:5" x14ac:dyDescent="0.2">
      <c r="A19" s="225" t="s">
        <v>193</v>
      </c>
      <c r="B19" s="226">
        <v>45107</v>
      </c>
      <c r="C19" s="227">
        <v>-109.5440456</v>
      </c>
      <c r="D19" s="227">
        <v>0.13200000000000001</v>
      </c>
      <c r="E19" s="228"/>
    </row>
    <row r="20" spans="1:5" x14ac:dyDescent="0.2">
      <c r="A20" s="225" t="s">
        <v>195</v>
      </c>
      <c r="B20" s="226">
        <v>45107</v>
      </c>
      <c r="C20" s="227">
        <v>-117.5249525</v>
      </c>
      <c r="D20" s="227">
        <v>0.23400000000000001</v>
      </c>
      <c r="E20" s="228"/>
    </row>
    <row r="21" spans="1:5" x14ac:dyDescent="0.2">
      <c r="A21" s="225" t="s">
        <v>248</v>
      </c>
      <c r="B21" s="226">
        <v>45107</v>
      </c>
      <c r="C21" s="227">
        <v>-378.08987150000002</v>
      </c>
      <c r="D21" s="227">
        <v>0.182</v>
      </c>
      <c r="E21" s="228" t="s">
        <v>249</v>
      </c>
    </row>
    <row r="22" spans="1:5" x14ac:dyDescent="0.2">
      <c r="A22" s="225" t="s">
        <v>251</v>
      </c>
      <c r="B22" s="226">
        <v>45107</v>
      </c>
      <c r="C22" s="227">
        <v>-378.57914290000002</v>
      </c>
      <c r="D22" s="227">
        <v>0.248</v>
      </c>
      <c r="E22" s="228" t="s">
        <v>249</v>
      </c>
    </row>
    <row r="23" spans="1:5" x14ac:dyDescent="0.2">
      <c r="A23" s="225" t="s">
        <v>253</v>
      </c>
      <c r="B23" s="226">
        <v>45107</v>
      </c>
      <c r="C23" s="227">
        <v>-378.68457119999999</v>
      </c>
      <c r="D23" s="227">
        <v>0.21199999999999999</v>
      </c>
      <c r="E23" s="228" t="s">
        <v>249</v>
      </c>
    </row>
    <row r="24" spans="1:5" x14ac:dyDescent="0.2">
      <c r="A24" s="225" t="s">
        <v>201</v>
      </c>
      <c r="B24" s="226">
        <v>45108</v>
      </c>
      <c r="C24" s="227">
        <v>-187.92870869999999</v>
      </c>
      <c r="D24" s="227">
        <v>0.16500000000000001</v>
      </c>
      <c r="E24" s="228"/>
    </row>
    <row r="25" spans="1:5" x14ac:dyDescent="0.2">
      <c r="A25" s="225" t="s">
        <v>204</v>
      </c>
      <c r="B25" s="226">
        <v>45108</v>
      </c>
      <c r="C25" s="227">
        <v>-153.68201859999999</v>
      </c>
      <c r="D25" s="227">
        <v>0.17499999999999999</v>
      </c>
      <c r="E25" s="228"/>
    </row>
    <row r="26" spans="1:5" x14ac:dyDescent="0.2">
      <c r="A26" s="225" t="s">
        <v>206</v>
      </c>
      <c r="B26" s="226">
        <v>45108</v>
      </c>
      <c r="C26" s="227">
        <v>-164.729298</v>
      </c>
      <c r="D26" s="227">
        <v>0.10100000000000001</v>
      </c>
      <c r="E26" s="228"/>
    </row>
    <row r="27" spans="1:5" x14ac:dyDescent="0.2">
      <c r="A27" s="225" t="s">
        <v>207</v>
      </c>
      <c r="B27" s="226">
        <v>45108</v>
      </c>
      <c r="C27" s="227">
        <v>-140.7614422</v>
      </c>
      <c r="D27" s="227">
        <v>0.20799999999999999</v>
      </c>
      <c r="E27" s="228"/>
    </row>
    <row r="28" spans="1:5" x14ac:dyDescent="0.2">
      <c r="A28" s="225" t="s">
        <v>208</v>
      </c>
      <c r="B28" s="226">
        <v>45108</v>
      </c>
      <c r="C28" s="227">
        <v>-194.0264808</v>
      </c>
      <c r="D28" s="227">
        <v>0.127</v>
      </c>
      <c r="E28" s="228"/>
    </row>
    <row r="29" spans="1:5" x14ac:dyDescent="0.2">
      <c r="A29" s="225" t="s">
        <v>209</v>
      </c>
      <c r="B29" s="226">
        <v>45108</v>
      </c>
      <c r="C29" s="227">
        <v>-207.43117710000001</v>
      </c>
      <c r="D29" s="227">
        <v>9.4E-2</v>
      </c>
      <c r="E29" s="228"/>
    </row>
    <row r="30" spans="1:5" x14ac:dyDescent="0.2">
      <c r="A30" s="225" t="s">
        <v>210</v>
      </c>
      <c r="B30" s="226">
        <v>45108</v>
      </c>
      <c r="C30" s="227">
        <v>-196.65404659999999</v>
      </c>
      <c r="D30" s="227">
        <v>0.23899999999999999</v>
      </c>
      <c r="E30" s="228"/>
    </row>
    <row r="31" spans="1:5" x14ac:dyDescent="0.2">
      <c r="A31" s="225" t="s">
        <v>211</v>
      </c>
      <c r="B31" s="226">
        <v>45108</v>
      </c>
      <c r="C31" s="227">
        <v>-232.84914470000001</v>
      </c>
      <c r="D31" s="227">
        <v>0.224</v>
      </c>
      <c r="E31" s="228"/>
    </row>
    <row r="32" spans="1:5" x14ac:dyDescent="0.2">
      <c r="A32" s="225" t="s">
        <v>213</v>
      </c>
      <c r="B32" s="226">
        <v>45108</v>
      </c>
      <c r="C32" s="227">
        <v>-182.3749736</v>
      </c>
      <c r="D32" s="227">
        <v>0.20200000000000001</v>
      </c>
      <c r="E32" s="228"/>
    </row>
    <row r="33" spans="1:5" x14ac:dyDescent="0.2">
      <c r="A33" s="225" t="s">
        <v>214</v>
      </c>
      <c r="B33" s="226">
        <v>45108</v>
      </c>
      <c r="C33" s="227">
        <v>-193.41374070000001</v>
      </c>
      <c r="D33" s="227">
        <v>0.17799999999999999</v>
      </c>
      <c r="E33" s="228"/>
    </row>
    <row r="34" spans="1:5" x14ac:dyDescent="0.2">
      <c r="A34" s="225" t="s">
        <v>215</v>
      </c>
      <c r="B34" s="226">
        <v>45108</v>
      </c>
      <c r="C34" s="227">
        <v>-193.30567600000001</v>
      </c>
      <c r="D34" s="227">
        <v>0.14299999999999999</v>
      </c>
      <c r="E34" s="228"/>
    </row>
    <row r="35" spans="1:5" x14ac:dyDescent="0.2">
      <c r="A35" s="225" t="s">
        <v>216</v>
      </c>
      <c r="B35" s="226">
        <v>45108</v>
      </c>
      <c r="C35" s="227">
        <v>-174.53726230000001</v>
      </c>
      <c r="D35" s="227">
        <v>0.28299999999999997</v>
      </c>
      <c r="E35" s="228"/>
    </row>
    <row r="36" spans="1:5" x14ac:dyDescent="0.2">
      <c r="A36" s="225" t="s">
        <v>217</v>
      </c>
      <c r="B36" s="226">
        <v>45108</v>
      </c>
      <c r="C36" s="227">
        <v>-161.6160663</v>
      </c>
      <c r="D36" s="227">
        <v>0.25900000000000001</v>
      </c>
      <c r="E36" s="228"/>
    </row>
    <row r="37" spans="1:5" x14ac:dyDescent="0.2">
      <c r="A37" s="225" t="s">
        <v>218</v>
      </c>
      <c r="B37" s="226">
        <v>45108</v>
      </c>
      <c r="C37" s="227">
        <v>-159.82694509999999</v>
      </c>
      <c r="D37" s="227">
        <v>0.06</v>
      </c>
      <c r="E37" s="228"/>
    </row>
    <row r="38" spans="1:5" x14ac:dyDescent="0.2">
      <c r="A38" s="225" t="s">
        <v>219</v>
      </c>
      <c r="B38" s="226">
        <v>45108</v>
      </c>
      <c r="C38" s="227">
        <v>-183.04214759999999</v>
      </c>
      <c r="D38" s="227">
        <v>0.21099999999999999</v>
      </c>
      <c r="E38" s="228"/>
    </row>
    <row r="39" spans="1:5" x14ac:dyDescent="0.2">
      <c r="A39" s="225" t="s">
        <v>220</v>
      </c>
      <c r="B39" s="226">
        <v>45108</v>
      </c>
      <c r="C39" s="227">
        <v>-149.8019515</v>
      </c>
      <c r="D39" s="227">
        <v>0.26400000000000001</v>
      </c>
      <c r="E39" s="228"/>
    </row>
    <row r="40" spans="1:5" x14ac:dyDescent="0.2">
      <c r="A40" s="225" t="s">
        <v>221</v>
      </c>
      <c r="B40" s="226">
        <v>45108</v>
      </c>
      <c r="C40" s="227">
        <v>-166.70908420000001</v>
      </c>
      <c r="D40" s="227">
        <v>0.29199999999999998</v>
      </c>
      <c r="E40" s="228"/>
    </row>
    <row r="41" spans="1:5" x14ac:dyDescent="0.2">
      <c r="A41" s="225" t="s">
        <v>222</v>
      </c>
      <c r="B41" s="226">
        <v>45108</v>
      </c>
      <c r="C41" s="227">
        <v>-163.27506199999999</v>
      </c>
      <c r="D41" s="227">
        <v>0.28699999999999998</v>
      </c>
      <c r="E41" s="228"/>
    </row>
    <row r="42" spans="1:5" x14ac:dyDescent="0.2">
      <c r="A42" s="225" t="s">
        <v>223</v>
      </c>
      <c r="B42" s="226">
        <v>45108</v>
      </c>
      <c r="C42" s="227">
        <v>-181.6215478</v>
      </c>
      <c r="D42" s="227">
        <v>0.17</v>
      </c>
      <c r="E42" s="228"/>
    </row>
    <row r="43" spans="1:5" x14ac:dyDescent="0.2">
      <c r="A43" s="225" t="s">
        <v>224</v>
      </c>
      <c r="B43" s="226">
        <v>45108</v>
      </c>
      <c r="C43" s="227">
        <v>-146.0661054</v>
      </c>
      <c r="D43" s="227">
        <v>8.4000000000000005E-2</v>
      </c>
      <c r="E43" s="228"/>
    </row>
    <row r="44" spans="1:5" x14ac:dyDescent="0.2">
      <c r="A44" s="225" t="s">
        <v>225</v>
      </c>
      <c r="B44" s="226">
        <v>45108</v>
      </c>
      <c r="C44" s="227">
        <v>-167.455219</v>
      </c>
      <c r="D44" s="227">
        <v>0.33200000000000002</v>
      </c>
      <c r="E44" s="228"/>
    </row>
    <row r="45" spans="1:5" x14ac:dyDescent="0.2">
      <c r="A45" s="225" t="s">
        <v>226</v>
      </c>
      <c r="B45" s="226">
        <v>45108</v>
      </c>
      <c r="C45" s="227">
        <v>-172.82318169999999</v>
      </c>
      <c r="D45" s="227">
        <v>0.105</v>
      </c>
      <c r="E45" s="228"/>
    </row>
    <row r="46" spans="1:5" x14ac:dyDescent="0.2">
      <c r="A46" s="225" t="s">
        <v>227</v>
      </c>
      <c r="B46" s="226">
        <v>45108</v>
      </c>
      <c r="C46" s="227">
        <v>-189.23226080000001</v>
      </c>
      <c r="D46" s="227">
        <v>9.6000000000000002E-2</v>
      </c>
      <c r="E46" s="228"/>
    </row>
    <row r="47" spans="1:5" x14ac:dyDescent="0.2">
      <c r="A47" s="225" t="s">
        <v>228</v>
      </c>
      <c r="B47" s="226">
        <v>45108</v>
      </c>
      <c r="C47" s="227">
        <v>-162.77025660000001</v>
      </c>
      <c r="D47" s="227">
        <v>0.13700000000000001</v>
      </c>
      <c r="E47" s="228"/>
    </row>
    <row r="48" spans="1:5" x14ac:dyDescent="0.2">
      <c r="A48" s="225" t="s">
        <v>229</v>
      </c>
      <c r="B48" s="226">
        <v>45108</v>
      </c>
      <c r="C48" s="227">
        <v>-171.95396890000001</v>
      </c>
      <c r="D48" s="227">
        <v>0.21199999999999999</v>
      </c>
      <c r="E48" s="228"/>
    </row>
    <row r="49" spans="1:5" x14ac:dyDescent="0.2">
      <c r="A49" s="225" t="s">
        <v>230</v>
      </c>
      <c r="B49" s="226">
        <v>45108</v>
      </c>
      <c r="C49" s="227">
        <v>-191.67361450000001</v>
      </c>
      <c r="D49" s="227">
        <v>0.108</v>
      </c>
      <c r="E49" s="228"/>
    </row>
    <row r="50" spans="1:5" x14ac:dyDescent="0.2">
      <c r="A50" s="225" t="s">
        <v>231</v>
      </c>
      <c r="B50" s="226">
        <v>45108</v>
      </c>
      <c r="C50" s="227">
        <v>-136.8149813</v>
      </c>
      <c r="D50" s="227">
        <v>0.26800000000000002</v>
      </c>
      <c r="E50" s="228"/>
    </row>
    <row r="51" spans="1:5" x14ac:dyDescent="0.2">
      <c r="A51" s="225" t="s">
        <v>232</v>
      </c>
      <c r="B51" s="226">
        <v>45108</v>
      </c>
      <c r="C51" s="227">
        <v>-174.197025</v>
      </c>
      <c r="D51" s="227">
        <v>0.14499999999999999</v>
      </c>
      <c r="E51" s="228"/>
    </row>
    <row r="52" spans="1:5" x14ac:dyDescent="0.2">
      <c r="A52" s="225" t="s">
        <v>233</v>
      </c>
      <c r="B52" s="226">
        <v>45108</v>
      </c>
      <c r="C52" s="227">
        <v>-186.81529080000001</v>
      </c>
      <c r="D52" s="227">
        <v>0.193</v>
      </c>
      <c r="E52" s="228"/>
    </row>
    <row r="53" spans="1:5" x14ac:dyDescent="0.2">
      <c r="A53" s="225" t="s">
        <v>234</v>
      </c>
      <c r="B53" s="226">
        <v>45108</v>
      </c>
      <c r="C53" s="227">
        <v>-165.82072590000001</v>
      </c>
      <c r="D53" s="227">
        <v>0.155</v>
      </c>
      <c r="E53" s="228"/>
    </row>
    <row r="54" spans="1:5" x14ac:dyDescent="0.2">
      <c r="A54" s="225" t="s">
        <v>235</v>
      </c>
      <c r="B54" s="226">
        <v>45108</v>
      </c>
      <c r="C54" s="227">
        <v>-169.3245775</v>
      </c>
      <c r="D54" s="227">
        <v>0.11700000000000001</v>
      </c>
      <c r="E54" s="228"/>
    </row>
    <row r="55" spans="1:5" x14ac:dyDescent="0.2">
      <c r="A55" s="225" t="s">
        <v>236</v>
      </c>
      <c r="B55" s="226">
        <v>45108</v>
      </c>
      <c r="C55" s="227">
        <v>-159.3204432</v>
      </c>
      <c r="D55" s="227">
        <v>0.106</v>
      </c>
      <c r="E55" s="228"/>
    </row>
    <row r="56" spans="1:5" x14ac:dyDescent="0.2">
      <c r="A56" s="225" t="s">
        <v>237</v>
      </c>
      <c r="B56" s="226">
        <v>45108</v>
      </c>
      <c r="C56" s="227">
        <v>-170.476629</v>
      </c>
      <c r="D56" s="227">
        <v>0.184</v>
      </c>
      <c r="E56" s="228"/>
    </row>
    <row r="57" spans="1:5" x14ac:dyDescent="0.2">
      <c r="A57" s="225" t="s">
        <v>238</v>
      </c>
      <c r="B57" s="226">
        <v>45108</v>
      </c>
      <c r="C57" s="227">
        <v>-138.4347458</v>
      </c>
      <c r="D57" s="227">
        <v>0.09</v>
      </c>
      <c r="E57" s="228"/>
    </row>
    <row r="58" spans="1:5" x14ac:dyDescent="0.2">
      <c r="A58" s="225" t="s">
        <v>239</v>
      </c>
      <c r="B58" s="226">
        <v>45108</v>
      </c>
      <c r="C58" s="227">
        <v>-102.27153819999999</v>
      </c>
      <c r="D58" s="227">
        <v>8.8999999999999996E-2</v>
      </c>
      <c r="E58" s="228"/>
    </row>
    <row r="59" spans="1:5" x14ac:dyDescent="0.2">
      <c r="A59" s="225" t="s">
        <v>240</v>
      </c>
      <c r="B59" s="226">
        <v>45108</v>
      </c>
      <c r="C59" s="227">
        <v>-165.71300249999999</v>
      </c>
      <c r="D59" s="227">
        <v>0.121</v>
      </c>
      <c r="E59" s="228"/>
    </row>
    <row r="60" spans="1:5" x14ac:dyDescent="0.2">
      <c r="A60" s="225" t="s">
        <v>242</v>
      </c>
      <c r="B60" s="226">
        <v>45108</v>
      </c>
      <c r="C60" s="227">
        <v>-163.7834541</v>
      </c>
      <c r="D60" s="227">
        <v>0.15</v>
      </c>
      <c r="E60" s="228"/>
    </row>
    <row r="61" spans="1:5" x14ac:dyDescent="0.2">
      <c r="A61" s="225" t="s">
        <v>243</v>
      </c>
      <c r="B61" s="226">
        <v>45108</v>
      </c>
      <c r="C61" s="227">
        <v>-144.25185740000001</v>
      </c>
      <c r="D61" s="227">
        <v>0.115</v>
      </c>
      <c r="E61" s="228"/>
    </row>
    <row r="62" spans="1:5" x14ac:dyDescent="0.2">
      <c r="A62" s="225" t="s">
        <v>244</v>
      </c>
      <c r="B62" s="226">
        <v>45108</v>
      </c>
      <c r="C62" s="227">
        <v>-173.5896347</v>
      </c>
      <c r="D62" s="227">
        <v>0.157</v>
      </c>
      <c r="E62" s="228"/>
    </row>
    <row r="63" spans="1:5" x14ac:dyDescent="0.2">
      <c r="B63" s="18"/>
    </row>
    <row r="64" spans="1:5" x14ac:dyDescent="0.2">
      <c r="B6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Sample List from CUB</vt:lpstr>
      <vt:lpstr>Carrie Dilution Calcs</vt:lpstr>
      <vt:lpstr>Dilution Methods</vt:lpstr>
      <vt:lpstr>Raw data from Xiahong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Harris</dc:creator>
  <cp:lastModifiedBy>Tristan Caro</cp:lastModifiedBy>
  <dcterms:created xsi:type="dcterms:W3CDTF">2020-12-14T15:38:21Z</dcterms:created>
  <dcterms:modified xsi:type="dcterms:W3CDTF">2023-08-08T18:54:34Z</dcterms:modified>
</cp:coreProperties>
</file>