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635" windowHeight="12330" activeTab="2"/>
  </bookViews>
  <sheets>
    <sheet name="견적-상세" sheetId="1" r:id="rId1"/>
    <sheet name="신의-견적" sheetId="4" r:id="rId2"/>
    <sheet name="견적-통합" sheetId="5" r:id="rId3"/>
  </sheets>
  <calcPr calcId="144525"/>
</workbook>
</file>

<file path=xl/calcChain.xml><?xml version="1.0" encoding="utf-8"?>
<calcChain xmlns="http://schemas.openxmlformats.org/spreadsheetml/2006/main">
  <c r="G51" i="5" l="1"/>
  <c r="F51" i="5"/>
  <c r="E51" i="5"/>
  <c r="G44" i="5"/>
  <c r="F44" i="5"/>
  <c r="E44" i="5"/>
  <c r="G41" i="5"/>
  <c r="G47" i="5" s="1"/>
  <c r="F41" i="5"/>
  <c r="F48" i="5" s="1"/>
  <c r="F49" i="5" s="1"/>
  <c r="E41" i="5"/>
  <c r="E48" i="5" s="1"/>
  <c r="E49" i="5" s="1"/>
  <c r="J22" i="5"/>
  <c r="J23" i="5" s="1"/>
  <c r="J21" i="5"/>
  <c r="J18" i="5"/>
  <c r="G18" i="5"/>
  <c r="F18" i="5"/>
  <c r="E18" i="5"/>
  <c r="J15" i="5"/>
  <c r="G15" i="5"/>
  <c r="G22" i="5" s="1"/>
  <c r="G23" i="5" s="1"/>
  <c r="F15" i="5"/>
  <c r="F22" i="5" s="1"/>
  <c r="F23" i="5" s="1"/>
  <c r="E15" i="5"/>
  <c r="E22" i="5" s="1"/>
  <c r="E23" i="5" s="1"/>
  <c r="G28" i="4"/>
  <c r="F28" i="4"/>
  <c r="E28" i="4"/>
  <c r="G21" i="4"/>
  <c r="F21" i="4"/>
  <c r="E21" i="4"/>
  <c r="G18" i="4"/>
  <c r="G25" i="4" s="1"/>
  <c r="G26" i="4" s="1"/>
  <c r="F18" i="4"/>
  <c r="F25" i="4" s="1"/>
  <c r="F26" i="4" s="1"/>
  <c r="E18" i="4"/>
  <c r="E25" i="4" s="1"/>
  <c r="E26" i="4" s="1"/>
  <c r="J22" i="1"/>
  <c r="J23" i="1" s="1"/>
  <c r="J21" i="1"/>
  <c r="J15" i="1"/>
  <c r="J18" i="1" s="1"/>
  <c r="E15" i="1"/>
  <c r="E22" i="1" s="1"/>
  <c r="E23" i="1" s="1"/>
  <c r="G23" i="1"/>
  <c r="G22" i="1"/>
  <c r="G21" i="1"/>
  <c r="G18" i="1"/>
  <c r="F18" i="1"/>
  <c r="E18" i="1"/>
  <c r="F15" i="1"/>
  <c r="F22" i="1" s="1"/>
  <c r="F23" i="1" s="1"/>
  <c r="G15" i="1"/>
  <c r="F47" i="5" l="1"/>
  <c r="G48" i="5"/>
  <c r="G49" i="5" s="1"/>
  <c r="E47" i="5"/>
  <c r="E21" i="5"/>
  <c r="F21" i="5"/>
  <c r="G21" i="5"/>
  <c r="F21" i="1"/>
  <c r="F24" i="4"/>
  <c r="E24" i="4"/>
  <c r="G24" i="4"/>
  <c r="E21" i="1"/>
</calcChain>
</file>

<file path=xl/sharedStrings.xml><?xml version="1.0" encoding="utf-8"?>
<sst xmlns="http://schemas.openxmlformats.org/spreadsheetml/2006/main" count="170" uniqueCount="47">
  <si>
    <t>모델명</t>
    <phoneticPr fontId="1" type="noConversion"/>
  </si>
  <si>
    <t>MD-24</t>
    <phoneticPr fontId="1" type="noConversion"/>
  </si>
  <si>
    <t>MD-12</t>
    <phoneticPr fontId="1" type="noConversion"/>
  </si>
  <si>
    <t>MD-7p</t>
    <phoneticPr fontId="1" type="noConversion"/>
  </si>
  <si>
    <t>설명</t>
    <phoneticPr fontId="1" type="noConversion"/>
  </si>
  <si>
    <t>PWM 입력제어
(독일형)</t>
    <phoneticPr fontId="1" type="noConversion"/>
  </si>
  <si>
    <t>대형CAP 충전 팬코일
(신의형)</t>
    <phoneticPr fontId="1" type="noConversion"/>
  </si>
  <si>
    <t>MICOM 無 
제어기 직접제어(우당형)</t>
    <phoneticPr fontId="1" type="noConversion"/>
  </si>
  <si>
    <t>모터</t>
    <phoneticPr fontId="1" type="noConversion"/>
  </si>
  <si>
    <t>비고</t>
    <phoneticPr fontId="1" type="noConversion"/>
  </si>
  <si>
    <t>부품비</t>
    <phoneticPr fontId="1" type="noConversion"/>
  </si>
  <si>
    <t>PCB</t>
    <phoneticPr fontId="1" type="noConversion"/>
  </si>
  <si>
    <t>양면 - 소형</t>
    <phoneticPr fontId="1" type="noConversion"/>
  </si>
  <si>
    <t>양면 - 대형</t>
    <phoneticPr fontId="1" type="noConversion"/>
  </si>
  <si>
    <t>단면</t>
    <phoneticPr fontId="1" type="noConversion"/>
  </si>
  <si>
    <t>충전부품</t>
    <phoneticPr fontId="1" type="noConversion"/>
  </si>
  <si>
    <t>회로일반</t>
    <phoneticPr fontId="1" type="noConversion"/>
  </si>
  <si>
    <t>대형CAP</t>
    <phoneticPr fontId="1" type="noConversion"/>
  </si>
  <si>
    <t>조립/검사</t>
    <phoneticPr fontId="1" type="noConversion"/>
  </si>
  <si>
    <t>커넥터x2
ROM Write
검사비</t>
    <phoneticPr fontId="1" type="noConversion"/>
  </si>
  <si>
    <t>커넥터x2
ROM Write
검사비
수납(/CAP)</t>
    <phoneticPr fontId="1" type="noConversion"/>
  </si>
  <si>
    <t>SMT</t>
    <phoneticPr fontId="1" type="noConversion"/>
  </si>
  <si>
    <t>합계</t>
    <phoneticPr fontId="1" type="noConversion"/>
  </si>
  <si>
    <t>제안가격</t>
    <phoneticPr fontId="1" type="noConversion"/>
  </si>
  <si>
    <t>임팩트 납품 가격
별도 견적, 중국제품</t>
    <phoneticPr fontId="1" type="noConversion"/>
  </si>
  <si>
    <t xml:space="preserve">견적 </t>
    <phoneticPr fontId="1" type="noConversion"/>
  </si>
  <si>
    <t>기준가</t>
    <phoneticPr fontId="1" type="noConversion"/>
  </si>
  <si>
    <t>기준부품비</t>
    <phoneticPr fontId="1" type="noConversion"/>
  </si>
  <si>
    <t>기준가 = 기준부품비*0.7</t>
    <phoneticPr fontId="1" type="noConversion"/>
  </si>
  <si>
    <t>이익률</t>
    <phoneticPr fontId="1" type="noConversion"/>
  </si>
  <si>
    <t>대당이익금</t>
    <phoneticPr fontId="1" type="noConversion"/>
  </si>
  <si>
    <t>1K 이익금</t>
    <phoneticPr fontId="1" type="noConversion"/>
  </si>
  <si>
    <t>(%)</t>
    <phoneticPr fontId="1" type="noConversion"/>
  </si>
  <si>
    <t>모터 제외</t>
    <phoneticPr fontId="1" type="noConversion"/>
  </si>
  <si>
    <t>린나이형</t>
    <phoneticPr fontId="1" type="noConversion"/>
  </si>
  <si>
    <t>기구물=1000
기타+500</t>
    <phoneticPr fontId="1" type="noConversion"/>
  </si>
  <si>
    <t>(1K 기준)</t>
    <phoneticPr fontId="1" type="noConversion"/>
  </si>
  <si>
    <t>(비고)</t>
    <phoneticPr fontId="1" type="noConversion"/>
  </si>
  <si>
    <t>1.</t>
    <phoneticPr fontId="1" type="noConversion"/>
  </si>
  <si>
    <t>2.</t>
    <phoneticPr fontId="1" type="noConversion"/>
  </si>
  <si>
    <t>최소 발주 수량 1K</t>
    <phoneticPr fontId="1" type="noConversion"/>
  </si>
  <si>
    <t>3.</t>
    <phoneticPr fontId="1" type="noConversion"/>
  </si>
  <si>
    <t>1K 기준 견적 금액은 아래와 같음</t>
    <phoneticPr fontId="1" type="noConversion"/>
  </si>
  <si>
    <t>모터+기구+회로</t>
    <phoneticPr fontId="1" type="noConversion"/>
  </si>
  <si>
    <t>구동기 견적표</t>
    <phoneticPr fontId="1" type="noConversion"/>
  </si>
  <si>
    <t>기준 발주 수량 3K 기준</t>
    <phoneticPr fontId="1" type="noConversion"/>
  </si>
  <si>
    <t>견적(2018년도)
MLCC 급등에 따른 조정견적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</si>
</sst>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4" xfId="0" applyNumberFormat="1" applyFill="1" applyBorder="1" applyAlignment="1">
      <alignment horizontal="center" vertical="center"/>
    </xf>
    <xf numFmtId="176" fontId="0" fillId="6" borderId="6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176" fontId="0" fillId="7" borderId="6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7" borderId="6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vertical="center"/>
    </xf>
    <xf numFmtId="176" fontId="0" fillId="7" borderId="8" xfId="0" applyNumberFormat="1" applyFill="1" applyBorder="1" applyAlignment="1">
      <alignment horizontal="center" vertical="center"/>
    </xf>
    <xf numFmtId="176" fontId="0" fillId="7" borderId="11" xfId="0" applyNumberFormat="1" applyFill="1" applyBorder="1" applyAlignment="1">
      <alignment horizontal="center" vertical="center"/>
    </xf>
    <xf numFmtId="176" fontId="0" fillId="7" borderId="9" xfId="0" applyNumberFormat="1" applyFill="1" applyBorder="1" applyAlignment="1">
      <alignment horizontal="center" vertical="center"/>
    </xf>
    <xf numFmtId="176" fontId="0" fillId="7" borderId="13" xfId="0" applyNumberFormat="1" applyFill="1" applyBorder="1" applyAlignment="1">
      <alignment horizontal="center" vertical="center"/>
    </xf>
    <xf numFmtId="176" fontId="0" fillId="7" borderId="10" xfId="0" applyNumberFormat="1" applyFill="1" applyBorder="1" applyAlignment="1">
      <alignment horizontal="center" vertical="center"/>
    </xf>
    <xf numFmtId="176" fontId="0" fillId="7" borderId="12" xfId="0" applyNumberFormat="1" applyFill="1" applyBorder="1" applyAlignment="1">
      <alignment horizontal="center" vertical="center"/>
    </xf>
    <xf numFmtId="176" fontId="0" fillId="7" borderId="8" xfId="0" applyNumberForma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K23"/>
  <sheetViews>
    <sheetView workbookViewId="0">
      <selection activeCell="E27" sqref="E27"/>
    </sheetView>
  </sheetViews>
  <sheetFormatPr defaultRowHeight="16.5" x14ac:dyDescent="0.3"/>
  <cols>
    <col min="1" max="1" width="4.375" style="1" customWidth="1"/>
    <col min="2" max="2" width="3" style="1" customWidth="1"/>
    <col min="3" max="3" width="11.375" style="1" customWidth="1"/>
    <col min="4" max="4" width="11.5" style="1" customWidth="1"/>
    <col min="5" max="5" width="23" style="1" customWidth="1"/>
    <col min="6" max="6" width="23.75" style="1" customWidth="1"/>
    <col min="7" max="7" width="23.375" style="1" customWidth="1"/>
    <col min="8" max="8" width="25.5" style="1" customWidth="1"/>
    <col min="9" max="9" width="3" style="1" customWidth="1"/>
    <col min="10" max="10" width="13.5" style="1" customWidth="1"/>
    <col min="11" max="11" width="16.125" style="1" customWidth="1"/>
    <col min="12" max="16384" width="9" style="1"/>
  </cols>
  <sheetData>
    <row r="3" spans="3:11" ht="26.25" customHeight="1" x14ac:dyDescent="0.3">
      <c r="C3" s="23" t="s">
        <v>0</v>
      </c>
      <c r="D3" s="24"/>
      <c r="E3" s="25" t="s">
        <v>1</v>
      </c>
      <c r="F3" s="25" t="s">
        <v>2</v>
      </c>
      <c r="G3" s="25" t="s">
        <v>3</v>
      </c>
      <c r="H3" s="25" t="s">
        <v>9</v>
      </c>
      <c r="J3" s="18" t="s">
        <v>34</v>
      </c>
      <c r="K3" s="19"/>
    </row>
    <row r="4" spans="3:11" ht="41.25" customHeight="1" x14ac:dyDescent="0.3">
      <c r="C4" s="23" t="s">
        <v>4</v>
      </c>
      <c r="D4" s="24"/>
      <c r="E4" s="5" t="s">
        <v>5</v>
      </c>
      <c r="F4" s="5" t="s">
        <v>6</v>
      </c>
      <c r="G4" s="5" t="s">
        <v>7</v>
      </c>
      <c r="H4" s="4"/>
      <c r="J4" s="20"/>
      <c r="K4" s="21"/>
    </row>
    <row r="5" spans="3:11" ht="39" customHeight="1" x14ac:dyDescent="0.3">
      <c r="C5" s="26" t="s">
        <v>8</v>
      </c>
      <c r="D5" s="27"/>
      <c r="E5" s="16">
        <v>0</v>
      </c>
      <c r="F5" s="16">
        <v>1450</v>
      </c>
      <c r="G5" s="16">
        <v>1450</v>
      </c>
      <c r="H5" s="5" t="s">
        <v>24</v>
      </c>
      <c r="J5" s="4">
        <v>1450</v>
      </c>
      <c r="K5" s="4"/>
    </row>
    <row r="6" spans="3:11" x14ac:dyDescent="0.3">
      <c r="C6" s="6" t="s">
        <v>10</v>
      </c>
      <c r="D6" s="8" t="s">
        <v>11</v>
      </c>
      <c r="E6" s="7">
        <v>400</v>
      </c>
      <c r="F6" s="4">
        <v>600</v>
      </c>
      <c r="G6" s="4">
        <v>400</v>
      </c>
      <c r="H6" s="8"/>
      <c r="J6" s="4">
        <v>400</v>
      </c>
      <c r="K6" s="6" t="s">
        <v>1</v>
      </c>
    </row>
    <row r="7" spans="3:11" x14ac:dyDescent="0.3">
      <c r="C7" s="6"/>
      <c r="D7" s="9"/>
      <c r="E7" s="4" t="s">
        <v>12</v>
      </c>
      <c r="F7" s="4" t="s">
        <v>13</v>
      </c>
      <c r="G7" s="4" t="s">
        <v>14</v>
      </c>
      <c r="H7" s="14"/>
      <c r="J7" s="4"/>
      <c r="K7" s="6"/>
    </row>
    <row r="8" spans="3:11" x14ac:dyDescent="0.3">
      <c r="C8" s="6"/>
      <c r="D8" s="4" t="s">
        <v>16</v>
      </c>
      <c r="E8" s="4">
        <v>1000</v>
      </c>
      <c r="F8" s="4">
        <v>1000</v>
      </c>
      <c r="G8" s="4">
        <v>500</v>
      </c>
      <c r="H8" s="14"/>
      <c r="J8" s="4">
        <v>1000</v>
      </c>
      <c r="K8" s="6"/>
    </row>
    <row r="9" spans="3:11" x14ac:dyDescent="0.3">
      <c r="C9" s="6"/>
      <c r="D9" s="4" t="s">
        <v>15</v>
      </c>
      <c r="E9" s="4">
        <v>0</v>
      </c>
      <c r="F9" s="4">
        <v>1000</v>
      </c>
      <c r="G9" s="4">
        <v>0</v>
      </c>
      <c r="H9" s="14"/>
      <c r="J9" s="4">
        <v>0</v>
      </c>
      <c r="K9" s="6"/>
    </row>
    <row r="10" spans="3:11" x14ac:dyDescent="0.3">
      <c r="C10" s="6"/>
      <c r="D10" s="4" t="s">
        <v>17</v>
      </c>
      <c r="E10" s="4">
        <v>0</v>
      </c>
      <c r="F10" s="4">
        <v>1800</v>
      </c>
      <c r="G10" s="4">
        <v>0</v>
      </c>
      <c r="H10" s="14"/>
      <c r="J10" s="4">
        <v>0</v>
      </c>
      <c r="K10" s="6"/>
    </row>
    <row r="11" spans="3:11" x14ac:dyDescent="0.3">
      <c r="C11" s="6"/>
      <c r="D11" s="6" t="s">
        <v>18</v>
      </c>
      <c r="E11" s="4">
        <v>600</v>
      </c>
      <c r="F11" s="4">
        <v>900</v>
      </c>
      <c r="G11" s="4">
        <v>200</v>
      </c>
      <c r="H11" s="14"/>
      <c r="J11" s="4">
        <v>600</v>
      </c>
      <c r="K11" s="6"/>
    </row>
    <row r="12" spans="3:11" ht="66" x14ac:dyDescent="0.3">
      <c r="C12" s="6"/>
      <c r="D12" s="6"/>
      <c r="E12" s="5" t="s">
        <v>19</v>
      </c>
      <c r="F12" s="5" t="s">
        <v>20</v>
      </c>
      <c r="G12" s="4"/>
      <c r="H12" s="14"/>
      <c r="J12" s="4">
        <v>1500</v>
      </c>
      <c r="K12" s="5" t="s">
        <v>35</v>
      </c>
    </row>
    <row r="13" spans="3:11" x14ac:dyDescent="0.3">
      <c r="C13" s="6"/>
      <c r="D13" s="4" t="s">
        <v>21</v>
      </c>
      <c r="E13" s="4">
        <v>400</v>
      </c>
      <c r="F13" s="4">
        <v>700</v>
      </c>
      <c r="G13" s="4">
        <v>100</v>
      </c>
      <c r="H13" s="9"/>
      <c r="J13" s="4">
        <v>400</v>
      </c>
      <c r="K13" s="4" t="s">
        <v>1</v>
      </c>
    </row>
    <row r="14" spans="3:11" ht="5.25" customHeight="1" x14ac:dyDescent="0.3">
      <c r="C14" s="10"/>
      <c r="D14" s="11"/>
      <c r="E14" s="11"/>
      <c r="F14" s="11"/>
      <c r="G14" s="11"/>
      <c r="H14" s="12"/>
      <c r="J14" s="4"/>
      <c r="K14" s="4"/>
    </row>
    <row r="15" spans="3:11" ht="27.75" customHeight="1" x14ac:dyDescent="0.3">
      <c r="C15" s="15" t="s">
        <v>22</v>
      </c>
      <c r="D15" s="4" t="s">
        <v>10</v>
      </c>
      <c r="E15" s="4">
        <f>SUM(E5:E6)+SUM(E8:E11)+E13-E5</f>
        <v>2400</v>
      </c>
      <c r="F15" s="4">
        <f t="shared" ref="F15:G15" si="0">SUM(F5:F6)+SUM(F8:F11)+F13-F5</f>
        <v>6000</v>
      </c>
      <c r="G15" s="4">
        <f t="shared" si="0"/>
        <v>1200</v>
      </c>
      <c r="H15" s="15"/>
      <c r="J15" s="4">
        <f>SUM(J5:J13)</f>
        <v>5350</v>
      </c>
      <c r="K15" s="4"/>
    </row>
    <row r="16" spans="3:11" ht="5.25" customHeight="1" x14ac:dyDescent="0.3">
      <c r="C16" s="10"/>
      <c r="D16" s="11"/>
      <c r="E16" s="11"/>
      <c r="F16" s="11"/>
      <c r="G16" s="11"/>
      <c r="H16" s="12"/>
      <c r="J16" s="4"/>
      <c r="K16" s="4"/>
    </row>
    <row r="17" spans="3:11" ht="28.5" customHeight="1" x14ac:dyDescent="0.3">
      <c r="C17" s="28" t="s">
        <v>25</v>
      </c>
      <c r="D17" s="13" t="s">
        <v>27</v>
      </c>
      <c r="E17" s="4">
        <v>2500</v>
      </c>
      <c r="F17" s="4">
        <v>6000</v>
      </c>
      <c r="G17" s="4">
        <v>1200</v>
      </c>
      <c r="H17" s="15"/>
      <c r="J17" s="4">
        <v>5500</v>
      </c>
      <c r="K17" s="8" t="s">
        <v>43</v>
      </c>
    </row>
    <row r="18" spans="3:11" ht="28.5" customHeight="1" x14ac:dyDescent="0.3">
      <c r="C18" s="28"/>
      <c r="D18" s="13" t="s">
        <v>26</v>
      </c>
      <c r="E18" s="4">
        <f>E17/0.7</f>
        <v>3571.4285714285716</v>
      </c>
      <c r="F18" s="4">
        <f>F17/0.7</f>
        <v>8571.4285714285725</v>
      </c>
      <c r="G18" s="4">
        <f>G17/0.7</f>
        <v>1714.2857142857144</v>
      </c>
      <c r="H18" s="4" t="s">
        <v>28</v>
      </c>
      <c r="J18" s="4">
        <f>J17/0.7</f>
        <v>7857.1428571428578</v>
      </c>
      <c r="K18" s="14"/>
    </row>
    <row r="19" spans="3:11" ht="37.5" customHeight="1" x14ac:dyDescent="0.3">
      <c r="C19" s="28"/>
      <c r="D19" s="29" t="s">
        <v>23</v>
      </c>
      <c r="E19" s="16">
        <v>3600</v>
      </c>
      <c r="F19" s="16">
        <v>8600</v>
      </c>
      <c r="G19" s="16">
        <v>1500</v>
      </c>
      <c r="H19" s="4"/>
      <c r="J19" s="22">
        <v>8000</v>
      </c>
      <c r="K19" s="9"/>
    </row>
    <row r="20" spans="3:11" ht="5.25" customHeight="1" x14ac:dyDescent="0.3">
      <c r="C20" s="30"/>
      <c r="D20" s="31"/>
      <c r="E20" s="31"/>
      <c r="F20" s="31"/>
      <c r="G20" s="31"/>
      <c r="H20" s="31"/>
      <c r="I20" s="31"/>
      <c r="J20" s="31"/>
      <c r="K20" s="32"/>
    </row>
    <row r="21" spans="3:11" ht="24" customHeight="1" x14ac:dyDescent="0.3">
      <c r="C21" s="33" t="s">
        <v>29</v>
      </c>
      <c r="D21" s="34"/>
      <c r="E21" s="17">
        <f>(E19-E15)/E19*100</f>
        <v>33.333333333333329</v>
      </c>
      <c r="F21" s="17">
        <f>(F19-F15)/F19*100</f>
        <v>30.232558139534881</v>
      </c>
      <c r="G21" s="17">
        <f>(G19-G15)/G19*100</f>
        <v>20</v>
      </c>
      <c r="H21" s="4" t="s">
        <v>32</v>
      </c>
      <c r="J21" s="4">
        <f>(J19-J17)/J19*100</f>
        <v>31.25</v>
      </c>
      <c r="K21" s="4" t="s">
        <v>32</v>
      </c>
    </row>
    <row r="22" spans="3:11" ht="24" customHeight="1" x14ac:dyDescent="0.3">
      <c r="C22" s="35" t="s">
        <v>30</v>
      </c>
      <c r="D22" s="35"/>
      <c r="E22" s="4">
        <f>E19-E15</f>
        <v>1200</v>
      </c>
      <c r="F22" s="4">
        <f t="shared" ref="F22:G22" si="1">F19-F15</f>
        <v>2600</v>
      </c>
      <c r="G22" s="4">
        <f t="shared" si="1"/>
        <v>300</v>
      </c>
      <c r="H22" s="8" t="s">
        <v>33</v>
      </c>
      <c r="J22" s="4">
        <f>J19-J17</f>
        <v>2500</v>
      </c>
      <c r="K22" s="8" t="s">
        <v>36</v>
      </c>
    </row>
    <row r="23" spans="3:11" ht="24" customHeight="1" x14ac:dyDescent="0.3">
      <c r="C23" s="35" t="s">
        <v>31</v>
      </c>
      <c r="D23" s="35"/>
      <c r="E23" s="17">
        <f>E22*1000</f>
        <v>1200000</v>
      </c>
      <c r="F23" s="17">
        <f t="shared" ref="F23:G23" si="2">F22*1000</f>
        <v>2600000</v>
      </c>
      <c r="G23" s="17">
        <f t="shared" si="2"/>
        <v>300000</v>
      </c>
      <c r="H23" s="9"/>
      <c r="J23" s="4">
        <f>J22*1000</f>
        <v>2500000</v>
      </c>
      <c r="K23" s="9"/>
    </row>
  </sheetData>
  <mergeCells count="19">
    <mergeCell ref="H22:H23"/>
    <mergeCell ref="K6:K11"/>
    <mergeCell ref="K17:K19"/>
    <mergeCell ref="K22:K23"/>
    <mergeCell ref="J3:K4"/>
    <mergeCell ref="C20:K20"/>
    <mergeCell ref="C3:D3"/>
    <mergeCell ref="C4:D4"/>
    <mergeCell ref="C5:D5"/>
    <mergeCell ref="C17:C19"/>
    <mergeCell ref="C22:D22"/>
    <mergeCell ref="C23:D23"/>
    <mergeCell ref="C21:D21"/>
    <mergeCell ref="H6:H13"/>
    <mergeCell ref="D11:D12"/>
    <mergeCell ref="C6:C13"/>
    <mergeCell ref="D6:D7"/>
    <mergeCell ref="C14:H14"/>
    <mergeCell ref="C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3:I36"/>
  <sheetViews>
    <sheetView workbookViewId="0">
      <selection activeCell="D48" sqref="D48"/>
    </sheetView>
  </sheetViews>
  <sheetFormatPr defaultRowHeight="16.5" x14ac:dyDescent="0.3"/>
  <cols>
    <col min="1" max="2" width="9" style="1"/>
    <col min="3" max="3" width="11.375" style="1" customWidth="1"/>
    <col min="4" max="4" width="15.125" style="1" customWidth="1"/>
    <col min="5" max="5" width="23" style="1" customWidth="1"/>
    <col min="6" max="6" width="23.75" style="1" customWidth="1"/>
    <col min="7" max="7" width="23.375" style="1" customWidth="1"/>
    <col min="8" max="8" width="25.5" style="1" hidden="1" customWidth="1"/>
    <col min="9" max="9" width="5.625" style="1" customWidth="1"/>
    <col min="10" max="16384" width="9" style="1"/>
  </cols>
  <sheetData>
    <row r="3" spans="3:8" ht="26.25" x14ac:dyDescent="0.3">
      <c r="C3" s="36" t="s">
        <v>44</v>
      </c>
      <c r="D3" s="36"/>
      <c r="E3" s="36"/>
      <c r="F3" s="36"/>
      <c r="G3" s="36"/>
      <c r="H3" s="37"/>
    </row>
    <row r="6" spans="3:8" ht="24" customHeight="1" x14ac:dyDescent="0.3">
      <c r="C6" s="23" t="s">
        <v>0</v>
      </c>
      <c r="D6" s="24"/>
      <c r="E6" s="25" t="s">
        <v>1</v>
      </c>
      <c r="F6" s="25" t="s">
        <v>2</v>
      </c>
      <c r="G6" s="25" t="s">
        <v>3</v>
      </c>
      <c r="H6" s="25" t="s">
        <v>9</v>
      </c>
    </row>
    <row r="7" spans="3:8" ht="39.75" customHeight="1" x14ac:dyDescent="0.3">
      <c r="C7" s="23" t="s">
        <v>4</v>
      </c>
      <c r="D7" s="24"/>
      <c r="E7" s="5" t="s">
        <v>5</v>
      </c>
      <c r="F7" s="5" t="s">
        <v>6</v>
      </c>
      <c r="G7" s="5" t="s">
        <v>7</v>
      </c>
      <c r="H7" s="4"/>
    </row>
    <row r="8" spans="3:8" ht="39" customHeight="1" x14ac:dyDescent="0.3">
      <c r="C8" s="26" t="s">
        <v>8</v>
      </c>
      <c r="D8" s="27"/>
      <c r="E8" s="16">
        <v>0</v>
      </c>
      <c r="F8" s="16">
        <v>1450</v>
      </c>
      <c r="G8" s="16">
        <v>1450</v>
      </c>
      <c r="H8" s="5" t="s">
        <v>24</v>
      </c>
    </row>
    <row r="9" spans="3:8" hidden="1" x14ac:dyDescent="0.3">
      <c r="C9" s="6" t="s">
        <v>10</v>
      </c>
      <c r="D9" s="8" t="s">
        <v>11</v>
      </c>
      <c r="E9" s="7">
        <v>400</v>
      </c>
      <c r="F9" s="4">
        <v>600</v>
      </c>
      <c r="G9" s="4">
        <v>400</v>
      </c>
      <c r="H9" s="8"/>
    </row>
    <row r="10" spans="3:8" hidden="1" x14ac:dyDescent="0.3">
      <c r="C10" s="6"/>
      <c r="D10" s="9"/>
      <c r="E10" s="4" t="s">
        <v>12</v>
      </c>
      <c r="F10" s="4" t="s">
        <v>13</v>
      </c>
      <c r="G10" s="4" t="s">
        <v>14</v>
      </c>
      <c r="H10" s="14"/>
    </row>
    <row r="11" spans="3:8" hidden="1" x14ac:dyDescent="0.3">
      <c r="C11" s="6"/>
      <c r="D11" s="4" t="s">
        <v>16</v>
      </c>
      <c r="E11" s="4">
        <v>1000</v>
      </c>
      <c r="F11" s="4">
        <v>1000</v>
      </c>
      <c r="G11" s="4">
        <v>500</v>
      </c>
      <c r="H11" s="14"/>
    </row>
    <row r="12" spans="3:8" hidden="1" x14ac:dyDescent="0.3">
      <c r="C12" s="6"/>
      <c r="D12" s="4" t="s">
        <v>15</v>
      </c>
      <c r="E12" s="4">
        <v>0</v>
      </c>
      <c r="F12" s="4">
        <v>1000</v>
      </c>
      <c r="G12" s="4">
        <v>0</v>
      </c>
      <c r="H12" s="14"/>
    </row>
    <row r="13" spans="3:8" hidden="1" x14ac:dyDescent="0.3">
      <c r="C13" s="6"/>
      <c r="D13" s="4" t="s">
        <v>17</v>
      </c>
      <c r="E13" s="4">
        <v>0</v>
      </c>
      <c r="F13" s="4">
        <v>1800</v>
      </c>
      <c r="G13" s="4">
        <v>0</v>
      </c>
      <c r="H13" s="14"/>
    </row>
    <row r="14" spans="3:8" hidden="1" x14ac:dyDescent="0.3">
      <c r="C14" s="6"/>
      <c r="D14" s="6" t="s">
        <v>18</v>
      </c>
      <c r="E14" s="4">
        <v>600</v>
      </c>
      <c r="F14" s="4">
        <v>900</v>
      </c>
      <c r="G14" s="4">
        <v>200</v>
      </c>
      <c r="H14" s="14"/>
    </row>
    <row r="15" spans="3:8" ht="66" hidden="1" x14ac:dyDescent="0.3">
      <c r="C15" s="6"/>
      <c r="D15" s="6"/>
      <c r="E15" s="5" t="s">
        <v>19</v>
      </c>
      <c r="F15" s="5" t="s">
        <v>20</v>
      </c>
      <c r="G15" s="4"/>
      <c r="H15" s="14"/>
    </row>
    <row r="16" spans="3:8" hidden="1" x14ac:dyDescent="0.3">
      <c r="C16" s="6"/>
      <c r="D16" s="4" t="s">
        <v>21</v>
      </c>
      <c r="E16" s="4">
        <v>400</v>
      </c>
      <c r="F16" s="4">
        <v>700</v>
      </c>
      <c r="G16" s="4">
        <v>100</v>
      </c>
      <c r="H16" s="9"/>
    </row>
    <row r="17" spans="3:9" ht="5.25" hidden="1" customHeight="1" x14ac:dyDescent="0.3">
      <c r="C17" s="10"/>
      <c r="D17" s="11"/>
      <c r="E17" s="11"/>
      <c r="F17" s="11"/>
      <c r="G17" s="11"/>
      <c r="H17" s="12"/>
    </row>
    <row r="18" spans="3:9" ht="27.75" hidden="1" customHeight="1" x14ac:dyDescent="0.3">
      <c r="C18" s="15" t="s">
        <v>22</v>
      </c>
      <c r="D18" s="4" t="s">
        <v>10</v>
      </c>
      <c r="E18" s="4">
        <f>SUM(E8:E9)+SUM(E11:E14)+E16-E8</f>
        <v>2400</v>
      </c>
      <c r="F18" s="4">
        <f t="shared" ref="F18:G18" si="0">SUM(F8:F9)+SUM(F11:F14)+F16-F8</f>
        <v>6000</v>
      </c>
      <c r="G18" s="4">
        <f t="shared" si="0"/>
        <v>1200</v>
      </c>
      <c r="H18" s="15"/>
    </row>
    <row r="19" spans="3:9" ht="5.25" customHeight="1" x14ac:dyDescent="0.3">
      <c r="C19" s="10"/>
      <c r="D19" s="11"/>
      <c r="E19" s="11"/>
      <c r="F19" s="11"/>
      <c r="G19" s="11"/>
      <c r="H19" s="12"/>
    </row>
    <row r="20" spans="3:9" ht="28.5" hidden="1" customHeight="1" x14ac:dyDescent="0.3">
      <c r="C20" s="38" t="s">
        <v>25</v>
      </c>
      <c r="D20" s="39"/>
      <c r="E20" s="4">
        <v>2500</v>
      </c>
      <c r="F20" s="4">
        <v>6000</v>
      </c>
      <c r="G20" s="4">
        <v>1100</v>
      </c>
      <c r="H20" s="15"/>
    </row>
    <row r="21" spans="3:9" ht="28.5" hidden="1" customHeight="1" x14ac:dyDescent="0.3">
      <c r="C21" s="40"/>
      <c r="D21" s="41"/>
      <c r="E21" s="4">
        <f>E20/0.7</f>
        <v>3571.4285714285716</v>
      </c>
      <c r="F21" s="4">
        <f>F20/0.7</f>
        <v>8571.4285714285725</v>
      </c>
      <c r="G21" s="4">
        <f>G20/0.7</f>
        <v>1571.4285714285716</v>
      </c>
      <c r="H21" s="4" t="s">
        <v>28</v>
      </c>
    </row>
    <row r="22" spans="3:9" ht="37.5" customHeight="1" x14ac:dyDescent="0.3">
      <c r="C22" s="42"/>
      <c r="D22" s="43"/>
      <c r="E22" s="16">
        <v>3600</v>
      </c>
      <c r="F22" s="16">
        <v>8600</v>
      </c>
      <c r="G22" s="16">
        <v>1500</v>
      </c>
      <c r="H22" s="4"/>
    </row>
    <row r="23" spans="3:9" ht="5.25" hidden="1" customHeight="1" x14ac:dyDescent="0.3">
      <c r="C23" s="30"/>
      <c r="D23" s="31"/>
      <c r="E23" s="31"/>
      <c r="F23" s="31"/>
      <c r="G23" s="31"/>
      <c r="H23" s="31"/>
      <c r="I23" s="31"/>
    </row>
    <row r="24" spans="3:9" ht="24" hidden="1" customHeight="1" x14ac:dyDescent="0.3">
      <c r="C24" s="33" t="s">
        <v>29</v>
      </c>
      <c r="D24" s="34"/>
      <c r="E24" s="17">
        <f>(E22-E18)/E22*100</f>
        <v>33.333333333333329</v>
      </c>
      <c r="F24" s="17">
        <f>(F22-F18)/F22*100</f>
        <v>30.232558139534881</v>
      </c>
      <c r="G24" s="17">
        <f>(G22-G18)/G22*100</f>
        <v>20</v>
      </c>
      <c r="H24" s="4" t="s">
        <v>32</v>
      </c>
    </row>
    <row r="25" spans="3:9" ht="24" hidden="1" customHeight="1" x14ac:dyDescent="0.3">
      <c r="C25" s="35" t="s">
        <v>30</v>
      </c>
      <c r="D25" s="35"/>
      <c r="E25" s="4">
        <f>E22-E18</f>
        <v>1200</v>
      </c>
      <c r="F25" s="4">
        <f t="shared" ref="F25:G25" si="1">F22-F18</f>
        <v>2600</v>
      </c>
      <c r="G25" s="4">
        <f t="shared" si="1"/>
        <v>300</v>
      </c>
      <c r="H25" s="8" t="s">
        <v>33</v>
      </c>
    </row>
    <row r="26" spans="3:9" ht="24" hidden="1" customHeight="1" x14ac:dyDescent="0.3">
      <c r="C26" s="35" t="s">
        <v>31</v>
      </c>
      <c r="D26" s="35"/>
      <c r="E26" s="17">
        <f>E25*1000</f>
        <v>1200000</v>
      </c>
      <c r="F26" s="17">
        <f t="shared" ref="F26:G26" si="2">F25*1000</f>
        <v>2600000</v>
      </c>
      <c r="G26" s="17">
        <f t="shared" si="2"/>
        <v>300000</v>
      </c>
      <c r="H26" s="9"/>
    </row>
    <row r="27" spans="3:9" hidden="1" x14ac:dyDescent="0.3">
      <c r="C27" s="44" t="s">
        <v>46</v>
      </c>
      <c r="D27" s="39"/>
      <c r="E27" s="4">
        <v>2500</v>
      </c>
      <c r="F27" s="4">
        <v>6000</v>
      </c>
      <c r="G27" s="4">
        <v>1100</v>
      </c>
    </row>
    <row r="28" spans="3:9" hidden="1" x14ac:dyDescent="0.3">
      <c r="C28" s="40"/>
      <c r="D28" s="41"/>
      <c r="E28" s="4">
        <f>E27/0.7</f>
        <v>3571.4285714285716</v>
      </c>
      <c r="F28" s="4">
        <f>F27/0.7</f>
        <v>8571.4285714285725</v>
      </c>
      <c r="G28" s="4">
        <f>G27/0.7</f>
        <v>1571.4285714285716</v>
      </c>
    </row>
    <row r="29" spans="3:9" ht="42.75" customHeight="1" x14ac:dyDescent="0.3">
      <c r="C29" s="42"/>
      <c r="D29" s="43"/>
      <c r="E29" s="16">
        <v>3700</v>
      </c>
      <c r="F29" s="16">
        <v>8700</v>
      </c>
      <c r="G29" s="16">
        <v>1500</v>
      </c>
    </row>
    <row r="31" spans="3:9" x14ac:dyDescent="0.3">
      <c r="C31" s="1" t="s">
        <v>37</v>
      </c>
    </row>
    <row r="32" spans="3:9" ht="21" customHeight="1" x14ac:dyDescent="0.3">
      <c r="C32" s="2" t="s">
        <v>38</v>
      </c>
      <c r="D32" s="3" t="s">
        <v>45</v>
      </c>
    </row>
    <row r="33" spans="3:7" ht="21" customHeight="1" x14ac:dyDescent="0.3">
      <c r="C33" s="2" t="s">
        <v>39</v>
      </c>
      <c r="D33" s="3" t="s">
        <v>40</v>
      </c>
    </row>
    <row r="34" spans="3:7" ht="23.25" customHeight="1" x14ac:dyDescent="0.3">
      <c r="C34" s="2" t="s">
        <v>41</v>
      </c>
      <c r="D34" s="3" t="s">
        <v>42</v>
      </c>
    </row>
    <row r="35" spans="3:7" x14ac:dyDescent="0.3">
      <c r="E35" s="25" t="s">
        <v>1</v>
      </c>
      <c r="F35" s="25" t="s">
        <v>2</v>
      </c>
      <c r="G35" s="25" t="s">
        <v>3</v>
      </c>
    </row>
    <row r="36" spans="3:7" x14ac:dyDescent="0.3">
      <c r="E36" s="4">
        <v>4000</v>
      </c>
      <c r="F36" s="4">
        <v>9000</v>
      </c>
      <c r="G36" s="4">
        <v>1700</v>
      </c>
    </row>
  </sheetData>
  <mergeCells count="17">
    <mergeCell ref="C27:D29"/>
    <mergeCell ref="C25:D25"/>
    <mergeCell ref="H25:H26"/>
    <mergeCell ref="C26:D26"/>
    <mergeCell ref="C3:G3"/>
    <mergeCell ref="C20:D22"/>
    <mergeCell ref="C17:H17"/>
    <mergeCell ref="C19:H19"/>
    <mergeCell ref="C23:I23"/>
    <mergeCell ref="C24:D24"/>
    <mergeCell ref="C6:D6"/>
    <mergeCell ref="C7:D7"/>
    <mergeCell ref="C8:D8"/>
    <mergeCell ref="C9:C16"/>
    <mergeCell ref="D9:D10"/>
    <mergeCell ref="H9:H16"/>
    <mergeCell ref="D14:D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C3:K59"/>
  <sheetViews>
    <sheetView tabSelected="1" topLeftCell="A7" workbookViewId="0">
      <selection activeCell="F77" sqref="F77"/>
    </sheetView>
  </sheetViews>
  <sheetFormatPr defaultRowHeight="16.5" x14ac:dyDescent="0.3"/>
  <cols>
    <col min="1" max="1" width="4.375" style="1" customWidth="1"/>
    <col min="2" max="2" width="3" style="1" customWidth="1"/>
    <col min="3" max="3" width="11.375" style="1" customWidth="1"/>
    <col min="4" max="4" width="11.5" style="1" customWidth="1"/>
    <col min="5" max="5" width="23" style="1" customWidth="1"/>
    <col min="6" max="6" width="23.75" style="1" customWidth="1"/>
    <col min="7" max="7" width="23.375" style="1" customWidth="1"/>
    <col min="8" max="8" width="25.5" style="1" customWidth="1"/>
    <col min="9" max="9" width="3" style="1" customWidth="1"/>
    <col min="10" max="10" width="13.5" style="1" customWidth="1"/>
    <col min="11" max="11" width="16.125" style="1" customWidth="1"/>
    <col min="12" max="16384" width="9" style="1"/>
  </cols>
  <sheetData>
    <row r="3" spans="3:11" ht="26.25" customHeight="1" x14ac:dyDescent="0.3">
      <c r="C3" s="23" t="s">
        <v>0</v>
      </c>
      <c r="D3" s="24"/>
      <c r="E3" s="25" t="s">
        <v>1</v>
      </c>
      <c r="F3" s="25" t="s">
        <v>2</v>
      </c>
      <c r="G3" s="25" t="s">
        <v>3</v>
      </c>
      <c r="H3" s="25" t="s">
        <v>9</v>
      </c>
      <c r="J3" s="18" t="s">
        <v>34</v>
      </c>
      <c r="K3" s="19"/>
    </row>
    <row r="4" spans="3:11" ht="41.25" customHeight="1" x14ac:dyDescent="0.3">
      <c r="C4" s="23" t="s">
        <v>4</v>
      </c>
      <c r="D4" s="24"/>
      <c r="E4" s="5" t="s">
        <v>5</v>
      </c>
      <c r="F4" s="5" t="s">
        <v>6</v>
      </c>
      <c r="G4" s="5" t="s">
        <v>7</v>
      </c>
      <c r="H4" s="4"/>
      <c r="J4" s="20"/>
      <c r="K4" s="21"/>
    </row>
    <row r="5" spans="3:11" ht="39" customHeight="1" x14ac:dyDescent="0.3">
      <c r="C5" s="26" t="s">
        <v>8</v>
      </c>
      <c r="D5" s="27"/>
      <c r="E5" s="16">
        <v>0</v>
      </c>
      <c r="F5" s="16">
        <v>1450</v>
      </c>
      <c r="G5" s="16">
        <v>1450</v>
      </c>
      <c r="H5" s="5" t="s">
        <v>24</v>
      </c>
      <c r="J5" s="4">
        <v>1450</v>
      </c>
      <c r="K5" s="4"/>
    </row>
    <row r="6" spans="3:11" x14ac:dyDescent="0.3">
      <c r="C6" s="6" t="s">
        <v>10</v>
      </c>
      <c r="D6" s="8" t="s">
        <v>11</v>
      </c>
      <c r="E6" s="7">
        <v>400</v>
      </c>
      <c r="F6" s="4">
        <v>600</v>
      </c>
      <c r="G6" s="4">
        <v>400</v>
      </c>
      <c r="H6" s="8"/>
      <c r="J6" s="4">
        <v>400</v>
      </c>
      <c r="K6" s="6" t="s">
        <v>1</v>
      </c>
    </row>
    <row r="7" spans="3:11" x14ac:dyDescent="0.3">
      <c r="C7" s="6"/>
      <c r="D7" s="9"/>
      <c r="E7" s="4" t="s">
        <v>12</v>
      </c>
      <c r="F7" s="4" t="s">
        <v>13</v>
      </c>
      <c r="G7" s="4" t="s">
        <v>14</v>
      </c>
      <c r="H7" s="14"/>
      <c r="J7" s="4"/>
      <c r="K7" s="6"/>
    </row>
    <row r="8" spans="3:11" x14ac:dyDescent="0.3">
      <c r="C8" s="6"/>
      <c r="D8" s="4" t="s">
        <v>16</v>
      </c>
      <c r="E8" s="4">
        <v>1000</v>
      </c>
      <c r="F8" s="4">
        <v>1000</v>
      </c>
      <c r="G8" s="4">
        <v>500</v>
      </c>
      <c r="H8" s="14"/>
      <c r="J8" s="4">
        <v>1000</v>
      </c>
      <c r="K8" s="6"/>
    </row>
    <row r="9" spans="3:11" x14ac:dyDescent="0.3">
      <c r="C9" s="6"/>
      <c r="D9" s="4" t="s">
        <v>15</v>
      </c>
      <c r="E9" s="4">
        <v>0</v>
      </c>
      <c r="F9" s="4">
        <v>1000</v>
      </c>
      <c r="G9" s="4">
        <v>0</v>
      </c>
      <c r="H9" s="14"/>
      <c r="J9" s="4">
        <v>0</v>
      </c>
      <c r="K9" s="6"/>
    </row>
    <row r="10" spans="3:11" x14ac:dyDescent="0.3">
      <c r="C10" s="6"/>
      <c r="D10" s="4" t="s">
        <v>17</v>
      </c>
      <c r="E10" s="4">
        <v>0</v>
      </c>
      <c r="F10" s="4">
        <v>1800</v>
      </c>
      <c r="G10" s="4">
        <v>0</v>
      </c>
      <c r="H10" s="14"/>
      <c r="J10" s="4">
        <v>0</v>
      </c>
      <c r="K10" s="6"/>
    </row>
    <row r="11" spans="3:11" x14ac:dyDescent="0.3">
      <c r="C11" s="6"/>
      <c r="D11" s="6" t="s">
        <v>18</v>
      </c>
      <c r="E11" s="4">
        <v>600</v>
      </c>
      <c r="F11" s="4">
        <v>900</v>
      </c>
      <c r="G11" s="4">
        <v>200</v>
      </c>
      <c r="H11" s="14"/>
      <c r="J11" s="4">
        <v>600</v>
      </c>
      <c r="K11" s="6"/>
    </row>
    <row r="12" spans="3:11" ht="66" x14ac:dyDescent="0.3">
      <c r="C12" s="6"/>
      <c r="D12" s="6"/>
      <c r="E12" s="5" t="s">
        <v>19</v>
      </c>
      <c r="F12" s="5" t="s">
        <v>20</v>
      </c>
      <c r="G12" s="4"/>
      <c r="H12" s="14"/>
      <c r="J12" s="4">
        <v>1500</v>
      </c>
      <c r="K12" s="5" t="s">
        <v>35</v>
      </c>
    </row>
    <row r="13" spans="3:11" x14ac:dyDescent="0.3">
      <c r="C13" s="6"/>
      <c r="D13" s="4" t="s">
        <v>21</v>
      </c>
      <c r="E13" s="4">
        <v>400</v>
      </c>
      <c r="F13" s="4">
        <v>700</v>
      </c>
      <c r="G13" s="4">
        <v>100</v>
      </c>
      <c r="H13" s="9"/>
      <c r="J13" s="4">
        <v>400</v>
      </c>
      <c r="K13" s="4" t="s">
        <v>1</v>
      </c>
    </row>
    <row r="14" spans="3:11" ht="5.25" customHeight="1" x14ac:dyDescent="0.3">
      <c r="C14" s="10"/>
      <c r="D14" s="11"/>
      <c r="E14" s="11"/>
      <c r="F14" s="11"/>
      <c r="G14" s="11"/>
      <c r="H14" s="12"/>
      <c r="J14" s="4"/>
      <c r="K14" s="4"/>
    </row>
    <row r="15" spans="3:11" ht="27.75" customHeight="1" x14ac:dyDescent="0.3">
      <c r="C15" s="15" t="s">
        <v>22</v>
      </c>
      <c r="D15" s="4" t="s">
        <v>10</v>
      </c>
      <c r="E15" s="4">
        <f>SUM(E5:E6)+SUM(E8:E11)+E13-E5</f>
        <v>2400</v>
      </c>
      <c r="F15" s="4">
        <f t="shared" ref="F15:G15" si="0">SUM(F5:F6)+SUM(F8:F11)+F13-F5</f>
        <v>6000</v>
      </c>
      <c r="G15" s="4">
        <f t="shared" si="0"/>
        <v>1200</v>
      </c>
      <c r="H15" s="15"/>
      <c r="J15" s="4">
        <f>SUM(J5:J13)</f>
        <v>5350</v>
      </c>
      <c r="K15" s="4"/>
    </row>
    <row r="16" spans="3:11" ht="5.25" customHeight="1" x14ac:dyDescent="0.3">
      <c r="C16" s="10"/>
      <c r="D16" s="11"/>
      <c r="E16" s="11"/>
      <c r="F16" s="11"/>
      <c r="G16" s="11"/>
      <c r="H16" s="12"/>
      <c r="J16" s="4"/>
      <c r="K16" s="4"/>
    </row>
    <row r="17" spans="3:11" ht="28.5" customHeight="1" x14ac:dyDescent="0.3">
      <c r="C17" s="28" t="s">
        <v>25</v>
      </c>
      <c r="D17" s="13" t="s">
        <v>27</v>
      </c>
      <c r="E17" s="4">
        <v>2500</v>
      </c>
      <c r="F17" s="4">
        <v>6000</v>
      </c>
      <c r="G17" s="4">
        <v>1200</v>
      </c>
      <c r="H17" s="15"/>
      <c r="J17" s="4">
        <v>5500</v>
      </c>
      <c r="K17" s="8" t="s">
        <v>43</v>
      </c>
    </row>
    <row r="18" spans="3:11" ht="28.5" customHeight="1" x14ac:dyDescent="0.3">
      <c r="C18" s="28"/>
      <c r="D18" s="13" t="s">
        <v>26</v>
      </c>
      <c r="E18" s="4">
        <f>E17/0.7</f>
        <v>3571.4285714285716</v>
      </c>
      <c r="F18" s="4">
        <f>F17/0.7</f>
        <v>8571.4285714285725</v>
      </c>
      <c r="G18" s="4">
        <f>G17/0.7</f>
        <v>1714.2857142857144</v>
      </c>
      <c r="H18" s="4" t="s">
        <v>28</v>
      </c>
      <c r="J18" s="4">
        <f>J17/0.7</f>
        <v>7857.1428571428578</v>
      </c>
      <c r="K18" s="14"/>
    </row>
    <row r="19" spans="3:11" ht="37.5" customHeight="1" x14ac:dyDescent="0.3">
      <c r="C19" s="28"/>
      <c r="D19" s="29" t="s">
        <v>23</v>
      </c>
      <c r="E19" s="16">
        <v>3600</v>
      </c>
      <c r="F19" s="16">
        <v>8600</v>
      </c>
      <c r="G19" s="16">
        <v>1500</v>
      </c>
      <c r="H19" s="4"/>
      <c r="J19" s="22">
        <v>8000</v>
      </c>
      <c r="K19" s="9"/>
    </row>
    <row r="20" spans="3:11" ht="5.25" customHeight="1" x14ac:dyDescent="0.3">
      <c r="C20" s="30"/>
      <c r="D20" s="31"/>
      <c r="E20" s="31"/>
      <c r="F20" s="31"/>
      <c r="G20" s="31"/>
      <c r="H20" s="31"/>
      <c r="I20" s="31"/>
      <c r="J20" s="31"/>
      <c r="K20" s="32"/>
    </row>
    <row r="21" spans="3:11" ht="24" customHeight="1" x14ac:dyDescent="0.3">
      <c r="C21" s="33" t="s">
        <v>29</v>
      </c>
      <c r="D21" s="34"/>
      <c r="E21" s="17">
        <f>(E19-E15)/E19*100</f>
        <v>33.333333333333329</v>
      </c>
      <c r="F21" s="17">
        <f>(F19-F15)/F19*100</f>
        <v>30.232558139534881</v>
      </c>
      <c r="G21" s="17">
        <f>(G19-G15)/G19*100</f>
        <v>20</v>
      </c>
      <c r="H21" s="4" t="s">
        <v>32</v>
      </c>
      <c r="J21" s="4">
        <f>(J19-J17)/J19*100</f>
        <v>31.25</v>
      </c>
      <c r="K21" s="4" t="s">
        <v>32</v>
      </c>
    </row>
    <row r="22" spans="3:11" ht="24" customHeight="1" x14ac:dyDescent="0.3">
      <c r="C22" s="35" t="s">
        <v>30</v>
      </c>
      <c r="D22" s="35"/>
      <c r="E22" s="4">
        <f>E19-E15</f>
        <v>1200</v>
      </c>
      <c r="F22" s="4">
        <f t="shared" ref="F22:G22" si="1">F19-F15</f>
        <v>2600</v>
      </c>
      <c r="G22" s="4">
        <f t="shared" si="1"/>
        <v>300</v>
      </c>
      <c r="H22" s="8" t="s">
        <v>33</v>
      </c>
      <c r="J22" s="4">
        <f>J19-J17</f>
        <v>2500</v>
      </c>
      <c r="K22" s="8" t="s">
        <v>36</v>
      </c>
    </row>
    <row r="23" spans="3:11" ht="24" customHeight="1" x14ac:dyDescent="0.3">
      <c r="C23" s="35" t="s">
        <v>31</v>
      </c>
      <c r="D23" s="35"/>
      <c r="E23" s="17">
        <f>E22*1000</f>
        <v>1200000</v>
      </c>
      <c r="F23" s="17">
        <f t="shared" ref="F23:G23" si="2">F22*1000</f>
        <v>2600000</v>
      </c>
      <c r="G23" s="17">
        <f t="shared" si="2"/>
        <v>300000</v>
      </c>
      <c r="H23" s="9"/>
      <c r="J23" s="4">
        <f>J22*1000</f>
        <v>2500000</v>
      </c>
      <c r="K23" s="9"/>
    </row>
    <row r="26" spans="3:11" ht="26.25" x14ac:dyDescent="0.3">
      <c r="C26" s="45" t="s">
        <v>44</v>
      </c>
      <c r="D26" s="45"/>
      <c r="E26" s="45"/>
      <c r="F26" s="45"/>
      <c r="G26" s="45"/>
      <c r="H26" s="47"/>
    </row>
    <row r="27" spans="3:11" x14ac:dyDescent="0.3">
      <c r="H27" s="46"/>
    </row>
    <row r="28" spans="3:11" x14ac:dyDescent="0.3">
      <c r="H28" s="46"/>
    </row>
    <row r="29" spans="3:11" x14ac:dyDescent="0.3">
      <c r="C29" s="23" t="s">
        <v>0</v>
      </c>
      <c r="D29" s="24"/>
      <c r="E29" s="25" t="s">
        <v>1</v>
      </c>
      <c r="F29" s="25" t="s">
        <v>2</v>
      </c>
      <c r="G29" s="25" t="s">
        <v>3</v>
      </c>
      <c r="H29" s="46"/>
    </row>
    <row r="30" spans="3:11" ht="33" x14ac:dyDescent="0.3">
      <c r="C30" s="23" t="s">
        <v>4</v>
      </c>
      <c r="D30" s="24"/>
      <c r="E30" s="5" t="s">
        <v>5</v>
      </c>
      <c r="F30" s="5" t="s">
        <v>6</v>
      </c>
      <c r="G30" s="5" t="s">
        <v>7</v>
      </c>
      <c r="H30" s="46"/>
    </row>
    <row r="31" spans="3:11" x14ac:dyDescent="0.3">
      <c r="C31" s="26" t="s">
        <v>8</v>
      </c>
      <c r="D31" s="27"/>
      <c r="E31" s="16">
        <v>0</v>
      </c>
      <c r="F31" s="16">
        <v>1450</v>
      </c>
      <c r="G31" s="16">
        <v>1450</v>
      </c>
      <c r="H31" s="48"/>
    </row>
    <row r="32" spans="3:11" hidden="1" x14ac:dyDescent="0.3">
      <c r="C32" s="6" t="s">
        <v>10</v>
      </c>
      <c r="D32" s="8" t="s">
        <v>11</v>
      </c>
      <c r="E32" s="7">
        <v>400</v>
      </c>
      <c r="F32" s="4">
        <v>600</v>
      </c>
      <c r="G32" s="4">
        <v>400</v>
      </c>
      <c r="H32" s="14"/>
    </row>
    <row r="33" spans="3:9" hidden="1" x14ac:dyDescent="0.3">
      <c r="C33" s="6"/>
      <c r="D33" s="9"/>
      <c r="E33" s="4" t="s">
        <v>12</v>
      </c>
      <c r="F33" s="4" t="s">
        <v>13</v>
      </c>
      <c r="G33" s="4" t="s">
        <v>14</v>
      </c>
      <c r="H33" s="14"/>
    </row>
    <row r="34" spans="3:9" hidden="1" x14ac:dyDescent="0.3">
      <c r="C34" s="6"/>
      <c r="D34" s="4" t="s">
        <v>16</v>
      </c>
      <c r="E34" s="4">
        <v>1000</v>
      </c>
      <c r="F34" s="4">
        <v>1000</v>
      </c>
      <c r="G34" s="4">
        <v>500</v>
      </c>
      <c r="H34" s="14"/>
    </row>
    <row r="35" spans="3:9" hidden="1" x14ac:dyDescent="0.3">
      <c r="C35" s="6"/>
      <c r="D35" s="4" t="s">
        <v>15</v>
      </c>
      <c r="E35" s="4">
        <v>0</v>
      </c>
      <c r="F35" s="4">
        <v>1000</v>
      </c>
      <c r="G35" s="4">
        <v>0</v>
      </c>
      <c r="H35" s="14"/>
    </row>
    <row r="36" spans="3:9" hidden="1" x14ac:dyDescent="0.3">
      <c r="C36" s="6"/>
      <c r="D36" s="4" t="s">
        <v>17</v>
      </c>
      <c r="E36" s="4">
        <v>0</v>
      </c>
      <c r="F36" s="4">
        <v>1800</v>
      </c>
      <c r="G36" s="4">
        <v>0</v>
      </c>
      <c r="H36" s="14"/>
    </row>
    <row r="37" spans="3:9" hidden="1" x14ac:dyDescent="0.3">
      <c r="C37" s="6"/>
      <c r="D37" s="6" t="s">
        <v>18</v>
      </c>
      <c r="E37" s="4">
        <v>600</v>
      </c>
      <c r="F37" s="4">
        <v>900</v>
      </c>
      <c r="G37" s="4">
        <v>200</v>
      </c>
      <c r="H37" s="14"/>
    </row>
    <row r="38" spans="3:9" ht="66" hidden="1" x14ac:dyDescent="0.3">
      <c r="C38" s="6"/>
      <c r="D38" s="6"/>
      <c r="E38" s="5" t="s">
        <v>19</v>
      </c>
      <c r="F38" s="5" t="s">
        <v>20</v>
      </c>
      <c r="G38" s="4"/>
      <c r="H38" s="14"/>
    </row>
    <row r="39" spans="3:9" hidden="1" x14ac:dyDescent="0.3">
      <c r="C39" s="6"/>
      <c r="D39" s="4" t="s">
        <v>21</v>
      </c>
      <c r="E39" s="4">
        <v>400</v>
      </c>
      <c r="F39" s="4">
        <v>700</v>
      </c>
      <c r="G39" s="4">
        <v>100</v>
      </c>
      <c r="H39" s="9"/>
    </row>
    <row r="40" spans="3:9" ht="16.5" hidden="1" customHeight="1" x14ac:dyDescent="0.3">
      <c r="C40" s="10"/>
      <c r="D40" s="11"/>
      <c r="E40" s="11"/>
      <c r="F40" s="11"/>
      <c r="G40" s="11"/>
      <c r="H40" s="12"/>
    </row>
    <row r="41" spans="3:9" hidden="1" x14ac:dyDescent="0.3">
      <c r="C41" s="15" t="s">
        <v>22</v>
      </c>
      <c r="D41" s="4" t="s">
        <v>10</v>
      </c>
      <c r="E41" s="4">
        <f>SUM(E31:E32)+SUM(E34:E37)+E39-E31</f>
        <v>2400</v>
      </c>
      <c r="F41" s="4">
        <f t="shared" ref="F41:G41" si="3">SUM(F31:F32)+SUM(F34:F37)+F39-F31</f>
        <v>6000</v>
      </c>
      <c r="G41" s="4">
        <f t="shared" si="3"/>
        <v>1200</v>
      </c>
      <c r="H41" s="15"/>
    </row>
    <row r="42" spans="3:9" ht="16.5" hidden="1" customHeight="1" x14ac:dyDescent="0.3">
      <c r="C42" s="10"/>
      <c r="D42" s="11"/>
      <c r="E42" s="11"/>
      <c r="F42" s="11"/>
      <c r="G42" s="11"/>
      <c r="H42" s="12"/>
    </row>
    <row r="43" spans="3:9" hidden="1" x14ac:dyDescent="0.3">
      <c r="C43" s="38" t="s">
        <v>25</v>
      </c>
      <c r="D43" s="39"/>
      <c r="E43" s="4">
        <v>2500</v>
      </c>
      <c r="F43" s="4">
        <v>6000</v>
      </c>
      <c r="G43" s="4">
        <v>1100</v>
      </c>
      <c r="H43" s="15"/>
    </row>
    <row r="44" spans="3:9" hidden="1" x14ac:dyDescent="0.3">
      <c r="C44" s="40"/>
      <c r="D44" s="41"/>
      <c r="E44" s="4">
        <f>E43/0.7</f>
        <v>3571.4285714285716</v>
      </c>
      <c r="F44" s="4">
        <f>F43/0.7</f>
        <v>8571.4285714285725</v>
      </c>
      <c r="G44" s="4">
        <f>G43/0.7</f>
        <v>1571.4285714285716</v>
      </c>
      <c r="H44" s="15" t="s">
        <v>28</v>
      </c>
    </row>
    <row r="45" spans="3:9" x14ac:dyDescent="0.3">
      <c r="C45" s="42"/>
      <c r="D45" s="43"/>
      <c r="E45" s="16">
        <v>3600</v>
      </c>
      <c r="F45" s="16">
        <v>8600</v>
      </c>
      <c r="G45" s="16">
        <v>1500</v>
      </c>
      <c r="H45" s="49"/>
    </row>
    <row r="46" spans="3:9" ht="16.5" hidden="1" customHeight="1" x14ac:dyDescent="0.3">
      <c r="C46" s="30"/>
      <c r="D46" s="31"/>
      <c r="E46" s="31"/>
      <c r="F46" s="31"/>
      <c r="G46" s="31"/>
      <c r="H46" s="31"/>
      <c r="I46" s="31"/>
    </row>
    <row r="47" spans="3:9" hidden="1" x14ac:dyDescent="0.3">
      <c r="C47" s="33" t="s">
        <v>29</v>
      </c>
      <c r="D47" s="34"/>
      <c r="E47" s="17">
        <f>(E45-E41)/E45*100</f>
        <v>33.333333333333329</v>
      </c>
      <c r="F47" s="17">
        <f>(F45-F41)/F45*100</f>
        <v>30.232558139534881</v>
      </c>
      <c r="G47" s="17">
        <f>(G45-G41)/G45*100</f>
        <v>20</v>
      </c>
      <c r="H47" s="4" t="s">
        <v>32</v>
      </c>
    </row>
    <row r="48" spans="3:9" hidden="1" x14ac:dyDescent="0.3">
      <c r="C48" s="35" t="s">
        <v>30</v>
      </c>
      <c r="D48" s="35"/>
      <c r="E48" s="4">
        <f>E45-E41</f>
        <v>1200</v>
      </c>
      <c r="F48" s="4">
        <f t="shared" ref="F48:G48" si="4">F45-F41</f>
        <v>2600</v>
      </c>
      <c r="G48" s="4">
        <f t="shared" si="4"/>
        <v>300</v>
      </c>
      <c r="H48" s="8" t="s">
        <v>33</v>
      </c>
    </row>
    <row r="49" spans="3:8" hidden="1" x14ac:dyDescent="0.3">
      <c r="C49" s="35" t="s">
        <v>31</v>
      </c>
      <c r="D49" s="35"/>
      <c r="E49" s="17">
        <f>E48*1000</f>
        <v>1200000</v>
      </c>
      <c r="F49" s="17">
        <f t="shared" ref="F49:G49" si="5">F48*1000</f>
        <v>2600000</v>
      </c>
      <c r="G49" s="17">
        <f t="shared" si="5"/>
        <v>300000</v>
      </c>
      <c r="H49" s="9"/>
    </row>
    <row r="50" spans="3:8" hidden="1" x14ac:dyDescent="0.3">
      <c r="C50" s="44" t="s">
        <v>46</v>
      </c>
      <c r="D50" s="39"/>
      <c r="E50" s="4">
        <v>2500</v>
      </c>
      <c r="F50" s="4">
        <v>6000</v>
      </c>
      <c r="G50" s="4">
        <v>1100</v>
      </c>
    </row>
    <row r="51" spans="3:8" hidden="1" x14ac:dyDescent="0.3">
      <c r="C51" s="40"/>
      <c r="D51" s="41"/>
      <c r="E51" s="4">
        <f>E50/0.7</f>
        <v>3571.4285714285716</v>
      </c>
      <c r="F51" s="4">
        <f>F50/0.7</f>
        <v>8571.4285714285725</v>
      </c>
      <c r="G51" s="4">
        <f>G50/0.7</f>
        <v>1571.4285714285716</v>
      </c>
    </row>
    <row r="52" spans="3:8" x14ac:dyDescent="0.3">
      <c r="C52" s="42"/>
      <c r="D52" s="43"/>
      <c r="E52" s="16">
        <v>3700</v>
      </c>
      <c r="F52" s="16">
        <v>8700</v>
      </c>
      <c r="G52" s="16">
        <v>1500</v>
      </c>
    </row>
    <row r="54" spans="3:8" x14ac:dyDescent="0.3">
      <c r="C54" s="1" t="s">
        <v>37</v>
      </c>
    </row>
    <row r="55" spans="3:8" x14ac:dyDescent="0.3">
      <c r="C55" s="2" t="s">
        <v>38</v>
      </c>
      <c r="D55" s="3" t="s">
        <v>45</v>
      </c>
    </row>
    <row r="56" spans="3:8" x14ac:dyDescent="0.3">
      <c r="C56" s="2" t="s">
        <v>39</v>
      </c>
      <c r="D56" s="3" t="s">
        <v>40</v>
      </c>
    </row>
    <row r="57" spans="3:8" x14ac:dyDescent="0.3">
      <c r="C57" s="2" t="s">
        <v>41</v>
      </c>
      <c r="D57" s="3" t="s">
        <v>42</v>
      </c>
    </row>
    <row r="58" spans="3:8" x14ac:dyDescent="0.3">
      <c r="E58" s="25" t="s">
        <v>1</v>
      </c>
      <c r="F58" s="25" t="s">
        <v>2</v>
      </c>
      <c r="G58" s="25" t="s">
        <v>3</v>
      </c>
    </row>
    <row r="59" spans="3:8" x14ac:dyDescent="0.3">
      <c r="E59" s="4">
        <v>4000</v>
      </c>
      <c r="F59" s="4">
        <v>9000</v>
      </c>
      <c r="G59" s="4">
        <v>1700</v>
      </c>
    </row>
  </sheetData>
  <mergeCells count="36">
    <mergeCell ref="C50:D52"/>
    <mergeCell ref="C40:H40"/>
    <mergeCell ref="C42:H42"/>
    <mergeCell ref="C43:D45"/>
    <mergeCell ref="C46:I46"/>
    <mergeCell ref="C47:D47"/>
    <mergeCell ref="C48:D48"/>
    <mergeCell ref="H48:H49"/>
    <mergeCell ref="C49:D49"/>
    <mergeCell ref="C30:D30"/>
    <mergeCell ref="C31:D31"/>
    <mergeCell ref="C32:C39"/>
    <mergeCell ref="D32:D33"/>
    <mergeCell ref="H32:H39"/>
    <mergeCell ref="D37:D38"/>
    <mergeCell ref="C22:D22"/>
    <mergeCell ref="H22:H23"/>
    <mergeCell ref="K22:K23"/>
    <mergeCell ref="C23:D23"/>
    <mergeCell ref="C26:G26"/>
    <mergeCell ref="C29:D29"/>
    <mergeCell ref="C14:H14"/>
    <mergeCell ref="C16:H16"/>
    <mergeCell ref="C17:C19"/>
    <mergeCell ref="K17:K19"/>
    <mergeCell ref="C20:K20"/>
    <mergeCell ref="C21:D21"/>
    <mergeCell ref="C3:D3"/>
    <mergeCell ref="J3:K4"/>
    <mergeCell ref="C4:D4"/>
    <mergeCell ref="C5:D5"/>
    <mergeCell ref="C6:C13"/>
    <mergeCell ref="D6:D7"/>
    <mergeCell ref="H6:H13"/>
    <mergeCell ref="K6:K11"/>
    <mergeCell ref="D11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견적-상세</vt:lpstr>
      <vt:lpstr>신의-견적</vt:lpstr>
      <vt:lpstr>견적-통합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Heedo</dc:creator>
  <cp:lastModifiedBy>Heedo</cp:lastModifiedBy>
  <dcterms:created xsi:type="dcterms:W3CDTF">2018-07-02T12:04:19Z</dcterms:created>
  <dcterms:modified xsi:type="dcterms:W3CDTF">2018-07-02T13:11:49Z</dcterms:modified>
</cp:coreProperties>
</file>