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92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<sst xmlns="http://schemas.openxmlformats.org/spreadsheetml/2006/main" count="56">
  <si>
    <r>
      <rPr>
        <sz val="11"/>
        <color theme="1"/>
        <rFont val="var(--jp-code-font-family)"/>
        <charset val="134"/>
      </rPr>
      <t>(1/30,1/30,1/30,1/0.1,1/1,1/0.1)</t>
    </r>
    <r>
      <rPr>
        <sz val="11"/>
        <color theme="1"/>
        <rFont val="ＭＳ ゴシック"/>
        <charset val="134"/>
      </rPr>
      <t>と比較</t>
    </r>
  </si>
  <si>
    <t>[0.01919956119489004,0.02090623996039146]</t>
  </si>
  <si>
    <r>
      <rPr>
        <sz val="11"/>
        <color theme="1"/>
        <rFont val="var(--jp-code-font-family)"/>
        <charset val="134"/>
      </rPr>
      <t>B</t>
    </r>
    <r>
      <rPr>
        <sz val="11"/>
        <color theme="1"/>
        <rFont val="ＭＳ ゴシック"/>
        <charset val="134"/>
      </rPr>
      <t>を</t>
    </r>
    <r>
      <rPr>
        <sz val="11"/>
        <color theme="1"/>
        <rFont val="ＭＳ Ｐゴシック"/>
        <charset val="134"/>
      </rPr>
      <t>採用</t>
    </r>
  </si>
  <si>
    <t>1/30</t>
  </si>
  <si>
    <t>1/0.05</t>
  </si>
  <si>
    <r>
      <rPr>
        <sz val="11"/>
        <color theme="1"/>
        <rFont val="ＭＳ ゴシック"/>
        <charset val="134"/>
      </rPr>
      <t>Cを</t>
    </r>
    <r>
      <rPr>
        <sz val="11"/>
        <color theme="1"/>
        <rFont val="ＭＳ Ｐゴシック"/>
        <charset val="134"/>
      </rPr>
      <t>採用</t>
    </r>
  </si>
  <si>
    <t>B:C=9:1</t>
  </si>
  <si>
    <t>B:C=8:2</t>
  </si>
  <si>
    <t>B:C=8.5:1.5</t>
  </si>
  <si>
    <t>遅延レートにBCの勝率をかけてみる</t>
  </si>
  <si>
    <t>遅延レートの分子に勝率の重みつけ</t>
  </si>
  <si>
    <t>遅延レートにBCの勝率をかけて1/2倍する</t>
  </si>
  <si>
    <r>
      <rPr>
        <sz val="11"/>
        <color theme="1"/>
        <rFont val="var(--jp-code-font-family)"/>
        <charset val="134"/>
      </rP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</si>
  <si>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</si>
  <si>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</si>
  <si>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r>
      <rPr>
        <sz val="11"/>
        <color theme="1"/>
        <rFont val="var(--jp-code-font-family)"/>
        <charset val="134"/>
      </rPr>
      <t>A-BC</t>
    </r>
    <r>
      <rPr>
        <sz val="11"/>
        <color theme="1"/>
        <rFont val="ＭＳ Ｐゴシック"/>
        <charset val="134"/>
      </rPr>
      <t>間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ＭＳ Ｐゴシック"/>
        <charset val="134"/>
      </rPr>
      <t>遅延</t>
    </r>
    <r>
      <rPr>
        <sz val="11"/>
        <color theme="1"/>
        <rFont val="ＭＳ ゴシック"/>
        <charset val="134"/>
      </rPr>
      <t>パラメータを調整</t>
    </r>
  </si>
  <si>
    <t>1/10</t>
  </si>
  <si>
    <t>1/0.1</t>
  </si>
  <si>
    <t>1/0.3</t>
  </si>
  <si>
    <t>1/0.4</t>
  </si>
  <si>
    <t>1/0.5</t>
  </si>
  <si>
    <r>
      <rPr>
        <sz val="11"/>
        <color theme="1"/>
        <rFont val="var(--jp-code-font-family)"/>
        <charset val="134"/>
      </rPr>
      <t>BC-A</t>
    </r>
    <r>
      <rPr>
        <sz val="11"/>
        <color theme="1"/>
        <rFont val="ＭＳ Ｐゴシック"/>
        <charset val="134"/>
      </rPr>
      <t>間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ＭＳ Ｐゴシック"/>
        <charset val="134"/>
      </rPr>
      <t>遅延</t>
    </r>
    <r>
      <rPr>
        <sz val="11"/>
        <color theme="1"/>
        <rFont val="ＭＳ ゴシック"/>
        <charset val="134"/>
      </rPr>
      <t>パラメータを調整</t>
    </r>
  </si>
  <si>
    <t>B:C=9.5:0.5</t>
  </si>
  <si>
    <r>
      <rPr>
        <sz val="11"/>
        <color theme="1"/>
        <rFont val="var(--jp-code-font-family)"/>
        <charset val="134"/>
      </rPr>
      <t>(1/30,1/30,1/30,1/1,1/1,1/0.1)</t>
    </r>
    <r>
      <rPr>
        <sz val="11"/>
        <color theme="1"/>
        <rFont val="ＭＳ ゴシック"/>
        <charset val="134"/>
      </rPr>
      <t>と比較</t>
    </r>
  </si>
  <si>
    <t>[0.04500811885834703,0.046125355944363206]</t>
  </si>
  <si>
    <t>A-BCを1/2しない</t>
  </si>
  <si>
    <t>1/1</t>
  </si>
  <si>
    <r>
      <rPr>
        <sz val="11"/>
        <color theme="1"/>
        <rFont val="var(--jp-code-font-family)"/>
        <charset val="134"/>
      </rPr>
      <t>(1/30,1/30,1/30,1/0.01,1/0.01,1/0.1)</t>
    </r>
    <r>
      <rPr>
        <sz val="11"/>
        <color theme="1"/>
        <rFont val="ＭＳ ゴシック"/>
        <charset val="134"/>
      </rPr>
      <t>と比較</t>
    </r>
  </si>
  <si>
    <t>[0.0020118894522016817,0.0022691047747793918]</t>
  </si>
  <si>
    <t>1/0.005</t>
  </si>
  <si>
    <t>1/0.01</t>
  </si>
  <si>
    <t>B:C=1.5:8.5</t>
  </si>
  <si>
    <t>B:C=2:8</t>
  </si>
  <si>
    <r>
      <rPr>
        <sz val="11"/>
        <color theme="1"/>
        <rFont val="var(--jp-code-font-family)"/>
        <charset val="134"/>
      </rPr>
      <t>(1/10,1/10,1/10,(1/1,1/0.1),1/0.1,1/0.1)</t>
    </r>
    <r>
      <rPr>
        <sz val="11"/>
        <color theme="1"/>
        <rFont val="ＭＳ ゴシック"/>
        <charset val="134"/>
      </rPr>
      <t>と比較</t>
    </r>
  </si>
  <si>
    <t>[0.04209363558338461,0.04303333290341839]</t>
  </si>
  <si>
    <r>
      <rPr>
        <sz val="11"/>
        <color theme="1"/>
        <rFont val="var(--jp-code-font-family)"/>
        <charset val="134"/>
      </rPr>
      <t>A→B</t>
    </r>
    <r>
      <rPr>
        <sz val="11"/>
        <color theme="1"/>
        <rFont val="ＭＳ ゴシック"/>
        <charset val="134"/>
      </rPr>
      <t>を採用</t>
    </r>
  </si>
  <si>
    <t>1/0.0</t>
  </si>
  <si>
    <r>
      <rPr>
        <sz val="11"/>
        <color theme="1"/>
        <rFont val="var(--jp-code-font-family)"/>
        <charset val="134"/>
      </rPr>
      <t>A→C</t>
    </r>
    <r>
      <rPr>
        <sz val="11"/>
        <color theme="1"/>
        <rFont val="ＭＳ ゴシック"/>
        <charset val="134"/>
      </rPr>
      <t>を採用</t>
    </r>
  </si>
  <si>
    <t>A→BC=A→B+A→C</t>
  </si>
  <si>
    <r>
      <rPr>
        <sz val="11"/>
        <color theme="1"/>
        <rFont val="var(--jp-code-font-family)"/>
        <charset val="134"/>
      </rPr>
      <t>(1/10,1/10,1/10,(1/0.2,1/0.8),1/0.1,1/0.1)</t>
    </r>
    <r>
      <rPr>
        <sz val="11"/>
        <color theme="1"/>
        <rFont val="ＭＳ ゴシック"/>
        <charset val="134"/>
      </rPr>
      <t>と比較</t>
    </r>
  </si>
  <si>
    <t>[0.04714488588169369,0.04833886400381726]</t>
  </si>
  <si>
    <t>和</t>
  </si>
  <si>
    <t>早い方</t>
  </si>
  <si>
    <t>1/0.2</t>
  </si>
  <si>
    <t>調和平均</t>
  </si>
  <si>
    <t>遅い方</t>
  </si>
  <si>
    <t>1/0.8</t>
  </si>
  <si>
    <t>平均</t>
  </si>
  <si>
    <r>
      <rPr>
        <sz val="11"/>
        <color theme="1"/>
        <rFont val="var(--jp-code-font-family)"/>
        <charset val="134"/>
      </rPr>
      <t>(1/10,1/10,1/10,(1/0.2,1/0.8),(1/0.7,1/0.3),1/0.1)</t>
    </r>
    <r>
      <rPr>
        <sz val="11"/>
        <color theme="1"/>
        <rFont val="ＭＳ ゴシック"/>
        <charset val="134"/>
      </rPr>
      <t>と比較</t>
    </r>
  </si>
  <si>
    <t>[0.07557365237200869,0.07715403687363598]</t>
  </si>
  <si>
    <t>[0.0029618399071354297,0.0030594531415735426]</t>
  </si>
  <si>
    <t>早い方・早い方</t>
  </si>
  <si>
    <t>早い方・遅い方</t>
  </si>
  <si>
    <t>1/0.7</t>
  </si>
  <si>
    <t>遅い方・早い方</t>
  </si>
  <si>
    <t>遅い方・遅い方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</si>
</sst>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0.00000000_ "/>
  </numFmts>
  <fonts count="24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theme="1"/>
      <name val="ＭＳ ゴシック"/>
      <charset val="134"/>
    </font>
    <font>
      <sz val="11"/>
      <color theme="1"/>
      <name val="ＭＳ Ｐゴシック"/>
      <charset val="134"/>
      <scheme val="maj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56" fontId="0" fillId="0" borderId="0" xfId="0" applyNumberFormat="1">
      <alignment vertical="center"/>
    </xf>
    <xf numFmtId="0" fontId="2" fillId="0" borderId="0" xfId="0" applyFont="1" applyFill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17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56" fontId="0" fillId="0" borderId="0" xfId="0" applyNumberFormat="1" quotePrefix="1">
      <alignment vertical="center"/>
    </xf>
    <xf numFmtId="0" fontId="0" fillId="0" borderId="0" xfId="0" applyAlignment="1" quotePrefix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84</xdr:row>
      <xdr:rowOff>0</xdr:rowOff>
    </xdr:from>
    <xdr:to>
      <xdr:col>5</xdr:col>
      <xdr:colOff>609600</xdr:colOff>
      <xdr:row>85</xdr:row>
      <xdr:rowOff>0</xdr:rowOff>
    </xdr:to>
    <xdr:sp>
      <xdr:nvSpPr>
        <xdr:cNvPr id="2" name="Host Control  1"/>
        <xdr:cNvSpPr/>
      </xdr:nvSpPr>
      <xdr:spPr>
        <a:xfrm>
          <a:off x="7033260" y="1471422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609600</xdr:colOff>
      <xdr:row>85</xdr:row>
      <xdr:rowOff>0</xdr:rowOff>
    </xdr:to>
    <xdr:sp>
      <xdr:nvSpPr>
        <xdr:cNvPr id="3" name="Host Control  1"/>
        <xdr:cNvSpPr/>
      </xdr:nvSpPr>
      <xdr:spPr>
        <a:xfrm>
          <a:off x="7033260" y="1471422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55;&#34892;&#32080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"/>
      <sheetName val="後続0"/>
      <sheetName val="後続１"/>
      <sheetName val="3miner後続0"/>
      <sheetName val="3miner後続1"/>
      <sheetName val="hikaku"/>
      <sheetName val="BC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H2">
            <v>0.196097034984798</v>
          </cell>
        </row>
        <row r="3">
          <cell r="H3">
            <v>0.263321960714897</v>
          </cell>
          <cell r="I3">
            <v>0.701446808026364</v>
          </cell>
          <cell r="J3">
            <v>0.298553191973636</v>
          </cell>
        </row>
        <row r="5">
          <cell r="I5">
            <v>0.506871976649876</v>
          </cell>
          <cell r="J5">
            <v>0.493128023350124</v>
          </cell>
        </row>
        <row r="6">
          <cell r="H6">
            <v>0.0664234836210433</v>
          </cell>
          <cell r="I6">
            <v>0.49925680979436</v>
          </cell>
          <cell r="J6">
            <v>0.50074319020564</v>
          </cell>
        </row>
        <row r="8">
          <cell r="H8">
            <v>0.192393563896046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workbookViewId="0">
      <selection activeCell="A1" sqref="A1:L72"/>
    </sheetView>
  </sheetViews>
  <sheetFormatPr defaultColWidth="8.88888888888889" defaultRowHeight="13.2"/>
  <cols>
    <col min="1" max="1" width="39.3333333333333" customWidth="1"/>
    <col min="2" max="2" width="18.6666666666667" style="1" customWidth="1"/>
    <col min="3" max="3" width="19.3333333333333" style="1" customWidth="1"/>
    <col min="4" max="4" width="12.3333333333333" style="1" customWidth="1"/>
    <col min="5" max="5" width="12.8888888888889" style="1" customWidth="1"/>
    <col min="6" max="6" width="14.3333333333333"/>
    <col min="9" max="9" width="12.8888888888889"/>
  </cols>
  <sheetData>
    <row r="1" ht="13.8" spans="1:5">
      <c r="A1" s="2" t="s">
        <v>0</v>
      </c>
      <c r="B1"/>
      <c r="C1"/>
      <c r="D1" s="3"/>
      <c r="E1" s="4" t="s">
        <v>1</v>
      </c>
    </row>
    <row r="2" ht="13.8" spans="1:14">
      <c r="A2" s="2" t="s">
        <v>2</v>
      </c>
      <c r="B2" s="16" t="s">
        <v>3</v>
      </c>
      <c r="C2" s="4">
        <v>0.0643409243106004</v>
      </c>
      <c r="D2" s="17" t="s">
        <v>4</v>
      </c>
      <c r="E2">
        <v>1</v>
      </c>
      <c r="F2"/>
      <c r="G2" s="4">
        <v>0.0432171888892571</v>
      </c>
      <c r="H2" s="4">
        <v>0.0010531195112369</v>
      </c>
      <c r="N2" s="4"/>
    </row>
    <row r="3" ht="13.8" spans="1:14">
      <c r="A3" s="6" t="s">
        <v>5</v>
      </c>
      <c r="B3" s="16" t="s">
        <v>3</v>
      </c>
      <c r="C3" s="4">
        <v>0.0643409243106004</v>
      </c>
      <c r="D3" s="17" t="s">
        <v>4</v>
      </c>
      <c r="E3">
        <v>10</v>
      </c>
      <c r="F3"/>
      <c r="G3" s="4">
        <v>0.00632678899415618</v>
      </c>
      <c r="H3" s="7">
        <v>2.09608007797347e-5</v>
      </c>
      <c r="N3" s="4"/>
    </row>
    <row r="4" ht="13.8" spans="1:8">
      <c r="A4" s="6" t="s">
        <v>6</v>
      </c>
      <c r="B4" s="16" t="s">
        <v>3</v>
      </c>
      <c r="C4" s="4">
        <v>0.0643409243106004</v>
      </c>
      <c r="D4" s="17" t="s">
        <v>4</v>
      </c>
      <c r="E4">
        <f>1*0.9+10*0.1</f>
        <v>1.9</v>
      </c>
      <c r="G4" s="4">
        <v>0.0240391961529818</v>
      </c>
      <c r="H4" s="4">
        <v>0.000313606925772746</v>
      </c>
    </row>
    <row r="5" ht="13.8" spans="1:8">
      <c r="A5" s="6" t="s">
        <v>7</v>
      </c>
      <c r="B5" s="16" t="s">
        <v>3</v>
      </c>
      <c r="C5" s="4">
        <v>0.0643409243106004</v>
      </c>
      <c r="D5" s="17" t="s">
        <v>4</v>
      </c>
      <c r="E5">
        <f>1*0.8+10*0.2</f>
        <v>2.8</v>
      </c>
      <c r="G5" s="4">
        <v>0.0170611941837488</v>
      </c>
      <c r="H5" s="4">
        <v>0.000155720028049883</v>
      </c>
    </row>
    <row r="6" ht="13.8" spans="1:8">
      <c r="A6" s="6" t="s">
        <v>8</v>
      </c>
      <c r="B6" s="16" t="s">
        <v>3</v>
      </c>
      <c r="C6" s="4">
        <v>0.0643409243106004</v>
      </c>
      <c r="D6" s="17" t="s">
        <v>4</v>
      </c>
      <c r="E6">
        <f>1*0.85+10*0.15</f>
        <v>2.35</v>
      </c>
      <c r="G6" s="4">
        <v>0.019890181114255</v>
      </c>
      <c r="H6" s="4">
        <v>0.000212878072712167</v>
      </c>
    </row>
    <row r="7" ht="13.8" spans="1:8">
      <c r="A7" t="s">
        <v>9</v>
      </c>
      <c r="B7" s="16" t="s">
        <v>3</v>
      </c>
      <c r="C7" s="4">
        <v>0.0643409243106004</v>
      </c>
      <c r="D7" s="17" t="s">
        <v>4</v>
      </c>
      <c r="E7">
        <f>1*[1]BC!$I$5+10*[1]BC!$J$5</f>
        <v>5.43815221015112</v>
      </c>
      <c r="G7" s="4">
        <v>0.00984541850568544</v>
      </c>
      <c r="H7" s="7">
        <v>5.10981697302455e-5</v>
      </c>
    </row>
    <row r="8" ht="13.8" spans="1:8">
      <c r="A8" t="s">
        <v>10</v>
      </c>
      <c r="B8" s="16" t="s">
        <v>3</v>
      </c>
      <c r="C8" s="4">
        <v>0.0643409243106004</v>
      </c>
      <c r="D8" s="17" t="s">
        <v>4</v>
      </c>
      <c r="E8">
        <f>1/(1*[1]BC!$I$5)+1/(0.1*[1]BC!$J$5)</f>
        <v>22.2515944021859</v>
      </c>
      <c r="G8" s="4">
        <v>0.00400852524860528</v>
      </c>
      <c r="H8" s="7">
        <v>8.38506153654948e-6</v>
      </c>
    </row>
    <row r="9" ht="13.8" spans="1:8">
      <c r="A9" t="s">
        <v>11</v>
      </c>
      <c r="B9" s="16" t="s">
        <v>3</v>
      </c>
      <c r="C9" s="4">
        <v>0.0643409243106004</v>
      </c>
      <c r="D9" s="17" t="s">
        <v>4</v>
      </c>
      <c r="E9">
        <f>(1*[1]BC!$I$5+10*[1]BC!$J$5)/2</f>
        <v>2.71907610507556</v>
      </c>
      <c r="G9" s="4">
        <v>0.0175015979436665</v>
      </c>
      <c r="H9" s="4">
        <v>0.00016401166729096</v>
      </c>
    </row>
    <row r="10" spans="2:5">
      <c r="B10"/>
      <c r="C10"/>
      <c r="D10" s="3"/>
      <c r="E10"/>
    </row>
    <row r="11" ht="13.8" spans="1:9">
      <c r="A11" s="2" t="s">
        <v>12</v>
      </c>
      <c r="B11"/>
      <c r="C11"/>
      <c r="D11" s="3"/>
      <c r="E11" s="4" t="s">
        <v>13</v>
      </c>
      <c r="F11" s="4"/>
      <c r="G11"/>
      <c r="H11"/>
      <c r="I11" s="4" t="s">
        <v>14</v>
      </c>
    </row>
    <row r="12" ht="13.8" customHeight="1" spans="1:9">
      <c r="A12" s="2" t="s">
        <v>15</v>
      </c>
      <c r="B12"/>
      <c r="C12"/>
      <c r="D12" s="3"/>
      <c r="E12" s="4"/>
      <c r="F12" s="4"/>
      <c r="G12"/>
      <c r="I12" s="4"/>
    </row>
    <row r="13" ht="13.8" customHeight="1" spans="1:9">
      <c r="A13" s="2"/>
      <c r="B13" s="16" t="s">
        <v>16</v>
      </c>
      <c r="C13" s="8">
        <f>[1]BC!$H$3</f>
        <v>0.263321960714897</v>
      </c>
      <c r="D13" s="17" t="s">
        <v>4</v>
      </c>
      <c r="E13">
        <f>1/1*[1]BC!$I$3+1/0.1*[1]BC!$J$3</f>
        <v>3.68697872776272</v>
      </c>
      <c r="F13" s="4"/>
      <c r="G13" s="4">
        <v>0.0590925427942975</v>
      </c>
      <c r="H13" s="4">
        <v>0.00146560255057005</v>
      </c>
      <c r="I13" s="4"/>
    </row>
    <row r="14" ht="13.8" customHeight="1" spans="2:8">
      <c r="B14" s="16" t="s">
        <v>16</v>
      </c>
      <c r="C14" s="8">
        <f>[1]BC!$H$3</f>
        <v>0.263321960714897</v>
      </c>
      <c r="D14" s="17" t="s">
        <v>17</v>
      </c>
      <c r="E14">
        <f>1/1*[1]BC!$I$3+1/0.1*[1]BC!$J$3</f>
        <v>3.68697872776272</v>
      </c>
      <c r="G14" s="4">
        <v>0.0677216034547565</v>
      </c>
      <c r="H14" s="4">
        <v>0.0019418242523067</v>
      </c>
    </row>
    <row r="15" ht="13.8" customHeight="1" spans="1:9">
      <c r="A15" s="2"/>
      <c r="B15" s="16" t="s">
        <v>16</v>
      </c>
      <c r="C15" s="8">
        <f>[1]BC!$H$3</f>
        <v>0.263321960714897</v>
      </c>
      <c r="D15" s="17" t="s">
        <v>18</v>
      </c>
      <c r="E15">
        <f>1/1*[1]BC!$I$3+1/0.1*[1]BC!$J$3</f>
        <v>3.68697872776272</v>
      </c>
      <c r="F15" s="4"/>
      <c r="G15" s="4">
        <v>0.100063413128613</v>
      </c>
      <c r="H15" s="4">
        <v>0.0044866686232969</v>
      </c>
      <c r="I15" s="4"/>
    </row>
    <row r="16" ht="13.8" customHeight="1" spans="2:8">
      <c r="B16" s="16" t="s">
        <v>16</v>
      </c>
      <c r="C16" s="8">
        <f>[1]BC!$H$3</f>
        <v>0.263321960714897</v>
      </c>
      <c r="D16" s="17" t="s">
        <v>19</v>
      </c>
      <c r="E16">
        <f>1/1*[1]BC!$I$3+1/0.1*[1]BC!$J$3</f>
        <v>3.68697872776272</v>
      </c>
      <c r="G16" s="4">
        <v>0.115078958541255</v>
      </c>
      <c r="H16" s="4">
        <v>0.00612532954197424</v>
      </c>
    </row>
    <row r="17" ht="13.8" customHeight="1" spans="2:8">
      <c r="B17" s="16" t="s">
        <v>16</v>
      </c>
      <c r="C17" s="8">
        <f>[1]BC!$H$3</f>
        <v>0.263321960714897</v>
      </c>
      <c r="D17" s="17" t="s">
        <v>20</v>
      </c>
      <c r="E17">
        <f>1/1*[1]BC!$I$3+1/0.1*[1]BC!$J$3</f>
        <v>3.68697872776272</v>
      </c>
      <c r="G17" s="4">
        <v>0.129419293522735</v>
      </c>
      <c r="H17" s="4">
        <v>0.00799224723476078</v>
      </c>
    </row>
    <row r="18" ht="13.8" customHeight="1" spans="2:5">
      <c r="B18"/>
      <c r="C18"/>
      <c r="D18" s="3"/>
      <c r="E18"/>
    </row>
    <row r="19" ht="13.8" customHeight="1" spans="1:5">
      <c r="A19" s="2" t="s">
        <v>21</v>
      </c>
      <c r="B19"/>
      <c r="C19"/>
      <c r="D19" s="3"/>
      <c r="E19"/>
    </row>
    <row r="20" ht="13.8" customHeight="1" spans="1:8">
      <c r="A20" s="2"/>
      <c r="B20" s="16" t="s">
        <v>16</v>
      </c>
      <c r="C20" s="8">
        <f>[1]BC!$H$3</f>
        <v>0.263321960714897</v>
      </c>
      <c r="D20" s="17" t="s">
        <v>4</v>
      </c>
      <c r="E20">
        <v>1.5</v>
      </c>
      <c r="F20"/>
      <c r="G20" s="4">
        <v>0.126144070390407</v>
      </c>
      <c r="H20" s="4">
        <v>0.00749686130012588</v>
      </c>
    </row>
    <row r="21" ht="13.8" customHeight="1" spans="1:8">
      <c r="A21" t="s">
        <v>11</v>
      </c>
      <c r="B21" s="16" t="s">
        <v>16</v>
      </c>
      <c r="C21" s="8">
        <f>[1]BC!$H$3</f>
        <v>0.263321960714897</v>
      </c>
      <c r="D21" s="17" t="s">
        <v>4</v>
      </c>
      <c r="E21">
        <f>(1/1*[1]BC!$I$3+1/0.1*[1]BC!$J$3)/2</f>
        <v>1.84348936388136</v>
      </c>
      <c r="G21" s="4">
        <v>0.105755871035216</v>
      </c>
      <c r="H21" s="4">
        <v>0.00509323779796649</v>
      </c>
    </row>
    <row r="22" ht="13.8" customHeight="1" spans="1:8">
      <c r="A22" s="2"/>
      <c r="B22" s="16" t="s">
        <v>16</v>
      </c>
      <c r="C22" s="8">
        <f>[1]BC!$H$3</f>
        <v>0.263321960714897</v>
      </c>
      <c r="D22" s="17" t="s">
        <v>4</v>
      </c>
      <c r="E22">
        <v>2</v>
      </c>
      <c r="F22"/>
      <c r="G22" s="4">
        <v>0.0986487139522709</v>
      </c>
      <c r="H22" s="4">
        <v>0.00437841353180648</v>
      </c>
    </row>
    <row r="23" ht="13.8" customHeight="1" spans="1:8">
      <c r="A23" s="2"/>
      <c r="B23" s="16" t="s">
        <v>16</v>
      </c>
      <c r="C23" s="8">
        <f>[1]BC!$H$3</f>
        <v>0.263321960714897</v>
      </c>
      <c r="D23" s="17" t="s">
        <v>4</v>
      </c>
      <c r="E23">
        <v>3</v>
      </c>
      <c r="G23" s="4">
        <v>0.0700425004032987</v>
      </c>
      <c r="H23" s="4">
        <v>0.00209978664611967</v>
      </c>
    </row>
    <row r="24" ht="13.8" customHeight="1" spans="1:8">
      <c r="A24" t="s">
        <v>9</v>
      </c>
      <c r="B24" s="16" t="s">
        <v>16</v>
      </c>
      <c r="C24" s="8">
        <f>[1]BC!$H$3</f>
        <v>0.263321960714897</v>
      </c>
      <c r="D24" s="17" t="s">
        <v>4</v>
      </c>
      <c r="E24">
        <f>1/1*[1]BC!$I$3+1/0.1*[1]BC!$J$3</f>
        <v>3.68697872776272</v>
      </c>
      <c r="G24" s="4">
        <v>0.0590925427942975</v>
      </c>
      <c r="H24" s="4">
        <v>0.00146560255057005</v>
      </c>
    </row>
    <row r="25" ht="13.8" customHeight="1" spans="2:8">
      <c r="B25" s="16" t="s">
        <v>16</v>
      </c>
      <c r="C25" s="8">
        <f>[1]BC!$H$3</f>
        <v>0.263321960714897</v>
      </c>
      <c r="D25" s="17" t="s">
        <v>4</v>
      </c>
      <c r="E25">
        <v>5</v>
      </c>
      <c r="F25"/>
      <c r="G25" s="4">
        <v>0.0463396084184129</v>
      </c>
      <c r="H25" s="4">
        <v>0.000880838789498583</v>
      </c>
    </row>
    <row r="26" ht="13.8" customHeight="1" spans="2:5">
      <c r="B26" s="5"/>
      <c r="C26" s="8"/>
      <c r="D26" s="3"/>
      <c r="E26"/>
    </row>
    <row r="27" ht="13.8" customHeight="1" spans="1:8">
      <c r="A27" s="2" t="s">
        <v>2</v>
      </c>
      <c r="B27" s="16" t="s">
        <v>16</v>
      </c>
      <c r="C27" s="8">
        <f>[1]BC!$H$3</f>
        <v>0.263321960714897</v>
      </c>
      <c r="D27" s="17" t="s">
        <v>4</v>
      </c>
      <c r="E27">
        <v>1</v>
      </c>
      <c r="F27"/>
      <c r="G27" s="4">
        <v>0.177947615234672</v>
      </c>
      <c r="H27" s="4">
        <v>0.016194101106518</v>
      </c>
    </row>
    <row r="28" ht="13.8" customHeight="1" spans="1:8">
      <c r="A28" s="6" t="s">
        <v>5</v>
      </c>
      <c r="B28" s="16" t="s">
        <v>16</v>
      </c>
      <c r="C28" s="8">
        <f>[1]BC!$H$3</f>
        <v>0.263321960714897</v>
      </c>
      <c r="D28" s="17" t="s">
        <v>4</v>
      </c>
      <c r="E28">
        <v>10</v>
      </c>
      <c r="G28" s="4">
        <v>0.0280799613002082</v>
      </c>
      <c r="H28" s="4">
        <v>0.000313292588905848</v>
      </c>
    </row>
    <row r="29" ht="13.8" customHeight="1" spans="1:8">
      <c r="A29" s="6" t="s">
        <v>8</v>
      </c>
      <c r="B29" s="16" t="s">
        <v>16</v>
      </c>
      <c r="C29" s="8">
        <f>[1]BC!$H$3</f>
        <v>0.263321960714897</v>
      </c>
      <c r="D29" s="17" t="s">
        <v>4</v>
      </c>
      <c r="E29">
        <f>1*0.85+10*0.15</f>
        <v>2.35</v>
      </c>
      <c r="G29" s="4">
        <v>0.0860063208387392</v>
      </c>
      <c r="H29" s="4">
        <v>0.0032562507412102</v>
      </c>
    </row>
    <row r="30" ht="13.8" customHeight="1" spans="1:8">
      <c r="A30" s="6" t="s">
        <v>6</v>
      </c>
      <c r="B30" s="16" t="s">
        <v>16</v>
      </c>
      <c r="C30" s="8">
        <f>[1]BC!$H$3</f>
        <v>0.263321960714897</v>
      </c>
      <c r="D30" s="17" t="s">
        <v>4</v>
      </c>
      <c r="E30">
        <f>1*0.9+10*0.1</f>
        <v>1.9</v>
      </c>
      <c r="G30" s="4">
        <v>0.10306312005801</v>
      </c>
      <c r="H30" s="4">
        <v>0.00481513569897713</v>
      </c>
    </row>
    <row r="31" ht="13.8" customHeight="1" spans="1:8">
      <c r="A31" s="6" t="s">
        <v>22</v>
      </c>
      <c r="B31" s="16" t="s">
        <v>16</v>
      </c>
      <c r="C31" s="8">
        <f>[1]BC!$H$3</f>
        <v>0.263321960714897</v>
      </c>
      <c r="D31" s="17" t="s">
        <v>4</v>
      </c>
      <c r="E31">
        <f>1*0.95+10*0.05</f>
        <v>1.45</v>
      </c>
      <c r="G31" s="9">
        <v>0.129851241070287</v>
      </c>
      <c r="H31" s="9">
        <v>0.0079923553018422</v>
      </c>
    </row>
    <row r="32" ht="13.8" customHeight="1" spans="2:5">
      <c r="B32" s="5"/>
      <c r="C32" s="8"/>
      <c r="D32" s="3"/>
      <c r="E32"/>
    </row>
    <row r="33" ht="13.8" customHeight="1" spans="1:5">
      <c r="A33" s="2" t="s">
        <v>23</v>
      </c>
      <c r="B33"/>
      <c r="C33"/>
      <c r="D33" s="3"/>
      <c r="E33" s="4" t="s">
        <v>24</v>
      </c>
    </row>
    <row r="34" ht="13.8" customHeight="1" spans="1:8">
      <c r="A34" t="s">
        <v>11</v>
      </c>
      <c r="B34" s="16" t="s">
        <v>3</v>
      </c>
      <c r="C34" s="4">
        <v>0.0643409243106004</v>
      </c>
      <c r="D34" s="17" t="s">
        <v>20</v>
      </c>
      <c r="E34">
        <f>(1*[1]BC!$I$5+10*[1]BC!$J$5)/2</f>
        <v>2.71907610507556</v>
      </c>
      <c r="G34" s="4">
        <v>0.0354696125591889</v>
      </c>
      <c r="H34" s="4">
        <v>0.000695666560953541</v>
      </c>
    </row>
    <row r="35" ht="13.8" customHeight="1" spans="1:8">
      <c r="A35" s="5"/>
      <c r="B35" s="16" t="s">
        <v>3</v>
      </c>
      <c r="C35" s="4">
        <v>0.0643409243106004</v>
      </c>
      <c r="D35" s="17" t="s">
        <v>20</v>
      </c>
      <c r="E35">
        <f>1*[1]BC!$I$5+10*[1]BC!$J$5</f>
        <v>5.43815221015112</v>
      </c>
      <c r="G35" s="4">
        <v>0.0279882465575482</v>
      </c>
      <c r="H35" s="4">
        <v>0.000431389145396468</v>
      </c>
    </row>
    <row r="36" ht="13.8" customHeight="1" spans="1:8">
      <c r="A36" t="s">
        <v>25</v>
      </c>
      <c r="B36" s="16" t="s">
        <v>3</v>
      </c>
      <c r="C36" s="4">
        <v>0.0643409243106004</v>
      </c>
      <c r="D36" s="17" t="s">
        <v>26</v>
      </c>
      <c r="E36">
        <f>1*[1]BC!$I$5+10*[1]BC!$J$5</f>
        <v>5.43815221015112</v>
      </c>
      <c r="G36" s="4">
        <v>0.0468670119912535</v>
      </c>
      <c r="H36" s="4">
        <v>0.00127719420242718</v>
      </c>
    </row>
    <row r="37" ht="13.8" customHeight="1" spans="1:8">
      <c r="A37" s="2" t="s">
        <v>2</v>
      </c>
      <c r="B37" s="16" t="s">
        <v>3</v>
      </c>
      <c r="C37" s="4">
        <v>0.0643409243106004</v>
      </c>
      <c r="D37" s="17" t="s">
        <v>20</v>
      </c>
      <c r="E37">
        <v>1</v>
      </c>
      <c r="G37" s="4">
        <v>0.0606027761583392</v>
      </c>
      <c r="H37" s="4">
        <v>0.00210178288206065</v>
      </c>
    </row>
    <row r="38" ht="13.8" customHeight="1" spans="1:8">
      <c r="A38" s="6" t="s">
        <v>5</v>
      </c>
      <c r="B38" s="16" t="s">
        <v>3</v>
      </c>
      <c r="C38" s="4">
        <v>0.0643409243106004</v>
      </c>
      <c r="D38" s="17" t="s">
        <v>20</v>
      </c>
      <c r="E38">
        <v>10</v>
      </c>
      <c r="F38"/>
      <c r="G38" s="4">
        <v>0.0245501569117732</v>
      </c>
      <c r="H38" s="4">
        <v>0.000332106601263617</v>
      </c>
    </row>
    <row r="39" ht="13.8" customHeight="1" spans="1:8">
      <c r="A39" s="6" t="s">
        <v>6</v>
      </c>
      <c r="B39" s="16" t="s">
        <v>3</v>
      </c>
      <c r="C39" s="4">
        <v>0.0643409243106004</v>
      </c>
      <c r="D39" s="17" t="s">
        <v>20</v>
      </c>
      <c r="E39">
        <f>1*0.9+10*0.1</f>
        <v>1.9</v>
      </c>
      <c r="G39" s="4">
        <v>0.0418584292358541</v>
      </c>
      <c r="H39" s="4">
        <v>0.000975473096939154</v>
      </c>
    </row>
    <row r="40" ht="13.8" customHeight="1" spans="1:8">
      <c r="A40" s="6" t="s">
        <v>22</v>
      </c>
      <c r="B40" s="16" t="s">
        <v>3</v>
      </c>
      <c r="C40" s="4">
        <v>0.0643409243106004</v>
      </c>
      <c r="D40" s="17" t="s">
        <v>20</v>
      </c>
      <c r="E40">
        <f>1*0.95+10*0.05</f>
        <v>1.45</v>
      </c>
      <c r="G40" s="4">
        <v>0.0483803883299525</v>
      </c>
      <c r="H40" s="4">
        <v>0.0013145250687025</v>
      </c>
    </row>
    <row r="41" ht="13.8" customHeight="1" spans="2:5">
      <c r="B41"/>
      <c r="C41"/>
      <c r="D41" s="3"/>
      <c r="E41"/>
    </row>
    <row r="42" ht="13.8" customHeight="1" spans="1:5">
      <c r="A42" s="2" t="s">
        <v>27</v>
      </c>
      <c r="B42"/>
      <c r="C42"/>
      <c r="D42" s="3"/>
      <c r="E42" s="4" t="s">
        <v>28</v>
      </c>
    </row>
    <row r="43" ht="13.8" customHeight="1" spans="1:7">
      <c r="A43" t="s">
        <v>11</v>
      </c>
      <c r="B43" s="16" t="s">
        <v>3</v>
      </c>
      <c r="C43" s="4">
        <f>[1]BC!$H$6</f>
        <v>0.0664234836210433</v>
      </c>
      <c r="D43" s="17" t="s">
        <v>29</v>
      </c>
      <c r="E43">
        <f>(1/0.01*[1]BC!$I$6+1/0.1*[1]BC!$J$6)/2</f>
        <v>27.4665564407462</v>
      </c>
      <c r="G43" s="4">
        <v>0.00182924807085006</v>
      </c>
    </row>
    <row r="44" ht="13.8" customHeight="1" spans="2:8">
      <c r="B44" s="16" t="s">
        <v>3</v>
      </c>
      <c r="C44" s="4">
        <f>[1]BC!$H$6</f>
        <v>0.0664234836210433</v>
      </c>
      <c r="D44" s="17" t="s">
        <v>29</v>
      </c>
      <c r="E44">
        <f>1/0.01*[1]BC!$I$6+1/0.1*[1]BC!$J$6</f>
        <v>54.9331128814924</v>
      </c>
      <c r="G44" s="4">
        <v>0.00102555835202897</v>
      </c>
      <c r="H44" s="7">
        <v>5.28766072599101e-7</v>
      </c>
    </row>
    <row r="45" ht="13.8" customHeight="1" spans="1:8">
      <c r="A45" t="s">
        <v>25</v>
      </c>
      <c r="B45" s="16" t="s">
        <v>3</v>
      </c>
      <c r="C45" s="4">
        <f>[1]BC!$H$6</f>
        <v>0.0664234836210433</v>
      </c>
      <c r="D45" s="17" t="s">
        <v>30</v>
      </c>
      <c r="E45">
        <f>1/0.01*[1]BC!$I$6+1/0.1*[1]BC!$J$6</f>
        <v>54.9331128814924</v>
      </c>
      <c r="G45" s="4">
        <v>0.00124622076632202</v>
      </c>
      <c r="H45" s="7">
        <v>7.81014653503399e-7</v>
      </c>
    </row>
    <row r="46" ht="13.8" customHeight="1" spans="1:8">
      <c r="A46" s="2" t="s">
        <v>2</v>
      </c>
      <c r="B46" s="16" t="s">
        <v>3</v>
      </c>
      <c r="C46" s="4">
        <f>[1]BC!$H$6</f>
        <v>0.0664234836210433</v>
      </c>
      <c r="D46" s="17" t="s">
        <v>29</v>
      </c>
      <c r="E46">
        <v>100</v>
      </c>
      <c r="G46" s="4">
        <v>0.000663094700239293</v>
      </c>
      <c r="H46" s="7">
        <v>2.20899284112502e-7</v>
      </c>
    </row>
    <row r="47" ht="13.8" customHeight="1" spans="1:8">
      <c r="A47" s="6" t="s">
        <v>5</v>
      </c>
      <c r="B47" s="16" t="s">
        <v>3</v>
      </c>
      <c r="C47" s="4">
        <f>[1]BC!$H$6</f>
        <v>0.0664234836210433</v>
      </c>
      <c r="D47" s="17" t="s">
        <v>29</v>
      </c>
      <c r="E47">
        <v>10</v>
      </c>
      <c r="G47" s="4">
        <v>0.00463038923930692</v>
      </c>
      <c r="H47" s="7">
        <v>1.08621447416666e-5</v>
      </c>
    </row>
    <row r="48" ht="13.8" customHeight="1" spans="1:8">
      <c r="A48" s="6" t="s">
        <v>31</v>
      </c>
      <c r="B48" s="16" t="s">
        <v>3</v>
      </c>
      <c r="C48" s="4">
        <f>[1]BC!$H$6</f>
        <v>0.0664234836210433</v>
      </c>
      <c r="D48" s="17" t="s">
        <v>29</v>
      </c>
      <c r="E48">
        <f>100*0.15+10*0.85</f>
        <v>23.5</v>
      </c>
      <c r="G48" s="4">
        <v>0.00210037335391336</v>
      </c>
      <c r="H48" s="7">
        <v>2.2228621081414e-6</v>
      </c>
    </row>
    <row r="49" ht="13.8" customHeight="1" spans="1:8">
      <c r="A49" s="6" t="s">
        <v>32</v>
      </c>
      <c r="B49" s="16" t="s">
        <v>3</v>
      </c>
      <c r="C49" s="4">
        <f>[1]BC!$H$6</f>
        <v>0.0664234836210433</v>
      </c>
      <c r="D49" s="17" t="s">
        <v>29</v>
      </c>
      <c r="E49">
        <f>100*0.2+10*0.8</f>
        <v>28</v>
      </c>
      <c r="G49" s="4">
        <v>0.00179863990018899</v>
      </c>
      <c r="H49" s="7">
        <v>1.62903010671527e-6</v>
      </c>
    </row>
    <row r="50" ht="13.8" customHeight="1" spans="2:5">
      <c r="B50"/>
      <c r="C50"/>
      <c r="D50" s="3"/>
      <c r="E50"/>
    </row>
    <row r="51" ht="13.8" customHeight="1" spans="2:5">
      <c r="B51"/>
      <c r="C51"/>
      <c r="D51" s="3"/>
      <c r="E51"/>
    </row>
    <row r="52" ht="13.8" customHeight="1" spans="1:9">
      <c r="A52" s="2" t="s">
        <v>33</v>
      </c>
      <c r="B52"/>
      <c r="C52"/>
      <c r="D52" s="3"/>
      <c r="E52" s="4" t="s">
        <v>34</v>
      </c>
      <c r="F52" s="4"/>
      <c r="I52" s="4"/>
    </row>
    <row r="53" ht="13.8" customHeight="1" spans="1:9">
      <c r="A53" s="2" t="s">
        <v>35</v>
      </c>
      <c r="B53" s="16" t="s">
        <v>16</v>
      </c>
      <c r="C53">
        <f>[1]BC!$H$2</f>
        <v>0.196097034984798</v>
      </c>
      <c r="D53" s="3">
        <v>1</v>
      </c>
      <c r="E53" s="3" t="s">
        <v>17</v>
      </c>
      <c r="F53" s="4"/>
      <c r="G53" s="4">
        <v>0.118514906291022</v>
      </c>
      <c r="I53" s="4"/>
    </row>
    <row r="54" ht="13.8" customHeight="1" spans="1:9">
      <c r="A54" s="2"/>
      <c r="B54" s="16" t="s">
        <v>16</v>
      </c>
      <c r="C54">
        <f>[1]BC!$H$2</f>
        <v>0.196097034984798</v>
      </c>
      <c r="D54" s="3">
        <v>3</v>
      </c>
      <c r="E54" s="3" t="s">
        <v>17</v>
      </c>
      <c r="F54" s="4"/>
      <c r="G54" s="4">
        <v>0.0525462134125973</v>
      </c>
      <c r="I54" s="4"/>
    </row>
    <row r="55" ht="13.8" customHeight="1" spans="1:9">
      <c r="A55" s="2"/>
      <c r="B55" s="16" t="s">
        <v>16</v>
      </c>
      <c r="C55">
        <f>[1]BC!$H$2</f>
        <v>0.196097034984798</v>
      </c>
      <c r="D55" s="3">
        <v>4</v>
      </c>
      <c r="E55" s="3" t="s">
        <v>36</v>
      </c>
      <c r="F55" s="4"/>
      <c r="G55" s="4">
        <v>0.043136561544153</v>
      </c>
      <c r="I55" s="4"/>
    </row>
    <row r="56" ht="13.8" customHeight="1" spans="1:9">
      <c r="A56" s="2"/>
      <c r="B56" s="16" t="s">
        <v>16</v>
      </c>
      <c r="C56">
        <f>[1]BC!$H$2</f>
        <v>0.196097034984798</v>
      </c>
      <c r="D56" s="3">
        <v>5.5</v>
      </c>
      <c r="E56" s="3" t="s">
        <v>17</v>
      </c>
      <c r="F56" s="4"/>
      <c r="G56" s="4">
        <v>0.0352002024046649</v>
      </c>
      <c r="I56" s="4"/>
    </row>
    <row r="57" ht="13.8" customHeight="1" spans="1:9">
      <c r="A57" s="2" t="s">
        <v>37</v>
      </c>
      <c r="B57" s="16" t="s">
        <v>16</v>
      </c>
      <c r="C57">
        <f>[1]BC!$H$2</f>
        <v>0.196097034984798</v>
      </c>
      <c r="D57" s="3">
        <v>10</v>
      </c>
      <c r="E57" s="3" t="s">
        <v>17</v>
      </c>
      <c r="F57" s="4"/>
      <c r="G57" s="4">
        <v>0.0253740486023668</v>
      </c>
      <c r="I57" s="4"/>
    </row>
    <row r="58" ht="13.8" customHeight="1" spans="1:7">
      <c r="A58" s="5" t="s">
        <v>38</v>
      </c>
      <c r="B58" s="16" t="s">
        <v>16</v>
      </c>
      <c r="C58">
        <f>[1]BC!$H$2</f>
        <v>0.196097034984798</v>
      </c>
      <c r="D58" s="3">
        <v>11</v>
      </c>
      <c r="E58" s="3" t="s">
        <v>17</v>
      </c>
      <c r="G58" s="4">
        <v>0.0242608653310186</v>
      </c>
    </row>
    <row r="59" ht="13.8" customHeight="1" spans="1:7">
      <c r="A59" s="5"/>
      <c r="B59" s="16" t="s">
        <v>16</v>
      </c>
      <c r="C59">
        <f>[1]BC!$H$2</f>
        <v>0.196097034984798</v>
      </c>
      <c r="D59" s="3">
        <v>15</v>
      </c>
      <c r="E59" s="3" t="s">
        <v>17</v>
      </c>
      <c r="G59" s="4">
        <v>0.0212706942636874</v>
      </c>
    </row>
    <row r="60" ht="13.8" customHeight="1" spans="2:5">
      <c r="B60"/>
      <c r="C60"/>
      <c r="D60" s="3"/>
      <c r="E60"/>
    </row>
    <row r="61" ht="13.8" customHeight="1" spans="1:10">
      <c r="A61" s="2" t="s">
        <v>39</v>
      </c>
      <c r="B61"/>
      <c r="C61"/>
      <c r="D61" s="3"/>
      <c r="E61" s="4" t="s">
        <v>40</v>
      </c>
      <c r="J61" s="8"/>
    </row>
    <row r="62" ht="13.8" customHeight="1" spans="1:8">
      <c r="A62" t="s">
        <v>41</v>
      </c>
      <c r="B62" s="16" t="s">
        <v>16</v>
      </c>
      <c r="C62">
        <f>[1]BC!$H$2</f>
        <v>0.196097034984798</v>
      </c>
      <c r="D62" s="3">
        <f>1/0.2+1/0.8</f>
        <v>6.25</v>
      </c>
      <c r="E62" s="3" t="s">
        <v>17</v>
      </c>
      <c r="G62" s="4">
        <v>0.0326130517918153</v>
      </c>
      <c r="H62" s="4">
        <v>0.000577101339911278</v>
      </c>
    </row>
    <row r="63" ht="13.8" customHeight="1" spans="1:8">
      <c r="A63" t="s">
        <v>42</v>
      </c>
      <c r="B63" s="16" t="s">
        <v>16</v>
      </c>
      <c r="C63">
        <f>[1]BC!$H$2</f>
        <v>0.196097034984798</v>
      </c>
      <c r="D63" s="3" t="s">
        <v>43</v>
      </c>
      <c r="E63" s="3" t="s">
        <v>17</v>
      </c>
      <c r="G63" s="4">
        <v>0.0373382985846544</v>
      </c>
      <c r="H63" s="4">
        <v>0.000765948921259619</v>
      </c>
    </row>
    <row r="64" ht="13.8" customHeight="1" spans="1:8">
      <c r="A64" t="s">
        <v>44</v>
      </c>
      <c r="B64" s="16" t="s">
        <v>16</v>
      </c>
      <c r="C64">
        <f>[1]BC!$H$2</f>
        <v>0.196097034984798</v>
      </c>
      <c r="D64" s="3" t="s">
        <v>20</v>
      </c>
      <c r="E64" s="3" t="s">
        <v>17</v>
      </c>
      <c r="G64" s="4">
        <v>0.0704894058903691</v>
      </c>
      <c r="H64" s="4">
        <v>0.00298647892489532</v>
      </c>
    </row>
    <row r="65" ht="13.8" customHeight="1" spans="1:8">
      <c r="A65" t="s">
        <v>45</v>
      </c>
      <c r="B65" s="16" t="s">
        <v>16</v>
      </c>
      <c r="C65">
        <f>[1]BC!$H$2</f>
        <v>0.196097034984798</v>
      </c>
      <c r="D65" s="3" t="s">
        <v>46</v>
      </c>
      <c r="E65" s="3" t="s">
        <v>17</v>
      </c>
      <c r="G65" s="4">
        <v>0.100235364854621</v>
      </c>
      <c r="H65" s="4">
        <v>0.00650710118389721</v>
      </c>
    </row>
    <row r="66" ht="13.8" customHeight="1" spans="1:8">
      <c r="A66" t="s">
        <v>47</v>
      </c>
      <c r="B66" s="16" t="s">
        <v>16</v>
      </c>
      <c r="C66">
        <f>[1]BC!$H$2</f>
        <v>0.196097034984798</v>
      </c>
      <c r="D66" s="3">
        <f>(1/0.2+1/0.8)/2</f>
        <v>3.125</v>
      </c>
      <c r="E66" s="3" t="s">
        <v>17</v>
      </c>
      <c r="G66" s="4">
        <v>0.05106128502234</v>
      </c>
      <c r="H66" s="4">
        <v>0.00148710773034916</v>
      </c>
    </row>
    <row r="67" ht="13.8" customHeight="1" spans="2:5">
      <c r="B67"/>
      <c r="C67"/>
      <c r="D67" s="3"/>
      <c r="E67"/>
    </row>
    <row r="68" ht="13.8" customHeight="1" spans="1:9">
      <c r="A68" s="2" t="s">
        <v>48</v>
      </c>
      <c r="B68"/>
      <c r="C68"/>
      <c r="D68" s="3"/>
      <c r="E68" s="4" t="s">
        <v>49</v>
      </c>
      <c r="I68" s="9" t="s">
        <v>50</v>
      </c>
    </row>
    <row r="69" ht="13.8" customHeight="1" spans="1:8">
      <c r="A69" t="s">
        <v>51</v>
      </c>
      <c r="B69" s="16" t="s">
        <v>16</v>
      </c>
      <c r="C69" s="10">
        <f>[1]BC!$H$8</f>
        <v>0.192393563896046</v>
      </c>
      <c r="D69" s="3" t="s">
        <v>43</v>
      </c>
      <c r="E69" s="3" t="s">
        <v>18</v>
      </c>
      <c r="G69" s="4">
        <v>0.0601700617521447</v>
      </c>
      <c r="H69" s="4">
        <v>0.00207818282495242</v>
      </c>
    </row>
    <row r="70" ht="13.8" customHeight="1" spans="1:8">
      <c r="A70" t="s">
        <v>52</v>
      </c>
      <c r="B70" s="16" t="s">
        <v>16</v>
      </c>
      <c r="C70" s="10" t="e">
        <f>[1]BC!#REF!</f>
        <v>#REF!</v>
      </c>
      <c r="D70" s="3" t="s">
        <v>43</v>
      </c>
      <c r="E70" s="3" t="s">
        <v>53</v>
      </c>
      <c r="G70" s="4">
        <v>0.100439276601291</v>
      </c>
      <c r="H70" s="4">
        <v>0.00641738662086288</v>
      </c>
    </row>
    <row r="71" ht="13.8" customHeight="1" spans="1:10">
      <c r="A71" t="s">
        <v>54</v>
      </c>
      <c r="B71" s="16" t="s">
        <v>16</v>
      </c>
      <c r="C71" s="10">
        <f>[1]BC!$H$8</f>
        <v>0.192393563896046</v>
      </c>
      <c r="D71" s="3" t="s">
        <v>46</v>
      </c>
      <c r="E71" s="3" t="s">
        <v>18</v>
      </c>
      <c r="G71" s="4">
        <v>0.119871193212109</v>
      </c>
      <c r="H71" s="4">
        <v>0.00942864082818841</v>
      </c>
      <c r="J71" s="14"/>
    </row>
    <row r="72" ht="13.8" customHeight="1" spans="1:8">
      <c r="A72" t="s">
        <v>55</v>
      </c>
      <c r="B72" s="16" t="s">
        <v>16</v>
      </c>
      <c r="C72" s="10" t="e">
        <f>[1]BC!#REF!</f>
        <v>#REF!</v>
      </c>
      <c r="D72" s="3" t="s">
        <v>46</v>
      </c>
      <c r="E72" s="3" t="s">
        <v>53</v>
      </c>
      <c r="G72" s="4">
        <v>0.154570579913442</v>
      </c>
      <c r="H72" s="4">
        <v>0.0165734325666967</v>
      </c>
    </row>
    <row r="73" ht="13.8" customHeight="1" spans="3:4">
      <c r="C73" s="4"/>
      <c r="D73" s="4"/>
    </row>
    <row r="74" ht="13.8" customHeight="1" spans="3:4">
      <c r="C74" s="4"/>
      <c r="D74" s="4"/>
    </row>
    <row r="75" ht="13.8" customHeight="1" spans="3:4">
      <c r="C75" s="4"/>
      <c r="D75" s="4"/>
    </row>
    <row r="76" ht="13.8" customHeight="1" spans="3:4">
      <c r="C76" s="4"/>
      <c r="D76" s="4"/>
    </row>
    <row r="77" ht="13.8" customHeight="1" spans="3:4">
      <c r="C77" s="4"/>
      <c r="D77" s="4"/>
    </row>
    <row r="78" ht="13.8" customHeight="1" spans="3:4">
      <c r="C78" s="4"/>
      <c r="D78" s="4"/>
    </row>
    <row r="79" ht="13.8" customHeight="1" spans="3:4">
      <c r="C79" s="4"/>
      <c r="D79" s="4"/>
    </row>
    <row r="80" ht="13.8" customHeight="1" spans="3:4">
      <c r="C80" s="4"/>
      <c r="D80" s="4"/>
    </row>
    <row r="81" ht="13.8" customHeight="1" spans="3:4">
      <c r="C81" s="4"/>
      <c r="D81" s="4"/>
    </row>
    <row r="82" ht="13.8" customHeight="1" spans="3:4">
      <c r="C82" s="4"/>
      <c r="D82" s="4"/>
    </row>
    <row r="83" ht="13.8" customHeight="1" spans="3:4">
      <c r="C83" s="4"/>
      <c r="D83" s="4"/>
    </row>
    <row r="84" ht="13.8" customHeight="1" spans="3:4">
      <c r="C84" s="4"/>
      <c r="D84" s="4"/>
    </row>
    <row r="85" ht="13.8" customHeight="1" spans="3:4">
      <c r="C85" s="4"/>
      <c r="D85" s="4"/>
    </row>
    <row r="86" ht="13.8" customHeight="1" spans="3:4">
      <c r="C86" s="4"/>
      <c r="D86" s="4"/>
    </row>
    <row r="87" ht="13.8" customHeight="1" spans="3:4">
      <c r="C87" s="4"/>
      <c r="D87" s="4"/>
    </row>
    <row r="88" ht="13.8" customHeight="1" spans="3:4">
      <c r="C88" s="4"/>
      <c r="D88" s="4"/>
    </row>
    <row r="89" ht="13.8" customHeight="1" spans="3:4">
      <c r="C89" s="4"/>
      <c r="D89" s="4"/>
    </row>
    <row r="90" ht="13.8" customHeight="1" spans="3:4">
      <c r="C90" s="4"/>
      <c r="D90" s="4"/>
    </row>
    <row r="91" ht="13.8" customHeight="1" spans="3:4">
      <c r="C91" s="4"/>
      <c r="D91" s="4"/>
    </row>
    <row r="92" ht="13.8" customHeight="1" spans="3:4">
      <c r="C92" s="4"/>
      <c r="D92" s="4"/>
    </row>
    <row r="93" ht="13.8" customHeight="1" spans="3:4">
      <c r="C93" s="4"/>
      <c r="D93" s="4"/>
    </row>
    <row r="94" ht="13.8" customHeight="1" spans="3:4">
      <c r="C94" s="4"/>
      <c r="D94" s="4"/>
    </row>
    <row r="95" ht="13.8" customHeight="1" spans="3:4">
      <c r="C95" s="4"/>
      <c r="D95" s="4"/>
    </row>
    <row r="96" ht="13.8" customHeight="1" spans="3:4">
      <c r="C96" s="4"/>
      <c r="D96" s="4"/>
    </row>
    <row r="97" ht="13.8" customHeight="1" spans="3:4">
      <c r="C97" s="4"/>
      <c r="D97" s="4"/>
    </row>
    <row r="98" ht="13.8" spans="3:4">
      <c r="C98" s="4"/>
      <c r="D98" s="4"/>
    </row>
    <row r="99" ht="13.8" spans="3:4">
      <c r="C99" s="4"/>
      <c r="D99" s="4"/>
    </row>
    <row r="100" ht="13.8" spans="3:4">
      <c r="C100" s="4"/>
      <c r="D100" s="4"/>
    </row>
    <row r="101" ht="13.8" spans="3:4">
      <c r="C101" s="4"/>
      <c r="D101" s="4"/>
    </row>
    <row r="102" ht="13.8" spans="3:4">
      <c r="C102" s="4"/>
      <c r="D102" s="4"/>
    </row>
    <row r="103" ht="13.8" spans="3:4">
      <c r="C103" s="4"/>
      <c r="D103" s="4"/>
    </row>
    <row r="104" ht="13.8" spans="3:4">
      <c r="C104" s="4"/>
      <c r="D104" s="4"/>
    </row>
    <row r="107" ht="13.8" spans="1:5">
      <c r="A107" s="2"/>
      <c r="E107" s="2"/>
    </row>
    <row r="108" spans="1:1">
      <c r="A108" s="5"/>
    </row>
    <row r="110" ht="13.8" spans="3:10">
      <c r="C110" s="4"/>
      <c r="G110" s="11"/>
      <c r="H110" s="11"/>
      <c r="J110" s="4"/>
    </row>
    <row r="111" ht="13.8" spans="3:17">
      <c r="C111" s="4"/>
      <c r="G111" s="11"/>
      <c r="H111" s="11"/>
      <c r="J111" s="4"/>
      <c r="L111" s="5"/>
      <c r="N111" s="11"/>
      <c r="O111" s="11"/>
      <c r="Q111" s="4"/>
    </row>
    <row r="112" ht="13.8" spans="3:10">
      <c r="C112" s="4"/>
      <c r="D112" s="4"/>
      <c r="G112" s="11"/>
      <c r="H112" s="11"/>
      <c r="J112" s="4"/>
    </row>
    <row r="113" ht="13.8" spans="3:10">
      <c r="C113" s="4"/>
      <c r="G113" s="11"/>
      <c r="H113" s="11"/>
      <c r="J113" s="4"/>
    </row>
    <row r="114" ht="13.8" spans="3:10">
      <c r="C114" s="4"/>
      <c r="G114" s="11"/>
      <c r="H114" s="11"/>
      <c r="J114" s="4"/>
    </row>
    <row r="115" ht="13.8" spans="3:10">
      <c r="C115" s="4"/>
      <c r="G115" s="11"/>
      <c r="H115" s="11"/>
      <c r="J115" s="4"/>
    </row>
    <row r="116" ht="13.8" spans="3:10">
      <c r="C116" s="4"/>
      <c r="G116" s="11"/>
      <c r="H116" s="11"/>
      <c r="J116" s="4"/>
    </row>
    <row r="117" ht="13.8" spans="3:10">
      <c r="C117" s="4"/>
      <c r="G117" s="11"/>
      <c r="H117" s="11"/>
      <c r="J117" s="4"/>
    </row>
    <row r="118" ht="13.8" spans="3:10">
      <c r="C118" s="4"/>
      <c r="G118" s="11"/>
      <c r="H118" s="11"/>
      <c r="J118" s="4"/>
    </row>
    <row r="119" ht="13.8" spans="3:10">
      <c r="C119" s="4"/>
      <c r="G119" s="11"/>
      <c r="H119" s="11"/>
      <c r="J119" s="4"/>
    </row>
    <row r="120" ht="13.8" spans="3:10">
      <c r="C120" s="4"/>
      <c r="G120" s="11"/>
      <c r="H120" s="11"/>
      <c r="J120" s="4"/>
    </row>
    <row r="121" ht="13.8" spans="3:10">
      <c r="C121" s="4"/>
      <c r="H121" s="11"/>
      <c r="J121" s="4"/>
    </row>
    <row r="123" ht="13.8" spans="1:5">
      <c r="A123" s="2"/>
      <c r="E123" s="2"/>
    </row>
    <row r="124" spans="1:4">
      <c r="A124" s="12"/>
      <c r="B124" s="13"/>
      <c r="C124" s="13"/>
      <c r="D124" s="13"/>
    </row>
    <row r="126" ht="13.8" spans="3:10">
      <c r="C126" s="4"/>
      <c r="F126" s="11"/>
      <c r="G126" s="11"/>
      <c r="H126" s="11"/>
      <c r="J126" s="4"/>
    </row>
    <row r="127" ht="13.8" spans="3:10">
      <c r="C127" s="4"/>
      <c r="F127" s="11"/>
      <c r="G127" s="11"/>
      <c r="H127" s="11"/>
      <c r="J127" s="4"/>
    </row>
    <row r="128" ht="13.8" spans="3:10">
      <c r="C128" s="4"/>
      <c r="F128" s="11"/>
      <c r="G128" s="11"/>
      <c r="H128" s="11"/>
      <c r="J128" s="4"/>
    </row>
    <row r="129" ht="13.8" spans="3:10">
      <c r="C129" s="4"/>
      <c r="F129" s="11"/>
      <c r="G129" s="11"/>
      <c r="H129" s="11"/>
      <c r="J129" s="4"/>
    </row>
    <row r="130" ht="13.8" spans="3:10">
      <c r="C130" s="4"/>
      <c r="F130" s="11"/>
      <c r="G130" s="11"/>
      <c r="H130" s="11"/>
      <c r="J130" s="4"/>
    </row>
    <row r="131" ht="13.8" spans="3:10">
      <c r="C131" s="4"/>
      <c r="F131" s="11"/>
      <c r="G131" s="11"/>
      <c r="H131" s="11"/>
      <c r="J131" s="4"/>
    </row>
    <row r="132" ht="13.8" spans="3:10">
      <c r="C132" s="4"/>
      <c r="F132" s="11"/>
      <c r="G132" s="11"/>
      <c r="H132" s="11"/>
      <c r="J132" s="4"/>
    </row>
    <row r="133" ht="13.8" spans="3:10">
      <c r="C133" s="4"/>
      <c r="F133" s="11"/>
      <c r="G133" s="11"/>
      <c r="H133" s="11"/>
      <c r="J133" s="4"/>
    </row>
    <row r="134" ht="13.8" spans="3:10">
      <c r="C134" s="4"/>
      <c r="F134" s="11"/>
      <c r="G134" s="11"/>
      <c r="H134" s="11"/>
      <c r="J134" s="4"/>
    </row>
    <row r="135" ht="13.8" spans="3:10">
      <c r="C135" s="4"/>
      <c r="F135" s="11"/>
      <c r="G135" s="11"/>
      <c r="H135" s="11"/>
      <c r="J135" s="4"/>
    </row>
    <row r="136" ht="13.8" spans="3:10">
      <c r="C136" s="4"/>
      <c r="F136" s="11"/>
      <c r="G136" s="11"/>
      <c r="H136" s="11"/>
      <c r="J136" s="4"/>
    </row>
    <row r="138" ht="13.8" spans="1:5">
      <c r="A138" s="2"/>
      <c r="E138" s="2"/>
    </row>
    <row r="139" spans="1:4">
      <c r="A139" s="12"/>
      <c r="B139" s="13"/>
      <c r="C139" s="13"/>
      <c r="D139" s="13"/>
    </row>
    <row r="141" ht="13.8" spans="3:10">
      <c r="C141" s="4"/>
      <c r="F141" s="11"/>
      <c r="G141" s="11"/>
      <c r="H141" s="11"/>
      <c r="J141" s="4"/>
    </row>
    <row r="142" ht="13.8" spans="3:10">
      <c r="C142" s="4"/>
      <c r="F142" s="11"/>
      <c r="G142" s="11"/>
      <c r="H142" s="11"/>
      <c r="J142" s="4"/>
    </row>
    <row r="143" ht="13.8" spans="3:10">
      <c r="C143" s="4"/>
      <c r="F143" s="11"/>
      <c r="G143" s="11"/>
      <c r="H143" s="11"/>
      <c r="J143" s="4"/>
    </row>
    <row r="144" ht="13.8" spans="3:10">
      <c r="C144" s="4"/>
      <c r="F144" s="11"/>
      <c r="G144" s="11"/>
      <c r="H144" s="11"/>
      <c r="J144" s="4"/>
    </row>
    <row r="145" ht="13.8" spans="3:10">
      <c r="C145" s="4"/>
      <c r="F145" s="11"/>
      <c r="G145" s="11"/>
      <c r="H145" s="11"/>
      <c r="J145" s="4"/>
    </row>
    <row r="146" ht="13.8" spans="3:10">
      <c r="C146" s="4"/>
      <c r="F146" s="11"/>
      <c r="G146" s="11"/>
      <c r="H146" s="11"/>
      <c r="J146" s="4"/>
    </row>
    <row r="147" ht="13.8" spans="3:10">
      <c r="C147" s="4"/>
      <c r="F147" s="11"/>
      <c r="G147" s="11"/>
      <c r="H147" s="11"/>
      <c r="J147" s="4"/>
    </row>
    <row r="148" ht="13.8" customHeight="1" spans="3:10">
      <c r="C148" s="4"/>
      <c r="F148" s="11"/>
      <c r="G148" s="11"/>
      <c r="H148" s="11"/>
      <c r="J148" s="4"/>
    </row>
    <row r="149" ht="13.8" customHeight="1" spans="3:10">
      <c r="C149" s="4"/>
      <c r="F149" s="11"/>
      <c r="G149" s="11"/>
      <c r="H149" s="11"/>
      <c r="J149" s="4"/>
    </row>
    <row r="150" ht="13.8" customHeight="1" spans="3:10">
      <c r="C150" s="4"/>
      <c r="F150" s="11"/>
      <c r="G150" s="11"/>
      <c r="H150" s="11"/>
      <c r="J150" s="4"/>
    </row>
    <row r="151" ht="13.8" customHeight="1" spans="3:10">
      <c r="C151" s="4"/>
      <c r="F151" s="11"/>
      <c r="G151" s="11"/>
      <c r="H151" s="11"/>
      <c r="J151" s="4"/>
    </row>
    <row r="152" ht="13.8" customHeight="1" spans="3:10">
      <c r="C152" s="4"/>
      <c r="F152" s="11"/>
      <c r="G152" s="11"/>
      <c r="H152" s="11"/>
      <c r="J152" s="4"/>
    </row>
    <row r="153" ht="13.8" customHeight="1" spans="3:10">
      <c r="C153" s="4"/>
      <c r="F153" s="11"/>
      <c r="G153" s="11"/>
      <c r="H153" s="11"/>
      <c r="J153" s="4"/>
    </row>
    <row r="154" ht="13.8" customHeight="1" spans="3:10">
      <c r="C154" s="4"/>
      <c r="F154" s="11"/>
      <c r="G154" s="11"/>
      <c r="H154" s="11"/>
      <c r="J154" s="4"/>
    </row>
    <row r="155" ht="13.8" customHeight="1" spans="3:10">
      <c r="C155" s="4"/>
      <c r="F155" s="11"/>
      <c r="G155" s="11"/>
      <c r="H155" s="11"/>
      <c r="J155" s="4"/>
    </row>
    <row r="156" ht="13.8" customHeight="1" spans="3:10">
      <c r="C156" s="4"/>
      <c r="F156" s="11"/>
      <c r="G156" s="11"/>
      <c r="H156" s="11"/>
      <c r="J156" s="4"/>
    </row>
    <row r="157" ht="13.8" customHeight="1" spans="3:10">
      <c r="C157" s="4"/>
      <c r="F157" s="11"/>
      <c r="G157" s="11"/>
      <c r="H157" s="11"/>
      <c r="J157" s="4"/>
    </row>
    <row r="158" ht="13.8" customHeight="1" spans="3:10">
      <c r="C158" s="4"/>
      <c r="F158" s="11"/>
      <c r="G158" s="11"/>
      <c r="H158" s="11"/>
      <c r="J158" s="4"/>
    </row>
    <row r="159" ht="13.8" customHeight="1" spans="3:10">
      <c r="C159" s="4"/>
      <c r="F159" s="11"/>
      <c r="G159" s="11"/>
      <c r="H159" s="11"/>
      <c r="J159" s="4"/>
    </row>
    <row r="160" ht="13.8" customHeight="1" spans="3:10">
      <c r="C160" s="4"/>
      <c r="F160" s="11"/>
      <c r="G160" s="11"/>
      <c r="H160" s="11"/>
      <c r="J160" s="4"/>
    </row>
    <row r="161" ht="13.8" customHeight="1" spans="3:10">
      <c r="C161" s="4"/>
      <c r="F161" s="11"/>
      <c r="G161" s="11"/>
      <c r="H161" s="11"/>
      <c r="J161" s="4"/>
    </row>
    <row r="162" ht="13.8" customHeight="1" spans="3:8">
      <c r="C162" s="4"/>
      <c r="F162" s="11"/>
      <c r="G162" s="11"/>
      <c r="H162" s="11"/>
    </row>
    <row r="163" ht="13.8" customHeight="1" spans="3:8">
      <c r="C163" s="4"/>
      <c r="F163" s="11"/>
      <c r="G163" s="11"/>
      <c r="H163" s="11"/>
    </row>
    <row r="164" ht="13.8" customHeight="1" spans="3:8">
      <c r="C164" s="4"/>
      <c r="F164" s="11"/>
      <c r="G164" s="11"/>
      <c r="H164" s="11"/>
    </row>
    <row r="165" ht="13.8" customHeight="1" spans="3:8">
      <c r="C165" s="4"/>
      <c r="F165" s="11"/>
      <c r="G165" s="11"/>
      <c r="H165" s="11"/>
    </row>
    <row r="166" ht="13.8" customHeight="1" spans="3:8">
      <c r="C166" s="4"/>
      <c r="F166" s="11"/>
      <c r="G166" s="11"/>
      <c r="H166" s="11"/>
    </row>
    <row r="167" ht="13.8" customHeight="1"/>
    <row r="168" ht="13.8" customHeight="1" spans="1:8">
      <c r="A168" s="2"/>
      <c r="E168" s="4"/>
      <c r="H168" s="4"/>
    </row>
    <row r="169" ht="13.8" customHeight="1" spans="1:2">
      <c r="A169" s="5"/>
      <c r="B169" s="15"/>
    </row>
    <row r="170" ht="13.8" customHeight="1"/>
    <row r="171" ht="13.8" customHeight="1" spans="3:3">
      <c r="C171" s="4"/>
    </row>
    <row r="172" ht="13.8" customHeight="1" spans="3:10">
      <c r="C172" s="4"/>
      <c r="D172" s="4"/>
      <c r="J172" s="4"/>
    </row>
    <row r="173" ht="13.8" customHeight="1" spans="3:11">
      <c r="C173" s="4"/>
      <c r="D173" s="4"/>
      <c r="F173" s="8"/>
      <c r="J173" s="4"/>
      <c r="K173" s="4"/>
    </row>
    <row r="174" ht="13.8" customHeight="1" spans="3:4">
      <c r="C174" s="4"/>
      <c r="D174" s="4"/>
    </row>
    <row r="175" ht="13.8" customHeight="1" spans="3:4">
      <c r="C175" s="4"/>
      <c r="D175" s="4"/>
    </row>
    <row r="176" ht="13.8" customHeight="1" spans="3:4">
      <c r="C176" s="4"/>
      <c r="D176" s="4"/>
    </row>
    <row r="177" ht="13.8" customHeight="1" spans="3:4">
      <c r="C177" s="4"/>
      <c r="D177" s="4"/>
    </row>
    <row r="178" ht="13.8" customHeight="1" spans="3:4">
      <c r="C178" s="4"/>
      <c r="D178" s="4"/>
    </row>
    <row r="179" ht="13.8" customHeight="1" spans="3:4">
      <c r="C179" s="4"/>
      <c r="D179" s="4"/>
    </row>
    <row r="180" ht="13.8" customHeight="1" spans="3:4">
      <c r="C180" s="4"/>
      <c r="D180" s="4"/>
    </row>
    <row r="181" ht="13.8" customHeight="1" spans="3:4">
      <c r="C181" s="4"/>
      <c r="D181" s="4"/>
    </row>
    <row r="182" ht="13.8" customHeight="1" spans="3:4">
      <c r="C182" s="4"/>
      <c r="D182" s="4"/>
    </row>
    <row r="183" ht="13.8" customHeight="1" spans="3:4">
      <c r="C183" s="4"/>
      <c r="D183" s="4"/>
    </row>
    <row r="184" ht="13.8" customHeight="1"/>
    <row r="185" ht="13.8" customHeight="1"/>
    <row r="186" ht="13.8" customHeight="1"/>
    <row r="187" ht="13.8" customHeight="1"/>
    <row r="188" ht="13.8" customHeight="1"/>
    <row r="190" ht="13.8" spans="3:4">
      <c r="C190" s="4"/>
      <c r="D190" s="4"/>
    </row>
    <row r="193" ht="13.8" spans="1:9">
      <c r="A193" s="2"/>
      <c r="E193" s="2"/>
      <c r="I193" s="4"/>
    </row>
    <row r="194" spans="1:1">
      <c r="A194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2020-10-20T03:29:00Z</dcterms:created>
  <dcterms:modified xsi:type="dcterms:W3CDTF">2020-12-03T00:17:48Z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