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500" activeTab="5"/>
  </bookViews>
  <sheets>
    <sheet name="test" sheetId="2" r:id="rId1"/>
    <sheet name="後続0" sheetId="4" r:id="rId2"/>
    <sheet name="後続１" sheetId="3" r:id="rId3"/>
    <sheet name="3miner後続0" sheetId="5" r:id="rId4"/>
    <sheet name="3miner後続1" sheetId="6" r:id="rId5"/>
    <sheet name="hikaku" sheetId="8" r:id="rId6"/>
    <sheet name="BC" sheetId="9" r:id="rId7"/>
  </sheets>
  <calcPr calcId="144525"/>
</workbook>
</file>

<file path=xl/sharedStrings.xml><?xml version="1.0" encoding="utf-8"?>
<sst xmlns="http://schemas.openxmlformats.org/spreadsheetml/2006/main" count="253">
  <si>
    <t>一か月シミュレーション</t>
  </si>
  <si>
    <t>MersenneTwister(1234)</t>
  </si>
  <si>
    <t>μ１</t>
  </si>
  <si>
    <t>1/10</t>
  </si>
  <si>
    <t>1/5</t>
  </si>
  <si>
    <t>μ２</t>
  </si>
  <si>
    <t>λ１</t>
  </si>
  <si>
    <t>1/0.1</t>
  </si>
  <si>
    <t>1/1</t>
  </si>
  <si>
    <t>λ２</t>
  </si>
  <si>
    <t>実行時間</t>
  </si>
  <si>
    <t>0.000001s</t>
  </si>
  <si>
    <t>0.000001 s</t>
  </si>
  <si>
    <t>0.000002 s</t>
  </si>
  <si>
    <t>chains</t>
  </si>
  <si>
    <t>blocks</t>
  </si>
  <si>
    <t>Aのblocks</t>
  </si>
  <si>
    <t>破棄数</t>
  </si>
  <si>
    <t>Aの破棄数</t>
  </si>
  <si>
    <t>確率（破棄数/総数）</t>
  </si>
  <si>
    <t>卒論結果</t>
  </si>
  <si>
    <t>誤差</t>
  </si>
  <si>
    <t>1週間シミュレーション</t>
  </si>
  <si>
    <t>MersenneTwister(5678)</t>
  </si>
  <si>
    <t>MersenneTwister(9999)</t>
  </si>
  <si>
    <t>One subsequent block</t>
  </si>
  <si>
    <t>Two subsequent blocks</t>
  </si>
  <si>
    <t>後続に1個</t>
  </si>
  <si>
    <t>Case1</t>
  </si>
  <si>
    <t>[9.41e-3,1.00e-2]</t>
  </si>
  <si>
    <t>[2.30e-3,2.60e-3]</t>
  </si>
  <si>
    <t>Case2</t>
  </si>
  <si>
    <t>[7.58e-2,7.75e-2]</t>
  </si>
  <si>
    <t>[9.81e-3,1.02e-2]</t>
  </si>
  <si>
    <t>Case3</t>
  </si>
  <si>
    <t>[6.22e-3,6.56e-3]</t>
  </si>
  <si>
    <t>[7.30e-5,9.70e-5]</t>
  </si>
  <si>
    <t>Case4</t>
  </si>
  <si>
    <t>[2.70e-2,2.77e-2]</t>
  </si>
  <si>
    <t>[1.35e-3,1.53e-3]</t>
  </si>
  <si>
    <t>Case5</t>
  </si>
  <si>
    <t>[4.33e-2,4.40e-2]</t>
  </si>
  <si>
    <t>[5.12e-3,5.28e-3]</t>
  </si>
  <si>
    <t>後続に2個</t>
  </si>
  <si>
    <t xml:space="preserve"> </t>
  </si>
  <si>
    <t>上限</t>
  </si>
  <si>
    <t>下限</t>
  </si>
  <si>
    <t>解析値</t>
  </si>
  <si>
    <t>One</t>
  </si>
  <si>
    <t>Two</t>
  </si>
  <si>
    <t>Three</t>
  </si>
  <si>
    <t>Four</t>
  </si>
  <si>
    <t>Five</t>
  </si>
  <si>
    <t>Six</t>
  </si>
  <si>
    <t>実行時間(シミュレーション)</t>
  </si>
  <si>
    <t>実行時間（破棄数カウント）</t>
  </si>
  <si>
    <t>95%信頼区間</t>
  </si>
  <si>
    <t>174.226762 seconds (640.08 M allocations: 19.332 GiB, 16.29% gc time)</t>
  </si>
  <si>
    <t>13248.224520 seconds (214.58 G allocations: 3.661 TiB, 15.01% gc time)</t>
  </si>
  <si>
    <t>[0.009408447797245586,0.010012724620328924]</t>
  </si>
  <si>
    <t>1000回シミュレーション</t>
  </si>
  <si>
    <t>25.271296 seconds (96.36 M allocations: 2.902 GiB, 10.63% gc time)</t>
  </si>
  <si>
    <t>2175.831617 seconds (28.46 G allocations: 505.563 GiB, 14.54% gc time)</t>
  </si>
  <si>
    <t>[0.006223023446748869,0.006561870040189666]</t>
  </si>
  <si>
    <t>1か月100回</t>
  </si>
  <si>
    <t xml:space="preserve"> 16.774161 seconds (64.73 M allocations: 1.954 GiB, 11.12% gc time)</t>
  </si>
  <si>
    <t>1177.797094 seconds (16.58 G allocations: 298.393 GiB, 12.20% gc time)</t>
  </si>
  <si>
    <t>[0.07578692071244984,0.07750152125832262]</t>
  </si>
  <si>
    <t>100回</t>
  </si>
  <si>
    <t>267.800181 seconds (965.68 M allocations: 28.941 GiB, 17.98% gc time)</t>
  </si>
  <si>
    <t>19456.208976 seconds (314.29 G allocations: 5.295 TiB, 16.47% gc time)</t>
  </si>
  <si>
    <t>[0.026992732524619877,0.02773640737730596]</t>
  </si>
  <si>
    <t>1000回？</t>
  </si>
  <si>
    <t>[0.04328902466471808,0.044047092998161314]</t>
  </si>
  <si>
    <r>
      <rPr>
        <sz val="11"/>
        <color theme="1"/>
        <rFont val="var(--jp-code-font-family)"/>
        <charset val="134"/>
      </rPr>
      <t>(1/10,1/5,1/10,1/0.1,1/0.1,1/0.1)</t>
    </r>
    <r>
      <rPr>
        <sz val="11"/>
        <color theme="1"/>
        <rFont val="ＭＳ ゴシック"/>
        <charset val="134"/>
      </rPr>
      <t>と比較</t>
    </r>
  </si>
  <si>
    <t>[0.03266443156885345,0.03362003115647776]</t>
  </si>
  <si>
    <t>*1か月100回</t>
  </si>
  <si>
    <t>1/5*2/3+1/10*1/3</t>
  </si>
  <si>
    <t>1/5+1/10</t>
  </si>
  <si>
    <r>
      <rPr>
        <sz val="11"/>
        <color theme="1"/>
        <rFont val="var(--jp-code-font-family)"/>
        <charset val="134"/>
      </rPr>
      <t>(1/5,1/10,1/10,1/0.1,1/0.1,1/0.1)</t>
    </r>
    <r>
      <rPr>
        <sz val="11"/>
        <color theme="1"/>
        <rFont val="ＭＳ ゴシック"/>
        <charset val="134"/>
      </rPr>
      <t>と比較</t>
    </r>
  </si>
  <si>
    <t>[0.013698316678516733,0.014178114261418002]</t>
  </si>
  <si>
    <r>
      <rPr>
        <sz val="11"/>
        <color theme="1"/>
        <rFont val="var(--jp-code-font-family)"/>
        <charset val="134"/>
      </rPr>
      <t>(1/5,1/10,1/10,1/1,1/0.1,1/0.1)</t>
    </r>
    <r>
      <rPr>
        <sz val="11"/>
        <color theme="1"/>
        <rFont val="ＭＳ ゴシック"/>
        <charset val="134"/>
      </rPr>
      <t>と比較</t>
    </r>
  </si>
  <si>
    <t>[0.05935448476806492,0.05975246865074451]</t>
  </si>
  <si>
    <t>*半年十回</t>
  </si>
  <si>
    <r>
      <rPr>
        <sz val="11"/>
        <color theme="1"/>
        <rFont val="var(--jp-code-font-family)"/>
        <charset val="134"/>
      </rPr>
      <t>(1/10,1/10,1/10,1/0.1,1/0.001,1/0.001)</t>
    </r>
    <r>
      <rPr>
        <sz val="11"/>
        <color theme="1"/>
        <rFont val="ＭＳ ゴシック"/>
        <charset val="134"/>
      </rPr>
      <t>と比較</t>
    </r>
  </si>
  <si>
    <t>[0.009522318823158796,0.010032418949919516]</t>
  </si>
  <si>
    <t>*1か月20回</t>
  </si>
  <si>
    <t>1/0.001</t>
  </si>
  <si>
    <r>
      <rPr>
        <sz val="11"/>
        <color theme="1"/>
        <rFont val="var(--jp-code-font-family)"/>
        <charset val="134"/>
      </rPr>
      <t>(1/5,1/5,1/10,1/0.1,1/0.1,1/0.1)</t>
    </r>
    <r>
      <rPr>
        <sz val="11"/>
        <color theme="1"/>
        <rFont val="ＭＳ ゴシック"/>
        <charset val="134"/>
      </rPr>
      <t>と比較</t>
    </r>
  </si>
  <si>
    <t>[0.025556299964983833,0.02618590313435147]</t>
  </si>
  <si>
    <t>3/10</t>
  </si>
  <si>
    <t>175.977845 seconds (639.94 M allocations: 19.325 GiB, 16.43% gc time)</t>
  </si>
  <si>
    <t>11200.533853 seconds (218.08 G allocations: 3.717 TiB, 9.60% gc time)</t>
  </si>
  <si>
    <t>[5.9559991636538864e-5,0.00010739118698354986]</t>
  </si>
  <si>
    <t>50.770260 seconds (144.64 M allocations: 4.367 GiB, 32.58% gc time)</t>
  </si>
  <si>
    <t>3260.331890 seconds (52.65 G allocations: 917.112 GiB, 10.98% gc time)</t>
  </si>
  <si>
    <t>[7.299019029083458e-5,9.697302161492542e-5]</t>
  </si>
  <si>
    <t>*3か月シミュレーション、50回</t>
  </si>
  <si>
    <t>24.606993 seconds (96.93 M allocations: 2.910 GiB, 10.88% gc time)</t>
  </si>
  <si>
    <t>3789.045590 seconds (55.11 G allocations: 974.126 GiB, 15.66% gc time)</t>
  </si>
  <si>
    <t>[0.00980527025442845,0.010227556404437425]</t>
  </si>
  <si>
    <t>[0.0013471447541360472,0.00152886563521937]</t>
  </si>
  <si>
    <t>[0.005123603277095277,0.005278610877047222]</t>
  </si>
  <si>
    <t>60.991012 seconds (231.02 M allocations: 6.937 GiB, 10.41% gc time)</t>
  </si>
  <si>
    <t>46789.936106 seconds (607.95 G allocations: 10.500 TiB, 9.76% gc time)</t>
  </si>
  <si>
    <t>[7.468829951021917e-5,8.15334225332801e-5]</t>
  </si>
  <si>
    <t>*2年10回</t>
  </si>
  <si>
    <t>[0.0022954440264448127,0.0025992003009353555]</t>
  </si>
  <si>
    <t>[0.0005991380143406583,0.0005991380143406583]</t>
  </si>
  <si>
    <t>2.743074 seconds (10.60 M allocations: 333.194 MiB, 5.12% gc time)</t>
  </si>
  <si>
    <t>2172.099234 seconds (36.79 G allocations: 663.636 GiB, 5.87% gc time)</t>
  </si>
  <si>
    <t>[0.0002114286812616526,0.0002114286812616526]</t>
  </si>
  <si>
    <t>*1年1回</t>
  </si>
  <si>
    <t>4.758101 seconds (17.50 M allocations: 581.311 MiB, 3.77% gc time)</t>
  </si>
  <si>
    <t>6234.284077 seconds (112.40 G allocations: 1.999 TiB, 5.55% gc time)</t>
  </si>
  <si>
    <t>[0.0005933355025168909,0.0005933355025168909]</t>
  </si>
  <si>
    <r>
      <rPr>
        <sz val="11"/>
        <color theme="1"/>
        <rFont val="var(--jp-code-font-family)"/>
        <charset val="134"/>
      </rPr>
      <t>(1/10,1/10,1/10,1/0.1,1/0.1,1/0.1)</t>
    </r>
    <r>
      <rPr>
        <sz val="11"/>
        <color theme="1"/>
        <rFont val="ＭＳ ゴシック"/>
        <charset val="134"/>
      </rPr>
      <t>と比較</t>
    </r>
  </si>
  <si>
    <t>[0.00012232341686245235,0.00019192620155432827]</t>
  </si>
  <si>
    <t>1/10+1/10</t>
  </si>
  <si>
    <t>3.192282 seconds (11.87 M allocations: 371.910 MiB, 5.24% gc time)</t>
  </si>
  <si>
    <t>3191.206306 seconds (51.96 G allocations: 940.211 GiB, 6.12% gc time)</t>
  </si>
  <si>
    <t>[0.00028881700554528653,0.00028881700554528653]</t>
  </si>
  <si>
    <t>μ３</t>
  </si>
  <si>
    <t>λ３</t>
  </si>
  <si>
    <t>4.409417 seconds (16.01 M allocations: 515.683 MiB, 5.81% gc time)</t>
  </si>
  <si>
    <t>344.499253 seconds (5.08 G allocations: 92.249 GiB, 10.47% gc time)</t>
  </si>
  <si>
    <t>[0.018734396737466547,0.019538873238497692]</t>
  </si>
  <si>
    <t>*1か月シミュレーション、10回</t>
  </si>
  <si>
    <t>27.591457 seconds (104.32 M allocations: 3.252 GiB, 7.77% gc time)</t>
  </si>
  <si>
    <t>2413.448994 seconds (35.43 G allocations: 635.517 GiB, 14.34% gc time)</t>
  </si>
  <si>
    <t>*1か月シミュレーション、50回</t>
  </si>
  <si>
    <t>33.059534 seconds (126.66 M allocations: 3.912 GiB, 6.98% gc time)</t>
  </si>
  <si>
    <t>15808.546588 seconds (239.10 G allocations: 4.177 TiB, 4.04% gc time)</t>
  </si>
  <si>
    <t>20くらいにしないと多すぎる</t>
  </si>
  <si>
    <t xml:space="preserve"> 11.785740 seconds (42.87 M allocations: 1.322 GiB, 7.54% gc time)</t>
  </si>
  <si>
    <t>780.369576 seconds (11.32 G allocations: 203.131 GiB, 13.45% gc time)</t>
  </si>
  <si>
    <t>[0.08738014959649786,0.08892454768452392]</t>
  </si>
  <si>
    <t xml:space="preserve"> 13.848780 seconds (52.33 M allocations: 1.631 GiB, 6.84% gc time)</t>
  </si>
  <si>
    <t>1529.275065 seconds (25.64 G allocations: 462.748 GiB, 7.92% gc time)</t>
  </si>
  <si>
    <t>56.828288 seconds (208.08 M allocations: 6.480 GiB, 8.57% gc time)</t>
  </si>
  <si>
    <t>2798.314840 seconds (37.28 G allocations: 668.302 GiB, 16.51% gc time)</t>
  </si>
  <si>
    <t>8.493643 seconds (31.40 M allocations: 1005.777 MiB, 5.45% gc time)</t>
  </si>
  <si>
    <t>661.127105 seconds (10.15 G allocations: 184.351 GiB, 11.37% gc time)</t>
  </si>
  <si>
    <t>43.687147 seconds (156.24 M allocations: 4.857 GiB, 9.45% gc time)</t>
  </si>
  <si>
    <t>2831.702058 seconds (34.33 G allocations: 623.650 GiB, 16.56% gc time)</t>
  </si>
  <si>
    <t>56.363016 seconds (208.37 M allocations: 6.488 GiB, 9.47% gc time)</t>
  </si>
  <si>
    <t>3682.665836 seconds (50.17 G allocations: 911.470 GiB, 13.66% gc time)</t>
  </si>
  <si>
    <t>[0.0001769547830465387,0.00023289919275149045]</t>
  </si>
  <si>
    <t>54.865014 seconds (209.99 M allocations: 6.515 GiB, 8.75% gc time)</t>
  </si>
  <si>
    <t>2870.475513 seconds (44.11 G allocations: 789.551 GiB, 11.02% gc time)</t>
  </si>
  <si>
    <t>[0.006147485175397303,0.006490226231905673]</t>
  </si>
  <si>
    <t>55.364374 seconds (213.84 M allocations: 6.568 GiB, 8.54% gc time)</t>
  </si>
  <si>
    <t>2240.862068 seconds (39.56 G allocations: 707.659 GiB, 3.53% gc time)</t>
  </si>
  <si>
    <t>[0.01005100135724614,0.010564664438747262]</t>
  </si>
  <si>
    <t>24.723854 seconds (93.91 M allocations: 2.913 GiB, 8.19% gc time)</t>
  </si>
  <si>
    <t>46629.089241 seconds (618.56 G allocations: 10.871 TiB, 12.28% gc time)</t>
  </si>
  <si>
    <t>[0.0003536920628285719,0.0003536920628285719]</t>
  </si>
  <si>
    <t>*3年1回</t>
  </si>
  <si>
    <t>6.478571 seconds (25.22 M allocations: 806.786 MiB, 4.35% gc time)</t>
  </si>
  <si>
    <t>6384.417192 seconds (108.57 G allocations: 1.931 TiB, 7.80% gc time)</t>
  </si>
  <si>
    <t>5.146881 seconds (19.16 M allocations: 615.415 MiB, 5.00% gc time)</t>
  </si>
  <si>
    <t>3262.107924 seconds (51.03 G allocations: 923.444 GiB, 7.90% gc time)</t>
  </si>
  <si>
    <t>[0.00019126675974982308,0.00019126675974982308]</t>
  </si>
  <si>
    <t>BC間の遅延1/0.01</t>
  </si>
  <si>
    <t>[0.036404635619643806,0.0375185941878611]</t>
  </si>
  <si>
    <t>BC間の遅延1/0.001</t>
  </si>
  <si>
    <t>[0.03742151442369306,0.03855180385316984]</t>
  </si>
  <si>
    <t>BC間の遅延1/0.0001</t>
  </si>
  <si>
    <t>[0.03751411845511342,0.03844448155555087]</t>
  </si>
  <si>
    <t>BC間の遅延1/0.00001</t>
  </si>
  <si>
    <t>[0.037438781322456996,0.03828691202822493]</t>
  </si>
  <si>
    <t>速い方</t>
  </si>
  <si>
    <t>遅い方</t>
  </si>
  <si>
    <t>和</t>
  </si>
  <si>
    <t>平均</t>
  </si>
  <si>
    <t>(1/5+1/10)/2</t>
  </si>
  <si>
    <t>調和平均</t>
  </si>
  <si>
    <t>1/7.5</t>
  </si>
  <si>
    <t>blkrate</t>
  </si>
  <si>
    <t>[0.015311327705870098,0.016014861189944427]</t>
  </si>
  <si>
    <t>[0.01570386796921519,0.01634986650666575]</t>
  </si>
  <si>
    <t>[0.015647201191325222,0.01636861635385708]</t>
  </si>
  <si>
    <t>[0.01563129868369653,0.01635679104215532]</t>
  </si>
  <si>
    <t>速い方・遅い方・平均</t>
  </si>
  <si>
    <t>[0.061558685991213294,0.06221329137002157]</t>
  </si>
  <si>
    <t>[0.06128625320022738,0.06217730862066293]</t>
  </si>
  <si>
    <t>[0.0611591856848055,0.062028889897658555]</t>
  </si>
  <si>
    <t>[0.06114884032387803,0.06202964134052834]</t>
  </si>
  <si>
    <r>
      <t>(1/10,1/10,1/10,1/0.1,1/0.001,1/0.001)</t>
    </r>
    <r>
      <rPr>
        <sz val="11"/>
        <color theme="1"/>
        <rFont val="ＭＳ ゴシック"/>
        <charset val="134"/>
      </rPr>
      <t>と比較</t>
    </r>
  </si>
  <si>
    <r>
      <t>(1/10,1/10,1/10,1/0.1,1/0.1,1/0.1)</t>
    </r>
    <r>
      <rPr>
        <sz val="11"/>
        <color theme="1"/>
        <rFont val="ＭＳ ゴシック"/>
        <charset val="134"/>
      </rPr>
      <t>と比較</t>
    </r>
  </si>
  <si>
    <t>[0.02138542831085432,0.02232045902439607]</t>
  </si>
  <si>
    <t>[0.02166313703369308,0.022610327165907048]</t>
  </si>
  <si>
    <t>速いマイナーの通信能力が低い場合</t>
  </si>
  <si>
    <r>
      <t>(1/10,1/5,1/10,1/0.1,1/1,1/0.1)</t>
    </r>
    <r>
      <rPr>
        <sz val="11"/>
        <color theme="1"/>
        <rFont val="ＭＳ ゴシック"/>
        <charset val="134"/>
      </rPr>
      <t>と比較</t>
    </r>
  </si>
  <si>
    <t>[0.10572309254403688,0.10762366213094642]</t>
  </si>
  <si>
    <t>[0.004899150560585031,0.005314288306922859]</t>
  </si>
  <si>
    <t>[0.12870652361545173,0.13077018630437046]</t>
  </si>
  <si>
    <t>[0.005796285274823797,0.006196114897203496]</t>
  </si>
  <si>
    <t>[0.12930577232305315,0.13137433732690382]</t>
  </si>
  <si>
    <t>[0.0059997514211062985,0.006571252094081844]</t>
  </si>
  <si>
    <t>[0.1292642844130095,0.13118096232068763]</t>
  </si>
  <si>
    <t>[0.1291421883735724,0.13099844548763256]</t>
  </si>
  <si>
    <t>BC間の遅延1/0.000001</t>
  </si>
  <si>
    <t>[0.1293386466234709,0.13112437256535692]</t>
  </si>
  <si>
    <t>速い方・遅延大</t>
  </si>
  <si>
    <t>速い方・遅延小</t>
  </si>
  <si>
    <t>速い方・遅延和</t>
  </si>
  <si>
    <t>1.1/0.1</t>
  </si>
  <si>
    <t>速い方・遅延平均</t>
  </si>
  <si>
    <t>1.1/0.2</t>
  </si>
  <si>
    <t>速い方・遅延調和平均</t>
  </si>
  <si>
    <t>1/0.55</t>
  </si>
  <si>
    <t>遅い方・遅延大</t>
  </si>
  <si>
    <t>遅い方・遅延小</t>
  </si>
  <si>
    <t>遅い方・遅延和</t>
  </si>
  <si>
    <t>遅い方・遅延平均</t>
  </si>
  <si>
    <t>遅い方・遅延調和平均</t>
  </si>
  <si>
    <t>和・遅延大</t>
  </si>
  <si>
    <t>和・遅延小</t>
  </si>
  <si>
    <t>和・遅延和</t>
  </si>
  <si>
    <t>和・遅延平均</t>
  </si>
  <si>
    <t>和・遅延調和平均</t>
  </si>
  <si>
    <t>平均・遅延大</t>
  </si>
  <si>
    <t>3/20</t>
  </si>
  <si>
    <t>平均・遅延小</t>
  </si>
  <si>
    <t>平均・遅延和</t>
  </si>
  <si>
    <t>平均・遅延平均</t>
  </si>
  <si>
    <t>平均・遅延調和平均</t>
  </si>
  <si>
    <t>調和平均・遅延大</t>
  </si>
  <si>
    <t>調和平均・遅延小</t>
  </si>
  <si>
    <t>調和平均・遅延和</t>
  </si>
  <si>
    <t>調和平均・遅延平均</t>
  </si>
  <si>
    <t>調和平均・遅延調和平均</t>
  </si>
  <si>
    <t>blkrate・遅延大</t>
  </si>
  <si>
    <t>blkrate・遅延小</t>
  </si>
  <si>
    <t>blkrate・遅延和</t>
  </si>
  <si>
    <t>blkrate・遅延平均</t>
  </si>
  <si>
    <t>blkrate・遅延調和平均</t>
  </si>
  <si>
    <t>速いマイナーの通信能力が高い場合</t>
  </si>
  <si>
    <r>
      <t>(1/10,1/5,1/10,1/0.1,1/0.1,1/1)</t>
    </r>
    <r>
      <rPr>
        <sz val="11"/>
        <color theme="1"/>
        <rFont val="ＭＳ ゴシック"/>
        <charset val="134"/>
      </rPr>
      <t>と比較</t>
    </r>
  </si>
  <si>
    <t>[0.05972744335636611,0.0612879335691594]</t>
  </si>
  <si>
    <t>[0.0013718774380853391,0.001584832134433651]</t>
  </si>
  <si>
    <t>[0.08290236471772708,0.08465239582052653]</t>
  </si>
  <si>
    <t>[0.00233364612697775,0.0026439108860502373]</t>
  </si>
  <si>
    <t>[0.08328215512487196,0.08479167343457596]</t>
  </si>
  <si>
    <t>[0.002322731946482591,0.002643607354877036]</t>
  </si>
  <si>
    <t>μB</t>
  </si>
  <si>
    <t>μC</t>
  </si>
  <si>
    <t>λB</t>
  </si>
  <si>
    <t>λC</t>
  </si>
  <si>
    <t>blk</t>
  </si>
  <si>
    <t>simtime</t>
  </si>
  <si>
    <t>(チェーンの長さ/minute)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</si>
</sst>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7">
    <font>
      <sz val="11"/>
      <color theme="1"/>
      <name val="ＭＳ Ｐゴシック"/>
      <charset val="134"/>
      <scheme val="minor"/>
    </font>
    <font>
      <sz val="11"/>
      <color theme="1"/>
      <name val="var(--jp-code-font-family)"/>
      <charset val="134"/>
    </font>
    <font>
      <sz val="11"/>
      <color rgb="FF000000"/>
      <name val="var(--jp-code-font-family)"/>
      <charset val="134"/>
    </font>
    <font>
      <sz val="10"/>
      <color rgb="FF000000"/>
      <name val="Arial Unicode MS"/>
      <charset val="134"/>
    </font>
    <font>
      <sz val="9.75"/>
      <color theme="1"/>
      <name val="Consolas"/>
      <charset val="134"/>
    </font>
    <font>
      <sz val="11"/>
      <color theme="1"/>
      <name val="ＭＳ Ｐゴシック"/>
      <charset val="128"/>
      <scheme val="minor"/>
    </font>
    <font>
      <sz val="11"/>
      <color theme="1"/>
      <name val="MS PGothic"/>
      <charset val="128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1"/>
      <name val="ＭＳ ゴシック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5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1" fontId="1" fillId="0" borderId="0" xfId="0" applyNumberFormat="1" applyFont="1" applyAlignment="1">
      <alignment horizontal="left" vertical="center"/>
    </xf>
    <xf numFmtId="56" fontId="0" fillId="0" borderId="0" xfId="0" applyNumberFormat="1">
      <alignment vertical="center"/>
    </xf>
    <xf numFmtId="11" fontId="0" fillId="0" borderId="0" xfId="0" applyNumberFormat="1">
      <alignment vertical="center"/>
    </xf>
    <xf numFmtId="11" fontId="0" fillId="0" borderId="0" xfId="0" applyNumberForma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1" fontId="5" fillId="0" borderId="0" xfId="0" applyNumberFormat="1" applyFont="1" applyFill="1" applyBorder="1" applyAlignment="1">
      <alignment vertical="center"/>
    </xf>
    <xf numFmtId="11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56" fontId="0" fillId="0" borderId="0" xfId="0" applyNumberFormat="1" quotePrefix="1">
      <alignment vertical="center"/>
    </xf>
    <xf numFmtId="0" fontId="0" fillId="0" borderId="0" xfId="0" quotePrefix="1">
      <alignment vertical="center"/>
    </xf>
    <xf numFmtId="56" fontId="0" fillId="0" borderId="0" xfId="0" applyNumberFormat="1" applyFill="1" applyAlignment="1" quotePrefix="1">
      <alignment vertical="center"/>
    </xf>
    <xf numFmtId="0" fontId="0" fillId="0" borderId="0" xfId="0" applyFill="1" applyAlignment="1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46666666666667"/>
          <c:y val="0.325694444444444"/>
          <c:w val="0.888388888888889"/>
          <c:h val="0.606342592592593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test!$G$55:$G$59</c:f>
              <c:numCache>
                <c:formatCode>General</c:formatCode>
                <c:ptCount val="5"/>
                <c:pt idx="0">
                  <c:v>0.0187343967374665</c:v>
                </c:pt>
                <c:pt idx="1">
                  <c:v>0.00683421226620131</c:v>
                </c:pt>
                <c:pt idx="2">
                  <c:v>0.0362705873652916</c:v>
                </c:pt>
                <c:pt idx="3">
                  <c:v>0.0873801495964978</c:v>
                </c:pt>
                <c:pt idx="4">
                  <c:v>0.0255562999649838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test!$H$55:$H$59</c:f>
              <c:numCache>
                <c:formatCode>General</c:formatCode>
                <c:ptCount val="5"/>
                <c:pt idx="0">
                  <c:v>0.0195388732384976</c:v>
                </c:pt>
                <c:pt idx="1">
                  <c:v>0.00721563728939052</c:v>
                </c:pt>
                <c:pt idx="2">
                  <c:v>0.037145963964839</c:v>
                </c:pt>
                <c:pt idx="3">
                  <c:v>0.0889245476845239</c:v>
                </c:pt>
                <c:pt idx="4">
                  <c:v>0.0261859031343514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937971"/>
        <c:axId val="343885947"/>
      </c:scatterChart>
      <c:valAx>
        <c:axId val="5439379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885947"/>
        <c:crosses val="autoZero"/>
        <c:crossBetween val="midCat"/>
      </c:valAx>
      <c:valAx>
        <c:axId val="3438859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39379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One subsequent block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test!$B$83</c:f>
              <c:strCache>
                <c:ptCount val="1"/>
                <c:pt idx="0">
                  <c:v>上限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test!$A$84:$A$88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test!$B$84:$B$88</c:f>
              <c:numCache>
                <c:formatCode>0.00E+00</c:formatCode>
                <c:ptCount val="5"/>
                <c:pt idx="0">
                  <c:v>0.01</c:v>
                </c:pt>
                <c:pt idx="1">
                  <c:v>0.0775</c:v>
                </c:pt>
                <c:pt idx="2">
                  <c:v>0.00656</c:v>
                </c:pt>
                <c:pt idx="3">
                  <c:v>0.0277</c:v>
                </c:pt>
                <c:pt idx="4">
                  <c:v>0.044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test!$C$83</c:f>
              <c:strCache>
                <c:ptCount val="1"/>
                <c:pt idx="0">
                  <c:v>下限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strRef>
              <c:f>test!$A$84:$A$88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test!$C$84:$C$88</c:f>
              <c:numCache>
                <c:formatCode>0.00E+00</c:formatCode>
                <c:ptCount val="5"/>
                <c:pt idx="0">
                  <c:v>0.00941</c:v>
                </c:pt>
                <c:pt idx="1">
                  <c:v>0.0758</c:v>
                </c:pt>
                <c:pt idx="2">
                  <c:v>0.00622</c:v>
                </c:pt>
                <c:pt idx="3">
                  <c:v>0.027</c:v>
                </c:pt>
                <c:pt idx="4">
                  <c:v>0.0433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test!$D$83</c:f>
              <c:strCache>
                <c:ptCount val="1"/>
                <c:pt idx="0">
                  <c:v>解析値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strRef>
              <c:f>test!$A$84:$A$88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test!$D$84:$D$88</c:f>
              <c:numCache>
                <c:formatCode>0.00E+00</c:formatCode>
                <c:ptCount val="5"/>
                <c:pt idx="0">
                  <c:v>0.00985</c:v>
                </c:pt>
                <c:pt idx="1">
                  <c:v>0.0872</c:v>
                </c:pt>
                <c:pt idx="2">
                  <c:v>0.00651</c:v>
                </c:pt>
                <c:pt idx="3">
                  <c:v>0.0303</c:v>
                </c:pt>
                <c:pt idx="4" c:formatCode="General">
                  <c:v>0.053309266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543644"/>
        <c:axId val="802308362"/>
      </c:scatterChart>
      <c:valAx>
        <c:axId val="9685436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2308362"/>
        <c:crosses val="autoZero"/>
        <c:crossBetween val="midCat"/>
      </c:valAx>
      <c:valAx>
        <c:axId val="80230836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85436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Two</a:t>
            </a:r>
            <a:r>
              <a:t> subsequent block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test!$B$92</c:f>
              <c:strCache>
                <c:ptCount val="1"/>
                <c:pt idx="0">
                  <c:v>上限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test!$A$93:$A$97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test!$B$93:$B$97</c:f>
              <c:numCache>
                <c:formatCode>0.00E+00</c:formatCode>
                <c:ptCount val="5"/>
                <c:pt idx="0">
                  <c:v>0.0001074</c:v>
                </c:pt>
                <c:pt idx="1">
                  <c:v>0.0102</c:v>
                </c:pt>
                <c:pt idx="2">
                  <c:v>0.000102</c:v>
                </c:pt>
                <c:pt idx="3">
                  <c:v>0.00153</c:v>
                </c:pt>
                <c:pt idx="4">
                  <c:v>0.00528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test!$C$92</c:f>
              <c:strCache>
                <c:ptCount val="1"/>
                <c:pt idx="0">
                  <c:v>下限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strRef>
              <c:f>test!$A$93:$A$97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test!$C$93:$C$97</c:f>
              <c:numCache>
                <c:formatCode>0.00E+00</c:formatCode>
                <c:ptCount val="5"/>
                <c:pt idx="0">
                  <c:v>5.956e-5</c:v>
                </c:pt>
                <c:pt idx="1">
                  <c:v>0.00981</c:v>
                </c:pt>
                <c:pt idx="2">
                  <c:v>6.21e-5</c:v>
                </c:pt>
                <c:pt idx="3">
                  <c:v>0.00135</c:v>
                </c:pt>
                <c:pt idx="4">
                  <c:v>0.00512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test!$D$92</c:f>
              <c:strCache>
                <c:ptCount val="1"/>
                <c:pt idx="0">
                  <c:v>解析値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strRef>
              <c:f>test!$A$93:$A$97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test!$D$93:$D$97</c:f>
              <c:numCache>
                <c:formatCode>0.00E+00</c:formatCode>
                <c:ptCount val="5"/>
                <c:pt idx="0">
                  <c:v>9.921393e-5</c:v>
                </c:pt>
                <c:pt idx="1" c:formatCode="General">
                  <c:v>0.0090083</c:v>
                </c:pt>
                <c:pt idx="2">
                  <c:v>8.695215e-5</c:v>
                </c:pt>
                <c:pt idx="3">
                  <c:v>0.002236917</c:v>
                </c:pt>
                <c:pt idx="4" c:formatCode="General">
                  <c:v>0.006845108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50465"/>
        <c:axId val="966059169"/>
      </c:scatterChart>
      <c:valAx>
        <c:axId val="14015046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6059169"/>
        <c:crosses val="autoZero"/>
        <c:crossBetween val="midCat"/>
      </c:valAx>
      <c:valAx>
        <c:axId val="9660591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15046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335280</xdr:colOff>
      <xdr:row>61</xdr:row>
      <xdr:rowOff>40640</xdr:rowOff>
    </xdr:from>
    <xdr:to>
      <xdr:col>5</xdr:col>
      <xdr:colOff>762000</xdr:colOff>
      <xdr:row>77</xdr:row>
      <xdr:rowOff>71120</xdr:rowOff>
    </xdr:to>
    <xdr:graphicFrame>
      <xdr:nvGraphicFramePr>
        <xdr:cNvPr id="2" name="グラフ 1"/>
        <xdr:cNvGraphicFramePr/>
      </xdr:nvGraphicFramePr>
      <xdr:xfrm>
        <a:off x="335280" y="104724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500380</xdr:colOff>
      <xdr:row>76</xdr:row>
      <xdr:rowOff>160020</xdr:rowOff>
    </xdr:from>
    <xdr:to>
      <xdr:col>9</xdr:col>
      <xdr:colOff>553720</xdr:colOff>
      <xdr:row>93</xdr:row>
      <xdr:rowOff>53340</xdr:rowOff>
    </xdr:to>
    <xdr:graphicFrame>
      <xdr:nvGraphicFramePr>
        <xdr:cNvPr id="3" name="グラフ 2"/>
        <xdr:cNvGraphicFramePr/>
      </xdr:nvGraphicFramePr>
      <xdr:xfrm>
        <a:off x="3761740" y="131368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599440</xdr:colOff>
      <xdr:row>94</xdr:row>
      <xdr:rowOff>76200</xdr:rowOff>
    </xdr:from>
    <xdr:to>
      <xdr:col>10</xdr:col>
      <xdr:colOff>43180</xdr:colOff>
      <xdr:row>110</xdr:row>
      <xdr:rowOff>137160</xdr:rowOff>
    </xdr:to>
    <xdr:graphicFrame>
      <xdr:nvGraphicFramePr>
        <xdr:cNvPr id="4" name="グラフ 3"/>
        <xdr:cNvGraphicFramePr/>
      </xdr:nvGraphicFramePr>
      <xdr:xfrm>
        <a:off x="3860800" y="16070580"/>
        <a:ext cx="4572000" cy="2750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83</xdr:row>
          <xdr:rowOff>0</xdr:rowOff>
        </xdr:from>
        <xdr:to>
          <xdr:col>5</xdr:col>
          <xdr:colOff>609600</xdr:colOff>
          <xdr:row>84</xdr:row>
          <xdr:rowOff>0</xdr:rowOff>
        </xdr:to>
        <xdr:sp>
          <xdr:nvSpPr>
            <xdr:cNvPr id="2049" name="Host Control 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3779520" y="14470380"/>
              <a:ext cx="60960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8"/>
  <sheetViews>
    <sheetView topLeftCell="A103" workbookViewId="0">
      <selection activeCell="A122" sqref="A122:C128"/>
    </sheetView>
  </sheetViews>
  <sheetFormatPr defaultColWidth="8.88888888888889" defaultRowHeight="13.2"/>
  <cols>
    <col min="2" max="6" width="12.8888888888889"/>
    <col min="7" max="7" width="14.3333333333333"/>
    <col min="8" max="9" width="12.8888888888889"/>
  </cols>
  <sheetData>
    <row r="1" spans="1:3">
      <c r="A1" t="s">
        <v>0</v>
      </c>
      <c r="C1" t="s">
        <v>1</v>
      </c>
    </row>
    <row r="2" spans="1:6">
      <c r="A2" t="s">
        <v>2</v>
      </c>
      <c r="B2" s="19" t="s">
        <v>3</v>
      </c>
      <c r="C2" s="19" t="s">
        <v>4</v>
      </c>
      <c r="D2" s="19" t="s">
        <v>3</v>
      </c>
      <c r="E2" s="19" t="s">
        <v>4</v>
      </c>
      <c r="F2" s="19" t="s">
        <v>4</v>
      </c>
    </row>
    <row r="3" spans="1:6">
      <c r="A3" t="s">
        <v>5</v>
      </c>
      <c r="B3" s="20" t="s">
        <v>3</v>
      </c>
      <c r="C3" s="20" t="s">
        <v>3</v>
      </c>
      <c r="D3" s="20" t="s">
        <v>3</v>
      </c>
      <c r="E3" s="20" t="s">
        <v>3</v>
      </c>
      <c r="F3" s="20" t="s">
        <v>3</v>
      </c>
    </row>
    <row r="4" spans="1:6">
      <c r="A4" t="s">
        <v>6</v>
      </c>
      <c r="B4" s="20" t="s">
        <v>7</v>
      </c>
      <c r="C4" s="20" t="s">
        <v>7</v>
      </c>
      <c r="D4" s="20" t="s">
        <v>8</v>
      </c>
      <c r="E4" s="20" t="s">
        <v>8</v>
      </c>
      <c r="F4" s="20" t="s">
        <v>8</v>
      </c>
    </row>
    <row r="5" spans="1:6">
      <c r="A5" t="s">
        <v>9</v>
      </c>
      <c r="B5" s="20" t="s">
        <v>7</v>
      </c>
      <c r="C5" s="20" t="s">
        <v>7</v>
      </c>
      <c r="D5" s="20" t="s">
        <v>8</v>
      </c>
      <c r="E5" s="20" t="s">
        <v>7</v>
      </c>
      <c r="F5" s="20" t="s">
        <v>8</v>
      </c>
    </row>
    <row r="6" ht="13.8" spans="1:6">
      <c r="A6" t="s">
        <v>10</v>
      </c>
      <c r="B6" s="9" t="s">
        <v>11</v>
      </c>
      <c r="C6" s="9" t="s">
        <v>12</v>
      </c>
      <c r="D6" s="9" t="s">
        <v>12</v>
      </c>
      <c r="E6" s="9" t="s">
        <v>13</v>
      </c>
      <c r="F6" s="9" t="s">
        <v>13</v>
      </c>
    </row>
    <row r="7" ht="13.8" spans="1:6">
      <c r="A7" t="s">
        <v>14</v>
      </c>
      <c r="B7" s="9">
        <v>8584</v>
      </c>
      <c r="C7" s="9">
        <v>13060</v>
      </c>
      <c r="D7" s="9">
        <v>8032</v>
      </c>
      <c r="E7" s="9">
        <v>12275</v>
      </c>
      <c r="F7" s="9">
        <v>11886</v>
      </c>
    </row>
    <row r="8" ht="13.8" spans="1:6">
      <c r="A8" t="s">
        <v>15</v>
      </c>
      <c r="B8" s="9">
        <v>8662</v>
      </c>
      <c r="C8" s="9">
        <v>13215</v>
      </c>
      <c r="D8" s="9">
        <v>8732</v>
      </c>
      <c r="E8" s="9">
        <v>13004</v>
      </c>
      <c r="F8" s="9">
        <v>13097</v>
      </c>
    </row>
    <row r="9" ht="13.8" spans="1:6">
      <c r="A9" t="s">
        <v>16</v>
      </c>
      <c r="B9" s="9">
        <v>4393</v>
      </c>
      <c r="C9" s="9">
        <v>8835</v>
      </c>
      <c r="D9" s="9">
        <v>4376</v>
      </c>
      <c r="E9" s="9">
        <v>8648</v>
      </c>
      <c r="F9" s="9">
        <v>8629</v>
      </c>
    </row>
    <row r="10" ht="13.8" spans="1:6">
      <c r="A10" t="s">
        <v>17</v>
      </c>
      <c r="B10" s="9">
        <f t="shared" ref="B10:F10" si="0">B8-B7</f>
        <v>78</v>
      </c>
      <c r="C10">
        <f t="shared" si="0"/>
        <v>155</v>
      </c>
      <c r="D10">
        <f t="shared" si="0"/>
        <v>700</v>
      </c>
      <c r="E10">
        <f t="shared" si="0"/>
        <v>729</v>
      </c>
      <c r="F10">
        <f t="shared" si="0"/>
        <v>1211</v>
      </c>
    </row>
    <row r="11" ht="13.8" spans="1:6">
      <c r="A11" t="s">
        <v>18</v>
      </c>
      <c r="B11" s="9">
        <v>38</v>
      </c>
      <c r="C11">
        <v>46</v>
      </c>
      <c r="D11">
        <v>361</v>
      </c>
      <c r="E11">
        <v>249</v>
      </c>
      <c r="F11">
        <v>387</v>
      </c>
    </row>
    <row r="12" spans="1:6">
      <c r="A12" t="s">
        <v>19</v>
      </c>
      <c r="B12">
        <f>B11/B9</f>
        <v>0.00865012519918051</v>
      </c>
      <c r="C12">
        <f>C11/C9</f>
        <v>0.00520656479909451</v>
      </c>
      <c r="D12">
        <f>D11/D9</f>
        <v>0.0824954296160877</v>
      </c>
      <c r="E12">
        <f>E11/E9</f>
        <v>0.0287927844588344</v>
      </c>
      <c r="F12">
        <f>F11/F9</f>
        <v>0.0448487657897787</v>
      </c>
    </row>
    <row r="13" ht="15" customHeight="1" spans="1:6">
      <c r="A13" t="s">
        <v>20</v>
      </c>
      <c r="B13" s="7">
        <v>0.009852611</v>
      </c>
      <c r="C13" s="7">
        <v>0.006508833</v>
      </c>
      <c r="D13">
        <v>0.087212607</v>
      </c>
      <c r="E13" s="7">
        <v>0.03033924</v>
      </c>
      <c r="F13">
        <v>0.053309266</v>
      </c>
    </row>
    <row r="14" spans="1:6">
      <c r="A14" t="s">
        <v>21</v>
      </c>
      <c r="B14">
        <f t="shared" ref="B14:F14" si="1">B12/B13*100</f>
        <v>87.7952575127599</v>
      </c>
      <c r="C14">
        <f t="shared" si="1"/>
        <v>79.9922935354849</v>
      </c>
      <c r="D14">
        <f t="shared" si="1"/>
        <v>94.591174892969</v>
      </c>
      <c r="E14">
        <f t="shared" si="1"/>
        <v>94.9027874753435</v>
      </c>
      <c r="F14">
        <f t="shared" si="1"/>
        <v>84.1294002993375</v>
      </c>
    </row>
    <row r="15" ht="13.8" spans="2:2">
      <c r="B15" s="9"/>
    </row>
    <row r="18" spans="1:3">
      <c r="A18" t="s">
        <v>22</v>
      </c>
      <c r="C18" t="s">
        <v>23</v>
      </c>
    </row>
    <row r="19" spans="1:6">
      <c r="A19" t="s">
        <v>2</v>
      </c>
      <c r="B19" s="19" t="s">
        <v>3</v>
      </c>
      <c r="C19" s="19" t="s">
        <v>4</v>
      </c>
      <c r="D19" s="19" t="s">
        <v>3</v>
      </c>
      <c r="E19" s="19" t="s">
        <v>4</v>
      </c>
      <c r="F19" s="19" t="s">
        <v>4</v>
      </c>
    </row>
    <row r="20" spans="1:6">
      <c r="A20" t="s">
        <v>5</v>
      </c>
      <c r="B20" s="20" t="s">
        <v>3</v>
      </c>
      <c r="C20" s="20" t="s">
        <v>3</v>
      </c>
      <c r="D20" s="20" t="s">
        <v>3</v>
      </c>
      <c r="E20" s="20" t="s">
        <v>3</v>
      </c>
      <c r="F20" s="20" t="s">
        <v>3</v>
      </c>
    </row>
    <row r="21" spans="1:6">
      <c r="A21" t="s">
        <v>6</v>
      </c>
      <c r="B21" s="20" t="s">
        <v>7</v>
      </c>
      <c r="C21" s="20" t="s">
        <v>7</v>
      </c>
      <c r="D21" s="20" t="s">
        <v>8</v>
      </c>
      <c r="E21" s="20" t="s">
        <v>8</v>
      </c>
      <c r="F21" s="20" t="s">
        <v>8</v>
      </c>
    </row>
    <row r="22" spans="1:6">
      <c r="A22" t="s">
        <v>9</v>
      </c>
      <c r="B22" s="20" t="s">
        <v>7</v>
      </c>
      <c r="C22" s="20" t="s">
        <v>7</v>
      </c>
      <c r="D22" s="20" t="s">
        <v>8</v>
      </c>
      <c r="E22" s="20" t="s">
        <v>7</v>
      </c>
      <c r="F22" s="20" t="s">
        <v>8</v>
      </c>
    </row>
    <row r="23" ht="13.8" spans="1:6">
      <c r="A23" t="s">
        <v>10</v>
      </c>
      <c r="B23" s="9" t="s">
        <v>11</v>
      </c>
      <c r="C23" s="9" t="s">
        <v>12</v>
      </c>
      <c r="D23" s="9" t="s">
        <v>12</v>
      </c>
      <c r="E23" s="9" t="s">
        <v>13</v>
      </c>
      <c r="F23" s="9" t="s">
        <v>12</v>
      </c>
    </row>
    <row r="24" ht="13.8" spans="1:6">
      <c r="A24" t="s">
        <v>14</v>
      </c>
      <c r="B24" s="9">
        <v>8618</v>
      </c>
      <c r="C24" s="9">
        <v>12948</v>
      </c>
      <c r="D24" s="9">
        <v>7978</v>
      </c>
      <c r="E24" s="9">
        <v>12322</v>
      </c>
      <c r="F24" s="9">
        <v>11858</v>
      </c>
    </row>
    <row r="25" ht="13.8" spans="1:6">
      <c r="A25" t="s">
        <v>15</v>
      </c>
      <c r="B25" s="9">
        <v>8720</v>
      </c>
      <c r="C25" s="9">
        <v>13124</v>
      </c>
      <c r="D25" s="9">
        <v>8651</v>
      </c>
      <c r="E25" s="9">
        <v>13105</v>
      </c>
      <c r="F25" s="9">
        <v>13070</v>
      </c>
    </row>
    <row r="26" ht="13.8" spans="1:6">
      <c r="A26" t="s">
        <v>16</v>
      </c>
      <c r="B26" s="9">
        <v>4392</v>
      </c>
      <c r="C26" s="9">
        <v>8759</v>
      </c>
      <c r="D26" s="9">
        <v>4252</v>
      </c>
      <c r="E26" s="9">
        <v>8783</v>
      </c>
      <c r="F26" s="9">
        <v>8580</v>
      </c>
    </row>
    <row r="27" ht="13.8" spans="1:6">
      <c r="A27" t="s">
        <v>17</v>
      </c>
      <c r="B27" s="9">
        <f t="shared" ref="B27:F27" si="2">B25-B24</f>
        <v>102</v>
      </c>
      <c r="C27">
        <f t="shared" si="2"/>
        <v>176</v>
      </c>
      <c r="D27">
        <f t="shared" si="2"/>
        <v>673</v>
      </c>
      <c r="E27">
        <f t="shared" si="2"/>
        <v>783</v>
      </c>
      <c r="F27">
        <f t="shared" si="2"/>
        <v>1212</v>
      </c>
    </row>
    <row r="28" ht="13.8" spans="1:6">
      <c r="A28" t="s">
        <v>18</v>
      </c>
      <c r="B28" s="9">
        <v>53</v>
      </c>
      <c r="C28">
        <v>67</v>
      </c>
      <c r="D28">
        <v>365</v>
      </c>
      <c r="E28">
        <v>291</v>
      </c>
      <c r="F28">
        <v>441</v>
      </c>
    </row>
    <row r="29" spans="1:6">
      <c r="A29" t="s">
        <v>19</v>
      </c>
      <c r="B29">
        <f t="shared" ref="B29:F29" si="3">B28/B26</f>
        <v>0.0120673952641166</v>
      </c>
      <c r="C29">
        <f t="shared" si="3"/>
        <v>0.00764927503139628</v>
      </c>
      <c r="D29">
        <f t="shared" si="3"/>
        <v>0.0858419567262465</v>
      </c>
      <c r="E29">
        <f t="shared" si="3"/>
        <v>0.0331321871797791</v>
      </c>
      <c r="F29">
        <f t="shared" si="3"/>
        <v>0.0513986013986014</v>
      </c>
    </row>
    <row r="30" spans="1:6">
      <c r="A30" t="s">
        <v>20</v>
      </c>
      <c r="B30" s="7">
        <v>0.009852611</v>
      </c>
      <c r="C30" s="7">
        <v>0.006508833</v>
      </c>
      <c r="D30">
        <v>0.087212607</v>
      </c>
      <c r="E30" s="7">
        <v>0.03033924</v>
      </c>
      <c r="F30">
        <v>0.053309266</v>
      </c>
    </row>
    <row r="31" spans="1:6">
      <c r="A31" t="s">
        <v>21</v>
      </c>
      <c r="B31">
        <f t="shared" ref="B31:F31" si="4">B29/B30*100</f>
        <v>122.479160743447</v>
      </c>
      <c r="C31">
        <f t="shared" si="4"/>
        <v>117.521451716403</v>
      </c>
      <c r="D31">
        <f t="shared" si="4"/>
        <v>98.4283805737472</v>
      </c>
      <c r="E31">
        <f t="shared" si="4"/>
        <v>109.205725587652</v>
      </c>
      <c r="F31">
        <f t="shared" si="4"/>
        <v>96.4158864963577</v>
      </c>
    </row>
    <row r="35" spans="1:3">
      <c r="A35" t="s">
        <v>22</v>
      </c>
      <c r="C35" t="s">
        <v>24</v>
      </c>
    </row>
    <row r="36" spans="1:6">
      <c r="A36" t="s">
        <v>2</v>
      </c>
      <c r="B36" s="19" t="s">
        <v>3</v>
      </c>
      <c r="C36" s="19" t="s">
        <v>4</v>
      </c>
      <c r="D36" s="19" t="s">
        <v>3</v>
      </c>
      <c r="E36" s="19" t="s">
        <v>4</v>
      </c>
      <c r="F36" s="19" t="s">
        <v>4</v>
      </c>
    </row>
    <row r="37" spans="1:6">
      <c r="A37" t="s">
        <v>5</v>
      </c>
      <c r="B37" s="20" t="s">
        <v>3</v>
      </c>
      <c r="C37" s="20" t="s">
        <v>3</v>
      </c>
      <c r="D37" s="20" t="s">
        <v>3</v>
      </c>
      <c r="E37" s="20" t="s">
        <v>3</v>
      </c>
      <c r="F37" s="20" t="s">
        <v>3</v>
      </c>
    </row>
    <row r="38" spans="1:6">
      <c r="A38" t="s">
        <v>6</v>
      </c>
      <c r="B38" s="20" t="s">
        <v>7</v>
      </c>
      <c r="C38" s="20" t="s">
        <v>7</v>
      </c>
      <c r="D38" s="20" t="s">
        <v>8</v>
      </c>
      <c r="E38" s="20" t="s">
        <v>8</v>
      </c>
      <c r="F38" s="20" t="s">
        <v>8</v>
      </c>
    </row>
    <row r="39" spans="1:6">
      <c r="A39" t="s">
        <v>9</v>
      </c>
      <c r="B39" s="20" t="s">
        <v>7</v>
      </c>
      <c r="C39" s="20" t="s">
        <v>7</v>
      </c>
      <c r="D39" s="20" t="s">
        <v>8</v>
      </c>
      <c r="E39" s="20" t="s">
        <v>7</v>
      </c>
      <c r="F39" s="20" t="s">
        <v>8</v>
      </c>
    </row>
    <row r="40" ht="13.8" spans="1:6">
      <c r="A40" t="s">
        <v>10</v>
      </c>
      <c r="B40" s="9" t="s">
        <v>11</v>
      </c>
      <c r="C40" s="9" t="s">
        <v>12</v>
      </c>
      <c r="D40" s="9" t="s">
        <v>12</v>
      </c>
      <c r="E40" s="9" t="s">
        <v>12</v>
      </c>
      <c r="F40" s="9" t="s">
        <v>12</v>
      </c>
    </row>
    <row r="41" ht="13.8" spans="1:6">
      <c r="A41" t="s">
        <v>14</v>
      </c>
      <c r="B41" s="9">
        <v>8445</v>
      </c>
      <c r="C41" s="9">
        <v>12762</v>
      </c>
      <c r="D41" s="9">
        <v>7864</v>
      </c>
      <c r="E41" s="9">
        <v>11960</v>
      </c>
      <c r="F41" s="9">
        <v>11819</v>
      </c>
    </row>
    <row r="42" ht="13.8" spans="1:6">
      <c r="A42" t="s">
        <v>15</v>
      </c>
      <c r="B42" s="9">
        <v>8557</v>
      </c>
      <c r="C42" s="9">
        <v>12929</v>
      </c>
      <c r="D42" s="9">
        <v>8513</v>
      </c>
      <c r="E42" s="9">
        <v>12673</v>
      </c>
      <c r="F42" s="9">
        <v>13038</v>
      </c>
    </row>
    <row r="43" ht="13.8" spans="1:6">
      <c r="A43" t="s">
        <v>16</v>
      </c>
      <c r="B43" s="9">
        <v>4260</v>
      </c>
      <c r="C43" s="9">
        <v>8610</v>
      </c>
      <c r="D43" s="9">
        <v>4361</v>
      </c>
      <c r="E43" s="9">
        <v>8437</v>
      </c>
      <c r="F43" s="9">
        <v>8662</v>
      </c>
    </row>
    <row r="44" ht="13.8" spans="1:6">
      <c r="A44" t="s">
        <v>17</v>
      </c>
      <c r="B44" s="9">
        <f t="shared" ref="B44:F44" si="5">B42-B41</f>
        <v>112</v>
      </c>
      <c r="C44">
        <f t="shared" si="5"/>
        <v>167</v>
      </c>
      <c r="D44">
        <f t="shared" si="5"/>
        <v>649</v>
      </c>
      <c r="E44">
        <f t="shared" si="5"/>
        <v>713</v>
      </c>
      <c r="F44">
        <f t="shared" si="5"/>
        <v>1219</v>
      </c>
    </row>
    <row r="45" ht="13.8" spans="1:6">
      <c r="A45" t="s">
        <v>18</v>
      </c>
      <c r="B45" s="9">
        <v>49</v>
      </c>
      <c r="C45">
        <v>58</v>
      </c>
      <c r="D45">
        <v>317</v>
      </c>
      <c r="E45">
        <v>219</v>
      </c>
      <c r="F45">
        <v>366</v>
      </c>
    </row>
    <row r="46" spans="1:6">
      <c r="A46" t="s">
        <v>19</v>
      </c>
      <c r="B46">
        <f t="shared" ref="B46:F46" si="6">B45/B43</f>
        <v>0.0115023474178404</v>
      </c>
      <c r="C46">
        <f t="shared" si="6"/>
        <v>0.00673635307781649</v>
      </c>
      <c r="D46">
        <f t="shared" si="6"/>
        <v>0.0726897500573263</v>
      </c>
      <c r="E46">
        <f t="shared" si="6"/>
        <v>0.0259570937537039</v>
      </c>
      <c r="F46">
        <f t="shared" si="6"/>
        <v>0.0422535211267606</v>
      </c>
    </row>
    <row r="47" spans="1:6">
      <c r="A47" t="s">
        <v>20</v>
      </c>
      <c r="B47" s="7">
        <v>0.009852611</v>
      </c>
      <c r="C47" s="7">
        <v>0.006508833</v>
      </c>
      <c r="D47">
        <v>0.087212607</v>
      </c>
      <c r="E47" s="7">
        <v>0.03033924</v>
      </c>
      <c r="F47">
        <v>0.053309266</v>
      </c>
    </row>
    <row r="48" spans="1:6">
      <c r="A48" t="s">
        <v>21</v>
      </c>
      <c r="B48">
        <f t="shared" ref="B48:F48" si="7">B46/B47*100</f>
        <v>116.744154598617</v>
      </c>
      <c r="C48">
        <f t="shared" si="7"/>
        <v>103.495558694108</v>
      </c>
      <c r="D48">
        <f t="shared" si="7"/>
        <v>83.3477550525766</v>
      </c>
      <c r="E48">
        <f t="shared" si="7"/>
        <v>85.5561766006793</v>
      </c>
      <c r="F48">
        <f t="shared" si="7"/>
        <v>79.2611196836973</v>
      </c>
    </row>
    <row r="54" spans="3:9">
      <c r="C54" t="s">
        <v>25</v>
      </c>
      <c r="D54" t="s">
        <v>26</v>
      </c>
      <c r="G54" t="s">
        <v>27</v>
      </c>
      <c r="I54" t="s">
        <v>27</v>
      </c>
    </row>
    <row r="55" ht="13.8" spans="2:9">
      <c r="B55" t="s">
        <v>28</v>
      </c>
      <c r="C55" t="s">
        <v>29</v>
      </c>
      <c r="D55" t="s">
        <v>30</v>
      </c>
      <c r="G55" s="9">
        <v>0.0187343967374665</v>
      </c>
      <c r="H55">
        <v>0.0195388732384976</v>
      </c>
      <c r="I55">
        <f>AVERAGE(G55:H55)</f>
        <v>0.019136634987982</v>
      </c>
    </row>
    <row r="56" spans="2:9">
      <c r="B56" t="s">
        <v>31</v>
      </c>
      <c r="C56" t="s">
        <v>32</v>
      </c>
      <c r="D56" t="s">
        <v>33</v>
      </c>
      <c r="G56" s="13">
        <v>0.00683421226620131</v>
      </c>
      <c r="H56">
        <v>0.00721563728939052</v>
      </c>
      <c r="I56">
        <f>AVERAGE(G56:H56)</f>
        <v>0.00702492477779591</v>
      </c>
    </row>
    <row r="57" ht="13.8" spans="2:9">
      <c r="B57" t="s">
        <v>34</v>
      </c>
      <c r="C57" t="s">
        <v>35</v>
      </c>
      <c r="D57" t="s">
        <v>36</v>
      </c>
      <c r="G57" s="9">
        <v>0.0362705873652916</v>
      </c>
      <c r="H57">
        <v>0.037145963964839</v>
      </c>
      <c r="I57">
        <f>AVERAGE(G57:H57)</f>
        <v>0.0367082756650653</v>
      </c>
    </row>
    <row r="58" ht="13.8" spans="2:9">
      <c r="B58" t="s">
        <v>37</v>
      </c>
      <c r="C58" t="s">
        <v>38</v>
      </c>
      <c r="D58" t="s">
        <v>39</v>
      </c>
      <c r="G58" s="9">
        <v>0.0873801495964978</v>
      </c>
      <c r="H58">
        <v>0.0889245476845239</v>
      </c>
      <c r="I58">
        <f>AVERAGE(G58:H58)</f>
        <v>0.0881523486405109</v>
      </c>
    </row>
    <row r="59" ht="13.8" spans="2:9">
      <c r="B59" t="s">
        <v>40</v>
      </c>
      <c r="C59" t="s">
        <v>41</v>
      </c>
      <c r="D59" t="s">
        <v>42</v>
      </c>
      <c r="G59" s="9">
        <v>0.0255562999649838</v>
      </c>
      <c r="H59">
        <v>0.0261859031343514</v>
      </c>
      <c r="I59">
        <f>AVERAGE(G59:H59)</f>
        <v>0.0258711015496676</v>
      </c>
    </row>
    <row r="60" spans="7:9">
      <c r="G60" t="s">
        <v>43</v>
      </c>
      <c r="I60" t="s">
        <v>43</v>
      </c>
    </row>
    <row r="61" ht="13.8" spans="7:9">
      <c r="G61" s="9">
        <v>0.000122323416862452</v>
      </c>
      <c r="H61">
        <v>0.000191926201554328</v>
      </c>
      <c r="I61">
        <f>AVERAGE(G61:H61)</f>
        <v>0.00015712480920839</v>
      </c>
    </row>
    <row r="62" ht="13.8" spans="7:9">
      <c r="G62" s="9">
        <v>0.000176954783046538</v>
      </c>
      <c r="H62">
        <v>0.00023289919275149</v>
      </c>
      <c r="I62">
        <f>AVERAGE(G62:H62)</f>
        <v>0.000204926987899014</v>
      </c>
    </row>
    <row r="63" ht="13.8" spans="7:9">
      <c r="G63" s="9">
        <v>0.0061474851753973</v>
      </c>
      <c r="H63">
        <v>0.00649022623190567</v>
      </c>
      <c r="I63">
        <f>AVERAGE(G63:H63)</f>
        <v>0.00631885570365149</v>
      </c>
    </row>
    <row r="64" ht="13.8" spans="7:9">
      <c r="G64" s="9">
        <v>0.0100510013572461</v>
      </c>
      <c r="H64">
        <v>0.0105646644387472</v>
      </c>
      <c r="I64">
        <f>AVERAGE(G64:H64)</f>
        <v>0.0103078328979966</v>
      </c>
    </row>
    <row r="65" ht="13.8" spans="7:9">
      <c r="G65" s="9">
        <v>0.000353692062828571</v>
      </c>
      <c r="H65">
        <v>0.000353692062828571</v>
      </c>
      <c r="I65">
        <f>AVERAGE(G65:H65)</f>
        <v>0.000353692062828571</v>
      </c>
    </row>
    <row r="83" spans="1:4">
      <c r="A83" t="s">
        <v>44</v>
      </c>
      <c r="B83" t="s">
        <v>45</v>
      </c>
      <c r="C83" t="s">
        <v>46</v>
      </c>
      <c r="D83" t="s">
        <v>47</v>
      </c>
    </row>
    <row r="84" spans="1:4">
      <c r="A84" t="s">
        <v>28</v>
      </c>
      <c r="B84" s="7">
        <v>0.01</v>
      </c>
      <c r="C84" s="7">
        <v>0.00941</v>
      </c>
      <c r="D84" s="7">
        <v>0.00985</v>
      </c>
    </row>
    <row r="85" spans="1:4">
      <c r="A85" t="s">
        <v>31</v>
      </c>
      <c r="B85" s="7">
        <v>0.0775</v>
      </c>
      <c r="C85" s="7">
        <v>0.0758</v>
      </c>
      <c r="D85" s="7">
        <v>0.0872</v>
      </c>
    </row>
    <row r="86" spans="1:4">
      <c r="A86" t="s">
        <v>34</v>
      </c>
      <c r="B86" s="7">
        <v>0.00656</v>
      </c>
      <c r="C86" s="7">
        <v>0.00622</v>
      </c>
      <c r="D86" s="7">
        <v>0.00651</v>
      </c>
    </row>
    <row r="87" spans="1:4">
      <c r="A87" t="s">
        <v>37</v>
      </c>
      <c r="B87" s="7">
        <v>0.0277</v>
      </c>
      <c r="C87" s="7">
        <v>0.027</v>
      </c>
      <c r="D87" s="7">
        <v>0.0303</v>
      </c>
    </row>
    <row r="88" spans="1:4">
      <c r="A88" t="s">
        <v>40</v>
      </c>
      <c r="B88" s="7">
        <v>0.044</v>
      </c>
      <c r="C88" s="7">
        <v>0.0433</v>
      </c>
      <c r="D88">
        <v>0.053309266</v>
      </c>
    </row>
    <row r="92" spans="2:4">
      <c r="B92" t="s">
        <v>45</v>
      </c>
      <c r="C92" t="s">
        <v>46</v>
      </c>
      <c r="D92" t="s">
        <v>47</v>
      </c>
    </row>
    <row r="93" spans="1:4">
      <c r="A93" t="s">
        <v>28</v>
      </c>
      <c r="B93" s="7">
        <v>0.0001074</v>
      </c>
      <c r="C93" s="7">
        <v>5.956e-5</v>
      </c>
      <c r="D93" s="7">
        <v>9.921393e-5</v>
      </c>
    </row>
    <row r="94" spans="1:4">
      <c r="A94" t="s">
        <v>31</v>
      </c>
      <c r="B94" s="7">
        <v>0.0102</v>
      </c>
      <c r="C94" s="7">
        <v>0.00981</v>
      </c>
      <c r="D94">
        <v>0.0090083</v>
      </c>
    </row>
    <row r="95" spans="1:4">
      <c r="A95" t="s">
        <v>34</v>
      </c>
      <c r="B95" s="7">
        <v>0.000102</v>
      </c>
      <c r="C95" s="7">
        <v>6.21e-5</v>
      </c>
      <c r="D95" s="7">
        <v>8.695215e-5</v>
      </c>
    </row>
    <row r="96" spans="1:4">
      <c r="A96" t="s">
        <v>37</v>
      </c>
      <c r="B96" s="7">
        <v>0.00153</v>
      </c>
      <c r="C96" s="7">
        <v>0.00135</v>
      </c>
      <c r="D96" s="7">
        <v>0.002236917</v>
      </c>
    </row>
    <row r="97" spans="1:4">
      <c r="A97" t="s">
        <v>40</v>
      </c>
      <c r="B97" s="7">
        <v>0.00528</v>
      </c>
      <c r="C97" s="7">
        <v>0.00512</v>
      </c>
      <c r="D97">
        <v>0.006845108</v>
      </c>
    </row>
    <row r="100" ht="13.8" spans="2:2">
      <c r="B100" s="9"/>
    </row>
    <row r="113" spans="1:6">
      <c r="A113" s="14" t="s">
        <v>44</v>
      </c>
      <c r="B113" s="15" t="s">
        <v>28</v>
      </c>
      <c r="C113" s="15" t="s">
        <v>31</v>
      </c>
      <c r="D113" s="15" t="s">
        <v>34</v>
      </c>
      <c r="E113" s="15" t="s">
        <v>37</v>
      </c>
      <c r="F113" s="15" t="s">
        <v>40</v>
      </c>
    </row>
    <row r="114" spans="1:6">
      <c r="A114" s="15" t="s">
        <v>48</v>
      </c>
      <c r="B114" s="16">
        <v>0.00985</v>
      </c>
      <c r="C114" s="16">
        <v>0.0872</v>
      </c>
      <c r="D114" s="16">
        <v>0.00651</v>
      </c>
      <c r="E114" s="16">
        <v>0.0303</v>
      </c>
      <c r="F114" s="17">
        <v>0.0533</v>
      </c>
    </row>
    <row r="115" spans="1:6">
      <c r="A115" s="15" t="s">
        <v>49</v>
      </c>
      <c r="B115" s="16">
        <v>9.92e-5</v>
      </c>
      <c r="C115" s="16">
        <v>0.00901</v>
      </c>
      <c r="D115" s="16">
        <v>8.7e-5</v>
      </c>
      <c r="E115" s="16">
        <v>0.00224</v>
      </c>
      <c r="F115" s="17">
        <v>0.00685</v>
      </c>
    </row>
    <row r="116" spans="1:6">
      <c r="A116" s="15" t="s">
        <v>50</v>
      </c>
      <c r="B116" s="16">
        <v>9.9e-7</v>
      </c>
      <c r="C116" s="16">
        <v>0.000875</v>
      </c>
      <c r="D116" s="16">
        <v>1.16e-6</v>
      </c>
      <c r="E116" s="16">
        <v>0.000166</v>
      </c>
      <c r="F116" s="17">
        <v>0.000861</v>
      </c>
    </row>
    <row r="117" spans="1:6">
      <c r="A117" s="15" t="s">
        <v>51</v>
      </c>
      <c r="B117" s="17">
        <v>9.87e-9</v>
      </c>
      <c r="C117" s="17">
        <v>8.44e-5</v>
      </c>
      <c r="D117" s="17">
        <v>1.53e-8</v>
      </c>
      <c r="E117" s="17">
        <v>1.23e-5</v>
      </c>
      <c r="F117" s="17">
        <v>0.000108</v>
      </c>
    </row>
    <row r="118" spans="1:6">
      <c r="A118" s="18" t="s">
        <v>52</v>
      </c>
      <c r="B118" s="17">
        <v>9.84e-11</v>
      </c>
      <c r="C118" s="17">
        <v>8.14e-6</v>
      </c>
      <c r="D118" s="17">
        <v>2.04e-10</v>
      </c>
      <c r="E118" s="17">
        <v>9.19e-7</v>
      </c>
      <c r="F118" s="17">
        <v>1.36e-5</v>
      </c>
    </row>
    <row r="119" spans="1:6">
      <c r="A119" s="18" t="s">
        <v>53</v>
      </c>
      <c r="B119" s="17">
        <v>9.82e-13</v>
      </c>
      <c r="C119" s="17">
        <v>7.85e-7</v>
      </c>
      <c r="D119" s="17">
        <v>2.7e-12</v>
      </c>
      <c r="E119" s="17">
        <v>6.85e-8</v>
      </c>
      <c r="F119" s="17">
        <v>1.71e-6</v>
      </c>
    </row>
    <row r="122" spans="1:6">
      <c r="A122" s="14" t="s">
        <v>44</v>
      </c>
      <c r="B122" s="15" t="s">
        <v>28</v>
      </c>
      <c r="C122" s="15" t="s">
        <v>34</v>
      </c>
      <c r="D122" s="15"/>
      <c r="E122" s="15"/>
      <c r="F122" s="15"/>
    </row>
    <row r="123" spans="1:6">
      <c r="A123" s="15" t="s">
        <v>48</v>
      </c>
      <c r="B123" s="16">
        <v>0.00985</v>
      </c>
      <c r="C123" s="16">
        <v>0.00651</v>
      </c>
      <c r="D123" s="16"/>
      <c r="E123" s="16"/>
      <c r="F123" s="17"/>
    </row>
    <row r="124" spans="1:6">
      <c r="A124" s="15" t="s">
        <v>49</v>
      </c>
      <c r="B124" s="16">
        <v>9.92e-5</v>
      </c>
      <c r="C124" s="16">
        <v>8.7e-5</v>
      </c>
      <c r="D124" s="16"/>
      <c r="E124" s="16"/>
      <c r="F124" s="17"/>
    </row>
    <row r="125" spans="1:6">
      <c r="A125" s="15" t="s">
        <v>50</v>
      </c>
      <c r="B125" s="16">
        <v>9.9e-7</v>
      </c>
      <c r="C125" s="16">
        <v>1.16e-6</v>
      </c>
      <c r="D125" s="16"/>
      <c r="E125" s="16"/>
      <c r="F125" s="17"/>
    </row>
    <row r="126" spans="1:6">
      <c r="A126" s="15" t="s">
        <v>51</v>
      </c>
      <c r="B126" s="17">
        <v>9.87e-9</v>
      </c>
      <c r="C126" s="17">
        <v>1.53e-8</v>
      </c>
      <c r="D126" s="17"/>
      <c r="E126" s="17"/>
      <c r="F126" s="17"/>
    </row>
    <row r="127" spans="1:6">
      <c r="A127" s="18" t="s">
        <v>52</v>
      </c>
      <c r="B127" s="17">
        <v>9.84e-11</v>
      </c>
      <c r="C127" s="17">
        <v>2.04e-10</v>
      </c>
      <c r="D127" s="17"/>
      <c r="E127" s="17"/>
      <c r="F127" s="17"/>
    </row>
    <row r="128" spans="1:6">
      <c r="A128" s="18" t="s">
        <v>53</v>
      </c>
      <c r="B128" s="17">
        <v>9.82e-13</v>
      </c>
      <c r="C128" s="17">
        <v>2.7e-12</v>
      </c>
      <c r="D128" s="17"/>
      <c r="E128" s="17"/>
      <c r="F128" s="17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H3" sqref="H3"/>
    </sheetView>
  </sheetViews>
  <sheetFormatPr defaultColWidth="8.88888888888889" defaultRowHeight="13.2"/>
  <cols>
    <col min="5" max="5" width="25.5555555555556" customWidth="1"/>
    <col min="6" max="6" width="25.1111111111111" customWidth="1"/>
    <col min="7" max="7" width="44.7777777777778" customWidth="1"/>
    <col min="8" max="8" width="12.8888888888889"/>
    <col min="9" max="9" width="9.22222222222222"/>
    <col min="10" max="10" width="12.8888888888889"/>
    <col min="11" max="11" width="9.22222222222222"/>
    <col min="12" max="12" width="12.8888888888889"/>
  </cols>
  <sheetData>
    <row r="1" spans="1:3">
      <c r="A1" t="s">
        <v>0</v>
      </c>
      <c r="C1" t="s">
        <v>1</v>
      </c>
    </row>
    <row r="2" spans="1:8">
      <c r="A2" t="s">
        <v>2</v>
      </c>
      <c r="B2" t="s">
        <v>5</v>
      </c>
      <c r="C2" t="s">
        <v>6</v>
      </c>
      <c r="D2" t="s">
        <v>9</v>
      </c>
      <c r="E2" t="s">
        <v>54</v>
      </c>
      <c r="F2" t="s">
        <v>55</v>
      </c>
      <c r="G2" s="6" t="s">
        <v>56</v>
      </c>
      <c r="H2" t="s">
        <v>20</v>
      </c>
    </row>
    <row r="3" ht="13.8" spans="1:9">
      <c r="A3" s="19" t="s">
        <v>3</v>
      </c>
      <c r="B3" s="20" t="s">
        <v>3</v>
      </c>
      <c r="C3" s="20" t="s">
        <v>7</v>
      </c>
      <c r="D3" s="20" t="s">
        <v>7</v>
      </c>
      <c r="E3" s="9" t="s">
        <v>57</v>
      </c>
      <c r="F3" s="9" t="s">
        <v>58</v>
      </c>
      <c r="G3" s="9" t="s">
        <v>59</v>
      </c>
      <c r="H3" s="7">
        <v>0.009852611</v>
      </c>
      <c r="I3" t="s">
        <v>60</v>
      </c>
    </row>
    <row r="4" ht="13.8" spans="1:9">
      <c r="A4" s="19" t="s">
        <v>4</v>
      </c>
      <c r="B4" s="20" t="s">
        <v>3</v>
      </c>
      <c r="C4" s="20" t="s">
        <v>7</v>
      </c>
      <c r="D4" s="20" t="s">
        <v>7</v>
      </c>
      <c r="E4" s="9" t="s">
        <v>61</v>
      </c>
      <c r="F4" s="9" t="s">
        <v>62</v>
      </c>
      <c r="G4" s="9" t="s">
        <v>63</v>
      </c>
      <c r="H4" s="7">
        <v>0.006508833</v>
      </c>
      <c r="I4" t="s">
        <v>64</v>
      </c>
    </row>
    <row r="5" ht="13.8" spans="1:9">
      <c r="A5" s="19" t="s">
        <v>3</v>
      </c>
      <c r="B5" s="20" t="s">
        <v>3</v>
      </c>
      <c r="C5" s="20" t="s">
        <v>8</v>
      </c>
      <c r="D5" s="20" t="s">
        <v>8</v>
      </c>
      <c r="E5" s="9" t="s">
        <v>65</v>
      </c>
      <c r="F5" s="9" t="s">
        <v>66</v>
      </c>
      <c r="G5" s="9" t="s">
        <v>67</v>
      </c>
      <c r="H5">
        <v>0.087212607</v>
      </c>
      <c r="I5" t="s">
        <v>68</v>
      </c>
    </row>
    <row r="6" ht="13.8" spans="1:9">
      <c r="A6" s="19" t="s">
        <v>4</v>
      </c>
      <c r="B6" s="20" t="s">
        <v>3</v>
      </c>
      <c r="C6" s="20" t="s">
        <v>8</v>
      </c>
      <c r="D6" s="20" t="s">
        <v>7</v>
      </c>
      <c r="E6" s="9" t="s">
        <v>69</v>
      </c>
      <c r="F6" s="9" t="s">
        <v>70</v>
      </c>
      <c r="G6" s="9" t="s">
        <v>71</v>
      </c>
      <c r="H6" s="7">
        <v>0.03033924</v>
      </c>
      <c r="I6" t="s">
        <v>72</v>
      </c>
    </row>
    <row r="7" ht="13.8" spans="1:8">
      <c r="A7" s="19" t="s">
        <v>4</v>
      </c>
      <c r="B7" s="20" t="s">
        <v>3</v>
      </c>
      <c r="C7" s="20" t="s">
        <v>8</v>
      </c>
      <c r="D7" s="20" t="s">
        <v>8</v>
      </c>
      <c r="E7" s="9"/>
      <c r="F7" s="9"/>
      <c r="G7" s="9" t="s">
        <v>73</v>
      </c>
      <c r="H7">
        <v>0.053309266</v>
      </c>
    </row>
    <row r="8" ht="13.8" spans="2:7">
      <c r="B8" s="9"/>
      <c r="C8" s="9"/>
      <c r="D8" s="9"/>
      <c r="E8" s="9"/>
      <c r="F8" s="9"/>
      <c r="G8" s="9"/>
    </row>
    <row r="9" ht="13.8" spans="1:5">
      <c r="A9" s="9" t="s">
        <v>74</v>
      </c>
      <c r="B9" s="6"/>
      <c r="C9" s="6"/>
      <c r="E9" s="9" t="s">
        <v>75</v>
      </c>
    </row>
    <row r="10" ht="13.8" spans="1:9">
      <c r="A10" s="19" t="s">
        <v>3</v>
      </c>
      <c r="B10" s="19" t="s">
        <v>4</v>
      </c>
      <c r="C10" s="20" t="s">
        <v>7</v>
      </c>
      <c r="D10" s="20" t="s">
        <v>7</v>
      </c>
      <c r="E10" s="9">
        <v>0.0260406537439864</v>
      </c>
      <c r="F10" s="9"/>
      <c r="G10" s="9"/>
      <c r="I10" t="s">
        <v>76</v>
      </c>
    </row>
    <row r="11" ht="13.8" spans="1:7">
      <c r="A11" s="19" t="s">
        <v>3</v>
      </c>
      <c r="B11" s="9" t="s">
        <v>77</v>
      </c>
      <c r="C11" s="20" t="s">
        <v>7</v>
      </c>
      <c r="D11" s="20" t="s">
        <v>7</v>
      </c>
      <c r="E11" s="9"/>
      <c r="F11" s="9"/>
      <c r="G11" s="9"/>
    </row>
    <row r="12" ht="13.8" spans="1:7">
      <c r="A12" s="19" t="s">
        <v>3</v>
      </c>
      <c r="B12" s="9" t="s">
        <v>78</v>
      </c>
      <c r="C12" s="20" t="s">
        <v>7</v>
      </c>
      <c r="D12" s="20" t="s">
        <v>7</v>
      </c>
      <c r="E12" s="9">
        <v>0.0434851977115885</v>
      </c>
      <c r="F12" s="9"/>
      <c r="G12" s="9"/>
    </row>
    <row r="14" ht="13.8" spans="1:6">
      <c r="A14" s="9" t="s">
        <v>79</v>
      </c>
      <c r="B14" s="7"/>
      <c r="C14" s="7"/>
      <c r="E14" s="9" t="s">
        <v>80</v>
      </c>
      <c r="F14" s="7"/>
    </row>
    <row r="15" ht="13.8" spans="1:5">
      <c r="A15" s="19" t="s">
        <v>4</v>
      </c>
      <c r="B15" s="20" t="s">
        <v>4</v>
      </c>
      <c r="C15" s="20" t="s">
        <v>7</v>
      </c>
      <c r="D15" s="20" t="s">
        <v>7</v>
      </c>
      <c r="E15" s="9">
        <v>0.0194204672763194</v>
      </c>
    </row>
    <row r="16" spans="1:5">
      <c r="A16" s="19" t="s">
        <v>4</v>
      </c>
      <c r="B16" s="20" t="s">
        <v>3</v>
      </c>
      <c r="C16" s="20" t="s">
        <v>7</v>
      </c>
      <c r="D16" s="20" t="s">
        <v>7</v>
      </c>
      <c r="E16" s="7">
        <v>0.006508833</v>
      </c>
    </row>
    <row r="17" spans="1:5">
      <c r="A17" s="6"/>
      <c r="E17" s="7"/>
    </row>
    <row r="18" ht="13.8" spans="1:7">
      <c r="A18" s="9" t="s">
        <v>81</v>
      </c>
      <c r="E18" s="9" t="s">
        <v>82</v>
      </c>
      <c r="G18" t="s">
        <v>83</v>
      </c>
    </row>
    <row r="19" ht="13.8" spans="1:5">
      <c r="A19" s="19" t="s">
        <v>4</v>
      </c>
      <c r="B19" s="20" t="s">
        <v>4</v>
      </c>
      <c r="C19" s="20" t="s">
        <v>8</v>
      </c>
      <c r="D19" s="20" t="s">
        <v>7</v>
      </c>
      <c r="E19" s="9">
        <v>0.0876303795868481</v>
      </c>
    </row>
    <row r="21" ht="13.8" spans="1:7">
      <c r="A21" s="9" t="s">
        <v>84</v>
      </c>
      <c r="E21" s="9" t="s">
        <v>85</v>
      </c>
      <c r="G21" t="s">
        <v>86</v>
      </c>
    </row>
    <row r="22" ht="13.8" spans="1:5">
      <c r="A22" s="19" t="s">
        <v>3</v>
      </c>
      <c r="B22" s="19" t="s">
        <v>4</v>
      </c>
      <c r="C22" s="20" t="s">
        <v>7</v>
      </c>
      <c r="D22" s="20" t="s">
        <v>87</v>
      </c>
      <c r="E22" s="9">
        <v>0.0131635759811123</v>
      </c>
    </row>
    <row r="24" ht="13.8" spans="1:5">
      <c r="A24" s="9" t="s">
        <v>88</v>
      </c>
      <c r="E24" s="9" t="s">
        <v>89</v>
      </c>
    </row>
    <row r="25" ht="13.8" spans="1:5">
      <c r="A25" s="19" t="s">
        <v>4</v>
      </c>
      <c r="B25" s="19" t="s">
        <v>90</v>
      </c>
      <c r="C25" s="20" t="s">
        <v>7</v>
      </c>
      <c r="D25" s="20" t="s">
        <v>7</v>
      </c>
      <c r="E25" s="9">
        <v>0.0346770655733595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G16" sqref="G16"/>
    </sheetView>
  </sheetViews>
  <sheetFormatPr defaultColWidth="8.88888888888889" defaultRowHeight="13.2"/>
  <cols>
    <col min="5" max="5" width="24.4444444444444" customWidth="1"/>
    <col min="6" max="6" width="24.1111111111111" customWidth="1"/>
    <col min="7" max="7" width="44.7777777777778" customWidth="1"/>
    <col min="8" max="8" width="9.22222222222222"/>
  </cols>
  <sheetData>
    <row r="1" spans="1:7">
      <c r="A1" t="s">
        <v>0</v>
      </c>
      <c r="C1" t="s">
        <v>1</v>
      </c>
      <c r="G1" t="s">
        <v>60</v>
      </c>
    </row>
    <row r="2" spans="1:8">
      <c r="A2" t="s">
        <v>2</v>
      </c>
      <c r="B2" t="s">
        <v>5</v>
      </c>
      <c r="C2" t="s">
        <v>6</v>
      </c>
      <c r="D2" t="s">
        <v>9</v>
      </c>
      <c r="E2" t="s">
        <v>54</v>
      </c>
      <c r="F2" t="s">
        <v>55</v>
      </c>
      <c r="G2" s="6" t="s">
        <v>56</v>
      </c>
      <c r="H2" t="s">
        <v>20</v>
      </c>
    </row>
    <row r="3" ht="13.8" spans="1:10">
      <c r="A3" s="19" t="s">
        <v>3</v>
      </c>
      <c r="B3" s="20" t="s">
        <v>3</v>
      </c>
      <c r="C3" s="20" t="s">
        <v>7</v>
      </c>
      <c r="D3" s="20" t="s">
        <v>7</v>
      </c>
      <c r="E3" s="9" t="s">
        <v>91</v>
      </c>
      <c r="F3" s="9" t="s">
        <v>92</v>
      </c>
      <c r="G3" s="9" t="s">
        <v>93</v>
      </c>
      <c r="H3" s="7">
        <v>9.921393e-5</v>
      </c>
      <c r="J3" s="9"/>
    </row>
    <row r="4" ht="13.8" spans="1:9">
      <c r="A4" s="19" t="s">
        <v>4</v>
      </c>
      <c r="B4" s="20" t="s">
        <v>3</v>
      </c>
      <c r="C4" s="20" t="s">
        <v>7</v>
      </c>
      <c r="D4" s="20" t="s">
        <v>7</v>
      </c>
      <c r="E4" s="9" t="s">
        <v>94</v>
      </c>
      <c r="F4" s="9" t="s">
        <v>95</v>
      </c>
      <c r="G4" s="9" t="s">
        <v>96</v>
      </c>
      <c r="H4" s="7">
        <v>8.695215e-5</v>
      </c>
      <c r="I4" t="s">
        <v>97</v>
      </c>
    </row>
    <row r="5" ht="13.8" spans="1:8">
      <c r="A5" s="19" t="s">
        <v>3</v>
      </c>
      <c r="B5" s="20" t="s">
        <v>3</v>
      </c>
      <c r="C5" s="20" t="s">
        <v>8</v>
      </c>
      <c r="D5" s="20" t="s">
        <v>8</v>
      </c>
      <c r="E5" s="9" t="s">
        <v>98</v>
      </c>
      <c r="F5" s="9" t="s">
        <v>99</v>
      </c>
      <c r="G5" s="9" t="s">
        <v>100</v>
      </c>
      <c r="H5" s="7">
        <v>0.0090083</v>
      </c>
    </row>
    <row r="6" ht="13.8" spans="1:10">
      <c r="A6" s="19" t="s">
        <v>4</v>
      </c>
      <c r="B6" s="20" t="s">
        <v>3</v>
      </c>
      <c r="C6" s="20" t="s">
        <v>8</v>
      </c>
      <c r="D6" s="20" t="s">
        <v>7</v>
      </c>
      <c r="E6" s="9"/>
      <c r="F6" s="9"/>
      <c r="G6" s="9" t="s">
        <v>101</v>
      </c>
      <c r="H6" s="7">
        <v>0.002236917</v>
      </c>
      <c r="J6" s="13"/>
    </row>
    <row r="7" ht="13.8" spans="1:10">
      <c r="A7" s="19" t="s">
        <v>4</v>
      </c>
      <c r="B7" s="20" t="s">
        <v>3</v>
      </c>
      <c r="C7" s="20" t="s">
        <v>8</v>
      </c>
      <c r="D7" s="20" t="s">
        <v>8</v>
      </c>
      <c r="E7" s="9"/>
      <c r="F7" s="9"/>
      <c r="G7" s="9" t="s">
        <v>102</v>
      </c>
      <c r="H7">
        <v>0.006845108</v>
      </c>
      <c r="J7" s="9"/>
    </row>
    <row r="8" ht="13.8" spans="2:7">
      <c r="B8" s="9"/>
      <c r="C8" s="9"/>
      <c r="D8" s="9"/>
      <c r="E8" s="9"/>
      <c r="F8" s="9"/>
      <c r="G8" s="9"/>
    </row>
    <row r="9" ht="13.8" spans="2:7">
      <c r="B9" s="9"/>
      <c r="C9" s="9"/>
      <c r="D9" s="9"/>
      <c r="E9" s="9"/>
      <c r="F9" s="9"/>
      <c r="G9" s="9" t="s">
        <v>93</v>
      </c>
    </row>
    <row r="10" ht="13.8" spans="1:7">
      <c r="A10" s="6"/>
      <c r="G10" s="9"/>
    </row>
    <row r="11" ht="13.8" spans="2:7">
      <c r="B11" s="9"/>
      <c r="G11" s="7"/>
    </row>
    <row r="12" ht="13.8" spans="1:9">
      <c r="A12" s="19" t="s">
        <v>4</v>
      </c>
      <c r="B12" s="20" t="s">
        <v>3</v>
      </c>
      <c r="C12" s="20" t="s">
        <v>7</v>
      </c>
      <c r="D12" s="20" t="s">
        <v>7</v>
      </c>
      <c r="E12" s="9" t="s">
        <v>103</v>
      </c>
      <c r="F12" s="9" t="s">
        <v>104</v>
      </c>
      <c r="G12" s="9" t="s">
        <v>105</v>
      </c>
      <c r="H12" s="7">
        <v>8.695215e-5</v>
      </c>
      <c r="I12" t="s">
        <v>106</v>
      </c>
    </row>
    <row r="13" ht="13.8" spans="1:10">
      <c r="A13" s="19" t="s">
        <v>3</v>
      </c>
      <c r="B13" s="20" t="s">
        <v>3</v>
      </c>
      <c r="C13" s="20" t="s">
        <v>7</v>
      </c>
      <c r="D13" s="20" t="s">
        <v>7</v>
      </c>
      <c r="E13" s="9" t="s">
        <v>91</v>
      </c>
      <c r="F13" s="9" t="s">
        <v>92</v>
      </c>
      <c r="G13" s="9" t="s">
        <v>107</v>
      </c>
      <c r="H13" s="7">
        <v>9.921393e-5</v>
      </c>
      <c r="J13" s="9"/>
    </row>
    <row r="14" ht="13.8" spans="1:10">
      <c r="A14" s="6"/>
      <c r="E14" s="9"/>
      <c r="F14" s="9"/>
      <c r="G14" s="9"/>
      <c r="H14" s="7"/>
      <c r="J14" s="9"/>
    </row>
    <row r="15" ht="13.8" spans="1:7">
      <c r="A15" s="9" t="s">
        <v>74</v>
      </c>
      <c r="G15" s="9" t="s">
        <v>108</v>
      </c>
    </row>
    <row r="16" ht="13.8" spans="1:8">
      <c r="A16" s="19" t="s">
        <v>3</v>
      </c>
      <c r="B16" s="9" t="s">
        <v>77</v>
      </c>
      <c r="C16" s="20" t="s">
        <v>7</v>
      </c>
      <c r="D16" s="20" t="s">
        <v>7</v>
      </c>
      <c r="E16" s="9" t="s">
        <v>109</v>
      </c>
      <c r="F16" s="9" t="s">
        <v>110</v>
      </c>
      <c r="G16" s="9" t="s">
        <v>111</v>
      </c>
      <c r="H16" t="s">
        <v>112</v>
      </c>
    </row>
    <row r="17" ht="13.8" spans="1:8">
      <c r="A17" s="19" t="s">
        <v>3</v>
      </c>
      <c r="B17" s="9" t="s">
        <v>78</v>
      </c>
      <c r="C17" s="20" t="s">
        <v>7</v>
      </c>
      <c r="D17" s="20" t="s">
        <v>7</v>
      </c>
      <c r="E17" s="9" t="s">
        <v>113</v>
      </c>
      <c r="F17" s="9" t="s">
        <v>114</v>
      </c>
      <c r="G17" s="9" t="s">
        <v>115</v>
      </c>
      <c r="H17" t="s">
        <v>112</v>
      </c>
    </row>
    <row r="19" ht="13.8" spans="1:7">
      <c r="A19" s="9" t="s">
        <v>116</v>
      </c>
      <c r="G19" s="9" t="s">
        <v>117</v>
      </c>
    </row>
    <row r="20" ht="13.8" spans="1:8">
      <c r="A20" s="19" t="s">
        <v>3</v>
      </c>
      <c r="B20" s="19" t="s">
        <v>118</v>
      </c>
      <c r="C20" s="20" t="s">
        <v>7</v>
      </c>
      <c r="D20" s="20" t="s">
        <v>7</v>
      </c>
      <c r="E20" s="9" t="s">
        <v>119</v>
      </c>
      <c r="F20" s="9" t="s">
        <v>120</v>
      </c>
      <c r="G20" s="9" t="s">
        <v>121</v>
      </c>
      <c r="H20" t="s">
        <v>112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A5" sqref="A5:F5"/>
    </sheetView>
  </sheetViews>
  <sheetFormatPr defaultColWidth="8.88888888888889" defaultRowHeight="13.2"/>
  <cols>
    <col min="7" max="7" width="24.4444444444444" customWidth="1"/>
    <col min="8" max="8" width="24.1111111111111" customWidth="1"/>
    <col min="9" max="9" width="44.7777777777778" customWidth="1"/>
  </cols>
  <sheetData>
    <row r="1" spans="1:9">
      <c r="A1" t="s">
        <v>0</v>
      </c>
      <c r="D1" t="s">
        <v>1</v>
      </c>
      <c r="I1" t="s">
        <v>60</v>
      </c>
    </row>
    <row r="2" spans="1:9">
      <c r="A2" t="s">
        <v>2</v>
      </c>
      <c r="B2" t="s">
        <v>5</v>
      </c>
      <c r="C2" t="s">
        <v>122</v>
      </c>
      <c r="D2" t="s">
        <v>6</v>
      </c>
      <c r="E2" t="s">
        <v>9</v>
      </c>
      <c r="F2" t="s">
        <v>123</v>
      </c>
      <c r="G2" t="s">
        <v>54</v>
      </c>
      <c r="H2" t="s">
        <v>55</v>
      </c>
      <c r="I2" s="6" t="s">
        <v>56</v>
      </c>
    </row>
    <row r="3" ht="13.8" spans="1:10">
      <c r="A3" s="19" t="s">
        <v>3</v>
      </c>
      <c r="B3" s="20" t="s">
        <v>3</v>
      </c>
      <c r="C3" s="20" t="s">
        <v>3</v>
      </c>
      <c r="D3" s="20" t="s">
        <v>7</v>
      </c>
      <c r="E3" s="20" t="s">
        <v>7</v>
      </c>
      <c r="F3" s="20" t="s">
        <v>7</v>
      </c>
      <c r="G3" s="9" t="s">
        <v>124</v>
      </c>
      <c r="H3" s="9" t="s">
        <v>125</v>
      </c>
      <c r="I3" s="9" t="s">
        <v>126</v>
      </c>
      <c r="J3" t="s">
        <v>127</v>
      </c>
    </row>
    <row r="4" ht="13.8" spans="1:10">
      <c r="A4" s="19" t="s">
        <v>4</v>
      </c>
      <c r="B4" s="20" t="s">
        <v>3</v>
      </c>
      <c r="C4" s="20" t="s">
        <v>3</v>
      </c>
      <c r="D4" s="20" t="s">
        <v>7</v>
      </c>
      <c r="E4" s="20" t="s">
        <v>7</v>
      </c>
      <c r="F4" s="20" t="s">
        <v>7</v>
      </c>
      <c r="G4" s="9" t="s">
        <v>128</v>
      </c>
      <c r="H4" s="9" t="s">
        <v>129</v>
      </c>
      <c r="I4" s="9" t="s">
        <v>80</v>
      </c>
      <c r="J4" t="s">
        <v>130</v>
      </c>
    </row>
    <row r="5" ht="13.8" spans="1:13">
      <c r="A5" s="19" t="s">
        <v>4</v>
      </c>
      <c r="B5" s="20" t="s">
        <v>3</v>
      </c>
      <c r="C5" s="20" t="s">
        <v>3</v>
      </c>
      <c r="D5" s="20" t="s">
        <v>8</v>
      </c>
      <c r="E5" s="20" t="s">
        <v>7</v>
      </c>
      <c r="F5" s="20" t="s">
        <v>7</v>
      </c>
      <c r="G5" s="9" t="s">
        <v>131</v>
      </c>
      <c r="H5" s="9" t="s">
        <v>132</v>
      </c>
      <c r="I5" s="9" t="s">
        <v>82</v>
      </c>
      <c r="J5" t="s">
        <v>130</v>
      </c>
      <c r="M5" t="s">
        <v>133</v>
      </c>
    </row>
    <row r="6" ht="13.8" spans="1:10">
      <c r="A6" s="19" t="s">
        <v>4</v>
      </c>
      <c r="B6" s="20" t="s">
        <v>3</v>
      </c>
      <c r="C6" s="20" t="s">
        <v>3</v>
      </c>
      <c r="D6" s="20" t="s">
        <v>8</v>
      </c>
      <c r="E6" s="20" t="s">
        <v>8</v>
      </c>
      <c r="F6" s="20" t="s">
        <v>8</v>
      </c>
      <c r="G6" s="9" t="s">
        <v>134</v>
      </c>
      <c r="H6" s="9" t="s">
        <v>135</v>
      </c>
      <c r="I6" s="9" t="s">
        <v>136</v>
      </c>
      <c r="J6" s="7"/>
    </row>
    <row r="7" ht="13.8" spans="1:9">
      <c r="A7" s="19" t="s">
        <v>4</v>
      </c>
      <c r="B7" s="19" t="s">
        <v>4</v>
      </c>
      <c r="C7" s="20" t="s">
        <v>3</v>
      </c>
      <c r="D7" s="20" t="s">
        <v>7</v>
      </c>
      <c r="E7" s="20" t="s">
        <v>7</v>
      </c>
      <c r="F7" s="20" t="s">
        <v>7</v>
      </c>
      <c r="G7" s="9" t="s">
        <v>137</v>
      </c>
      <c r="H7" s="9" t="s">
        <v>138</v>
      </c>
      <c r="I7" s="9" t="s">
        <v>89</v>
      </c>
    </row>
    <row r="8" ht="13.8" spans="7:9">
      <c r="G8" s="9"/>
      <c r="H8" s="9"/>
      <c r="I8" s="9"/>
    </row>
    <row r="9" ht="13.8" spans="1:10">
      <c r="A9" s="19" t="s">
        <v>3</v>
      </c>
      <c r="B9" s="19" t="s">
        <v>4</v>
      </c>
      <c r="C9" s="19" t="s">
        <v>3</v>
      </c>
      <c r="D9" s="20" t="s">
        <v>7</v>
      </c>
      <c r="E9" s="20" t="s">
        <v>7</v>
      </c>
      <c r="F9" s="20" t="s">
        <v>7</v>
      </c>
      <c r="G9" s="9" t="s">
        <v>139</v>
      </c>
      <c r="H9" s="9" t="s">
        <v>140</v>
      </c>
      <c r="I9" s="9" t="s">
        <v>75</v>
      </c>
      <c r="J9" t="s">
        <v>76</v>
      </c>
    </row>
    <row r="10" ht="13.8" spans="2:3">
      <c r="B10" s="9"/>
      <c r="C10" s="9"/>
    </row>
    <row r="11" ht="13.8" spans="1:9">
      <c r="A11" s="19" t="s">
        <v>4</v>
      </c>
      <c r="B11" s="20" t="s">
        <v>3</v>
      </c>
      <c r="C11" s="20" t="s">
        <v>3</v>
      </c>
      <c r="D11" s="20" t="s">
        <v>7</v>
      </c>
      <c r="E11" s="20" t="s">
        <v>7</v>
      </c>
      <c r="F11" s="20" t="s">
        <v>7</v>
      </c>
      <c r="I11" s="9" t="s">
        <v>80</v>
      </c>
    </row>
    <row r="13" ht="13.8" spans="1:10">
      <c r="A13" s="19" t="s">
        <v>4</v>
      </c>
      <c r="B13" s="20" t="s">
        <v>3</v>
      </c>
      <c r="C13" s="20" t="s">
        <v>3</v>
      </c>
      <c r="D13" s="20" t="s">
        <v>8</v>
      </c>
      <c r="E13" s="20" t="s">
        <v>7</v>
      </c>
      <c r="F13" s="20" t="s">
        <v>7</v>
      </c>
      <c r="G13" s="9" t="s">
        <v>131</v>
      </c>
      <c r="H13" s="9" t="s">
        <v>132</v>
      </c>
      <c r="I13" s="9" t="s">
        <v>82</v>
      </c>
      <c r="J13" t="s">
        <v>83</v>
      </c>
    </row>
    <row r="14" ht="13.8" spans="1:10">
      <c r="A14" s="19" t="s">
        <v>3</v>
      </c>
      <c r="B14" s="20" t="s">
        <v>3</v>
      </c>
      <c r="C14" s="20" t="s">
        <v>3</v>
      </c>
      <c r="D14" s="20" t="s">
        <v>7</v>
      </c>
      <c r="E14" s="20" t="s">
        <v>87</v>
      </c>
      <c r="F14" s="20" t="s">
        <v>87</v>
      </c>
      <c r="G14" s="9" t="s">
        <v>141</v>
      </c>
      <c r="H14" s="9" t="s">
        <v>142</v>
      </c>
      <c r="I14" s="9" t="s">
        <v>85</v>
      </c>
      <c r="J14" t="s">
        <v>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I3" sqref="I3"/>
    </sheetView>
  </sheetViews>
  <sheetFormatPr defaultColWidth="8.88888888888889" defaultRowHeight="13.2"/>
  <cols>
    <col min="7" max="7" width="24.4444444444444" customWidth="1"/>
    <col min="8" max="8" width="24.1111111111111" customWidth="1"/>
    <col min="9" max="9" width="48.1111111111111" customWidth="1"/>
  </cols>
  <sheetData>
    <row r="1" spans="1:4">
      <c r="A1" t="s">
        <v>0</v>
      </c>
      <c r="D1" t="s">
        <v>1</v>
      </c>
    </row>
    <row r="2" spans="1:9">
      <c r="A2" t="s">
        <v>2</v>
      </c>
      <c r="B2" t="s">
        <v>5</v>
      </c>
      <c r="C2" t="s">
        <v>122</v>
      </c>
      <c r="D2" t="s">
        <v>6</v>
      </c>
      <c r="E2" t="s">
        <v>9</v>
      </c>
      <c r="F2" t="s">
        <v>123</v>
      </c>
      <c r="G2" t="s">
        <v>54</v>
      </c>
      <c r="H2" t="s">
        <v>55</v>
      </c>
      <c r="I2" s="6" t="s">
        <v>56</v>
      </c>
    </row>
    <row r="3" ht="13.8" spans="1:10">
      <c r="A3" s="19" t="s">
        <v>3</v>
      </c>
      <c r="B3" s="20" t="s">
        <v>3</v>
      </c>
      <c r="C3" s="20" t="s">
        <v>3</v>
      </c>
      <c r="D3" s="20" t="s">
        <v>7</v>
      </c>
      <c r="E3" s="20" t="s">
        <v>7</v>
      </c>
      <c r="F3" s="20" t="s">
        <v>7</v>
      </c>
      <c r="G3" s="9" t="s">
        <v>143</v>
      </c>
      <c r="H3" s="9" t="s">
        <v>144</v>
      </c>
      <c r="I3" s="9" t="s">
        <v>117</v>
      </c>
      <c r="J3" s="7"/>
    </row>
    <row r="4" ht="13.8" spans="1:9">
      <c r="A4" s="19" t="s">
        <v>4</v>
      </c>
      <c r="B4" s="20" t="s">
        <v>3</v>
      </c>
      <c r="C4" s="20" t="s">
        <v>3</v>
      </c>
      <c r="D4" s="20" t="s">
        <v>7</v>
      </c>
      <c r="E4" s="20" t="s">
        <v>7</v>
      </c>
      <c r="F4" s="20" t="s">
        <v>7</v>
      </c>
      <c r="G4" s="9" t="s">
        <v>145</v>
      </c>
      <c r="H4" s="9" t="s">
        <v>146</v>
      </c>
      <c r="I4" s="9" t="s">
        <v>147</v>
      </c>
    </row>
    <row r="5" ht="13.8" spans="1:9">
      <c r="A5" s="19" t="s">
        <v>4</v>
      </c>
      <c r="B5" s="20" t="s">
        <v>3</v>
      </c>
      <c r="C5" s="20" t="s">
        <v>3</v>
      </c>
      <c r="D5" s="20" t="s">
        <v>8</v>
      </c>
      <c r="E5" s="20" t="s">
        <v>7</v>
      </c>
      <c r="F5" s="20" t="s">
        <v>7</v>
      </c>
      <c r="G5" s="9" t="s">
        <v>148</v>
      </c>
      <c r="H5" s="9" t="s">
        <v>149</v>
      </c>
      <c r="I5" s="9" t="s">
        <v>150</v>
      </c>
    </row>
    <row r="6" ht="13.8" spans="1:10">
      <c r="A6" s="19" t="s">
        <v>4</v>
      </c>
      <c r="B6" s="20" t="s">
        <v>3</v>
      </c>
      <c r="C6" s="20" t="s">
        <v>3</v>
      </c>
      <c r="D6" s="20" t="s">
        <v>8</v>
      </c>
      <c r="E6" s="20" t="s">
        <v>8</v>
      </c>
      <c r="F6" s="20" t="s">
        <v>8</v>
      </c>
      <c r="G6" s="9" t="s">
        <v>151</v>
      </c>
      <c r="H6" s="9" t="s">
        <v>152</v>
      </c>
      <c r="I6" s="9" t="s">
        <v>153</v>
      </c>
      <c r="J6" s="7"/>
    </row>
    <row r="7" ht="13.8" spans="1:10">
      <c r="A7" s="19" t="s">
        <v>4</v>
      </c>
      <c r="B7" s="19" t="s">
        <v>4</v>
      </c>
      <c r="C7" s="20" t="s">
        <v>3</v>
      </c>
      <c r="D7" s="20" t="s">
        <v>7</v>
      </c>
      <c r="E7" s="20" t="s">
        <v>7</v>
      </c>
      <c r="F7" s="20" t="s">
        <v>7</v>
      </c>
      <c r="G7" s="9" t="s">
        <v>154</v>
      </c>
      <c r="H7" s="9" t="s">
        <v>155</v>
      </c>
      <c r="I7" s="9" t="s">
        <v>156</v>
      </c>
      <c r="J7" t="s">
        <v>157</v>
      </c>
    </row>
    <row r="8" ht="13.8" spans="7:9">
      <c r="G8" s="9"/>
      <c r="H8" s="9"/>
      <c r="I8" s="9"/>
    </row>
    <row r="9" ht="13.8" spans="1:9">
      <c r="A9" s="19" t="s">
        <v>3</v>
      </c>
      <c r="B9" s="19" t="s">
        <v>4</v>
      </c>
      <c r="C9" s="19" t="s">
        <v>3</v>
      </c>
      <c r="D9" s="20" t="s">
        <v>7</v>
      </c>
      <c r="E9" s="20" t="s">
        <v>7</v>
      </c>
      <c r="F9" s="20" t="s">
        <v>7</v>
      </c>
      <c r="G9" s="9" t="s">
        <v>158</v>
      </c>
      <c r="H9" s="9" t="s">
        <v>159</v>
      </c>
      <c r="I9" s="9" t="s">
        <v>108</v>
      </c>
    </row>
    <row r="10" ht="13.8" spans="2:3">
      <c r="B10" s="9"/>
      <c r="C10" s="9"/>
    </row>
    <row r="11" ht="13.8" spans="1:9">
      <c r="A11" s="19" t="s">
        <v>3</v>
      </c>
      <c r="B11" s="20" t="s">
        <v>3</v>
      </c>
      <c r="C11" s="20" t="s">
        <v>3</v>
      </c>
      <c r="D11" s="20" t="s">
        <v>7</v>
      </c>
      <c r="E11" s="20" t="s">
        <v>7</v>
      </c>
      <c r="F11" s="20" t="s">
        <v>7</v>
      </c>
      <c r="G11" s="9" t="s">
        <v>160</v>
      </c>
      <c r="H11" s="9" t="s">
        <v>161</v>
      </c>
      <c r="I11" s="9" t="s">
        <v>162</v>
      </c>
    </row>
    <row r="13" spans="2:8">
      <c r="B13" s="7"/>
      <c r="C13" s="7"/>
      <c r="D13" s="7"/>
      <c r="G13" s="7"/>
      <c r="H13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5"/>
  <sheetViews>
    <sheetView tabSelected="1" topLeftCell="A49" workbookViewId="0">
      <selection activeCell="A75" sqref="A75"/>
    </sheetView>
  </sheetViews>
  <sheetFormatPr defaultColWidth="8.88888888888889" defaultRowHeight="13.2"/>
  <cols>
    <col min="1" max="1" width="15.5555555555556" customWidth="1"/>
    <col min="3" max="3" width="12.8888888888889"/>
    <col min="6" max="8" width="14.3333333333333"/>
    <col min="9" max="9" width="9.77777777777778"/>
    <col min="15" max="15" width="9.22222222222222"/>
  </cols>
  <sheetData>
    <row r="1" ht="13.8" spans="2:8">
      <c r="B1" s="2" t="s">
        <v>74</v>
      </c>
      <c r="C1" s="3"/>
      <c r="D1" s="3"/>
      <c r="E1" s="4"/>
      <c r="F1" s="2" t="s">
        <v>75</v>
      </c>
      <c r="G1" s="4"/>
      <c r="H1" s="4"/>
    </row>
    <row r="2" ht="13.8" spans="2:20">
      <c r="B2" t="s">
        <v>163</v>
      </c>
      <c r="E2" s="4"/>
      <c r="F2" s="1" t="s">
        <v>164</v>
      </c>
      <c r="G2" s="4"/>
      <c r="H2" s="4"/>
      <c r="M2" s="1"/>
      <c r="T2" s="1"/>
    </row>
    <row r="3" ht="13.8" spans="2:20">
      <c r="B3" t="s">
        <v>165</v>
      </c>
      <c r="E3" s="4"/>
      <c r="F3" s="1" t="s">
        <v>166</v>
      </c>
      <c r="G3" s="4"/>
      <c r="H3" s="4"/>
      <c r="M3" s="1"/>
      <c r="T3" s="1"/>
    </row>
    <row r="4" ht="13.8" spans="2:20">
      <c r="B4" t="s">
        <v>167</v>
      </c>
      <c r="E4" s="4"/>
      <c r="F4" s="1" t="s">
        <v>168</v>
      </c>
      <c r="G4" s="4"/>
      <c r="H4" s="4"/>
      <c r="M4" s="1"/>
      <c r="T4" s="1"/>
    </row>
    <row r="5" ht="13.8" spans="2:20">
      <c r="B5" t="s">
        <v>169</v>
      </c>
      <c r="E5" s="4"/>
      <c r="F5" s="1" t="s">
        <v>170</v>
      </c>
      <c r="G5" s="4"/>
      <c r="H5" s="4"/>
      <c r="M5" s="1"/>
      <c r="T5" s="1"/>
    </row>
    <row r="6" ht="13.8" spans="1:9">
      <c r="A6" t="s">
        <v>171</v>
      </c>
      <c r="B6" s="21" t="s">
        <v>3</v>
      </c>
      <c r="C6" s="21" t="s">
        <v>4</v>
      </c>
      <c r="D6" s="22" t="s">
        <v>7</v>
      </c>
      <c r="E6" s="22" t="s">
        <v>7</v>
      </c>
      <c r="F6" s="2">
        <v>0.0260406537439864</v>
      </c>
      <c r="G6" s="1">
        <v>0.000354761227283131</v>
      </c>
      <c r="H6" s="5">
        <v>4.71261843598288e-6</v>
      </c>
      <c r="I6" s="5">
        <v>6.25810355088727e-8</v>
      </c>
    </row>
    <row r="7" ht="13.8" spans="1:9">
      <c r="A7" t="s">
        <v>172</v>
      </c>
      <c r="B7" s="19" t="s">
        <v>3</v>
      </c>
      <c r="C7" s="20" t="s">
        <v>3</v>
      </c>
      <c r="D7" s="20" t="s">
        <v>7</v>
      </c>
      <c r="E7" s="20" t="s">
        <v>7</v>
      </c>
      <c r="F7" s="7">
        <v>0.009852611</v>
      </c>
      <c r="G7" s="5">
        <v>9.92139306565054e-5</v>
      </c>
      <c r="H7" s="5">
        <v>9.89621290084271e-7</v>
      </c>
      <c r="I7" s="5">
        <v>9.87016768736725e-9</v>
      </c>
    </row>
    <row r="8" ht="13.8" spans="1:9">
      <c r="A8" t="s">
        <v>173</v>
      </c>
      <c r="B8" s="21" t="s">
        <v>3</v>
      </c>
      <c r="C8" s="2" t="s">
        <v>78</v>
      </c>
      <c r="D8" s="22" t="s">
        <v>7</v>
      </c>
      <c r="E8" s="22" t="s">
        <v>7</v>
      </c>
      <c r="F8" s="2">
        <v>0.0434851977115885</v>
      </c>
      <c r="G8" s="1">
        <v>0.000677170303621994</v>
      </c>
      <c r="H8" s="5">
        <v>1.01080200179584e-5</v>
      </c>
      <c r="I8" s="5">
        <v>1.50785185595398e-7</v>
      </c>
    </row>
    <row r="9" ht="13.8" spans="1:9">
      <c r="A9" t="s">
        <v>174</v>
      </c>
      <c r="B9" s="19" t="s">
        <v>3</v>
      </c>
      <c r="C9" s="2" t="s">
        <v>175</v>
      </c>
      <c r="D9" s="20" t="s">
        <v>7</v>
      </c>
      <c r="E9" s="20" t="s">
        <v>7</v>
      </c>
      <c r="F9" s="1">
        <v>0.0176615993038843</v>
      </c>
      <c r="G9" s="1">
        <v>0.000214915420375127</v>
      </c>
      <c r="H9" s="5">
        <v>2.57092454028941e-6</v>
      </c>
      <c r="I9" s="5">
        <v>3.07484018184716e-8</v>
      </c>
    </row>
    <row r="10" ht="13.8" spans="1:9">
      <c r="A10" t="s">
        <v>176</v>
      </c>
      <c r="B10" s="19" t="s">
        <v>3</v>
      </c>
      <c r="C10" s="2" t="s">
        <v>177</v>
      </c>
      <c r="D10" s="20" t="s">
        <v>7</v>
      </c>
      <c r="E10" s="20" t="s">
        <v>7</v>
      </c>
      <c r="F10" s="1">
        <v>0.0149736107205459</v>
      </c>
      <c r="G10" s="1">
        <v>0.000173111500567587</v>
      </c>
      <c r="H10" s="5">
        <v>1.97261859309119e-6</v>
      </c>
      <c r="I10" s="5"/>
    </row>
    <row r="11" ht="13.8" spans="1:8">
      <c r="A11" t="s">
        <v>178</v>
      </c>
      <c r="B11" s="19" t="s">
        <v>3</v>
      </c>
      <c r="C11">
        <f>BC!G4</f>
        <v>0.292287297950888</v>
      </c>
      <c r="D11" s="20" t="s">
        <v>7</v>
      </c>
      <c r="E11" s="20" t="s">
        <v>7</v>
      </c>
      <c r="F11" s="1">
        <v>0.0421247701318589</v>
      </c>
      <c r="G11" s="1">
        <v>0.00065087224075265</v>
      </c>
      <c r="H11" s="5">
        <v>9.65268623738724e-6</v>
      </c>
    </row>
    <row r="12" spans="2:8">
      <c r="B12" s="6"/>
      <c r="F12" s="4"/>
      <c r="G12" s="4"/>
      <c r="H12" s="4"/>
    </row>
    <row r="13" ht="13.8" spans="2:8">
      <c r="B13" s="2" t="s">
        <v>79</v>
      </c>
      <c r="C13" s="8"/>
      <c r="D13" s="8"/>
      <c r="E13" s="4"/>
      <c r="F13" s="2" t="s">
        <v>80</v>
      </c>
      <c r="G13" s="8"/>
      <c r="H13" s="4"/>
    </row>
    <row r="14" ht="13.8" spans="2:20">
      <c r="B14" t="s">
        <v>163</v>
      </c>
      <c r="E14" s="4"/>
      <c r="F14" s="1" t="s">
        <v>179</v>
      </c>
      <c r="G14" s="8"/>
      <c r="H14" s="4"/>
      <c r="M14" s="1"/>
      <c r="T14" s="1"/>
    </row>
    <row r="15" ht="13.8" spans="2:20">
      <c r="B15" t="s">
        <v>165</v>
      </c>
      <c r="F15" s="1" t="s">
        <v>180</v>
      </c>
      <c r="G15" s="8"/>
      <c r="H15" s="4"/>
      <c r="M15" s="1"/>
      <c r="T15" s="1"/>
    </row>
    <row r="16" ht="13.8" spans="2:20">
      <c r="B16" t="s">
        <v>167</v>
      </c>
      <c r="F16" s="1" t="s">
        <v>181</v>
      </c>
      <c r="G16" s="8"/>
      <c r="H16" s="4"/>
      <c r="M16" s="1"/>
      <c r="T16" s="1"/>
    </row>
    <row r="17" ht="13.8" spans="2:20">
      <c r="B17" t="s">
        <v>169</v>
      </c>
      <c r="F17" s="1" t="s">
        <v>182</v>
      </c>
      <c r="G17" s="8"/>
      <c r="H17" s="4"/>
      <c r="M17" s="1"/>
      <c r="T17" s="1"/>
    </row>
    <row r="18" spans="1:8">
      <c r="A18" t="s">
        <v>183</v>
      </c>
      <c r="B18" s="21" t="s">
        <v>4</v>
      </c>
      <c r="C18" s="22" t="s">
        <v>3</v>
      </c>
      <c r="D18" s="22" t="s">
        <v>7</v>
      </c>
      <c r="E18" s="22" t="s">
        <v>7</v>
      </c>
      <c r="F18" s="8">
        <v>0.006508833</v>
      </c>
      <c r="G18" s="4"/>
      <c r="H18" s="4"/>
    </row>
    <row r="19" ht="13.8" spans="1:6">
      <c r="A19" t="s">
        <v>173</v>
      </c>
      <c r="B19" s="21" t="s">
        <v>4</v>
      </c>
      <c r="C19" s="22" t="s">
        <v>4</v>
      </c>
      <c r="D19" s="22" t="s">
        <v>7</v>
      </c>
      <c r="E19" s="22" t="s">
        <v>7</v>
      </c>
      <c r="F19" s="2">
        <v>0.0194204672763194</v>
      </c>
    </row>
    <row r="20" ht="13.8" spans="1:8">
      <c r="A20" t="s">
        <v>178</v>
      </c>
      <c r="B20" s="21" t="s">
        <v>4</v>
      </c>
      <c r="C20" s="4">
        <f>BC!G2</f>
        <v>0.196097034984798</v>
      </c>
      <c r="D20" s="22" t="s">
        <v>7</v>
      </c>
      <c r="E20" s="22" t="s">
        <v>7</v>
      </c>
      <c r="F20" s="1">
        <v>0.0188590270292657</v>
      </c>
      <c r="G20" s="1">
        <v>0.000378126531642115</v>
      </c>
      <c r="H20" s="5">
        <v>7.44973084823355e-6</v>
      </c>
    </row>
    <row r="21" spans="2:8">
      <c r="B21" s="3"/>
      <c r="C21" s="4"/>
      <c r="D21" s="4"/>
      <c r="E21" s="4"/>
      <c r="F21" s="8"/>
      <c r="G21" s="4"/>
      <c r="H21" s="4"/>
    </row>
    <row r="22" ht="13.8" spans="2:8">
      <c r="B22" s="2" t="s">
        <v>81</v>
      </c>
      <c r="C22" s="4"/>
      <c r="D22" s="4"/>
      <c r="E22" s="4"/>
      <c r="F22" s="2" t="s">
        <v>82</v>
      </c>
      <c r="G22" s="4"/>
      <c r="H22" s="4" t="s">
        <v>83</v>
      </c>
    </row>
    <row r="23" ht="13.8" spans="2:20">
      <c r="B23" t="s">
        <v>163</v>
      </c>
      <c r="E23" s="4"/>
      <c r="F23" s="1" t="s">
        <v>184</v>
      </c>
      <c r="G23" s="4"/>
      <c r="H23" s="4"/>
      <c r="M23" s="1"/>
      <c r="T23" s="1"/>
    </row>
    <row r="24" ht="13.8" spans="2:20">
      <c r="B24" t="s">
        <v>165</v>
      </c>
      <c r="E24" s="4"/>
      <c r="F24" s="1" t="s">
        <v>185</v>
      </c>
      <c r="G24" s="4"/>
      <c r="H24" s="4"/>
      <c r="M24" s="1"/>
      <c r="T24" s="1"/>
    </row>
    <row r="25" ht="13.8" spans="2:20">
      <c r="B25" t="s">
        <v>167</v>
      </c>
      <c r="E25" s="4"/>
      <c r="F25" s="1" t="s">
        <v>186</v>
      </c>
      <c r="G25" s="4"/>
      <c r="H25" s="4"/>
      <c r="M25" s="1"/>
      <c r="T25" s="1"/>
    </row>
    <row r="26" ht="13.8" spans="2:20">
      <c r="B26" t="s">
        <v>169</v>
      </c>
      <c r="E26" s="4"/>
      <c r="F26" s="1" t="s">
        <v>187</v>
      </c>
      <c r="G26" s="4"/>
      <c r="H26" s="4"/>
      <c r="M26" s="1"/>
      <c r="T26" s="1"/>
    </row>
    <row r="27" ht="13.8" spans="1:8">
      <c r="A27" t="s">
        <v>183</v>
      </c>
      <c r="B27" s="21" t="s">
        <v>4</v>
      </c>
      <c r="C27" s="22" t="s">
        <v>3</v>
      </c>
      <c r="D27" s="22" t="s">
        <v>8</v>
      </c>
      <c r="E27" s="22" t="s">
        <v>7</v>
      </c>
      <c r="F27" s="1">
        <v>0.0303392432168261</v>
      </c>
      <c r="G27" s="4"/>
      <c r="H27" s="4"/>
    </row>
    <row r="28" ht="13.8" spans="1:8">
      <c r="A28" t="s">
        <v>173</v>
      </c>
      <c r="B28" s="21" t="s">
        <v>4</v>
      </c>
      <c r="C28" s="22" t="s">
        <v>4</v>
      </c>
      <c r="D28" s="22" t="s">
        <v>8</v>
      </c>
      <c r="E28" s="22" t="s">
        <v>7</v>
      </c>
      <c r="F28" s="2">
        <v>0.0876303795868481</v>
      </c>
      <c r="G28" s="4"/>
      <c r="H28" s="4"/>
    </row>
    <row r="29" ht="13.8" spans="1:8">
      <c r="A29" t="s">
        <v>178</v>
      </c>
      <c r="B29" s="21" t="s">
        <v>4</v>
      </c>
      <c r="C29" s="4">
        <f>BC!G2</f>
        <v>0.196097034984798</v>
      </c>
      <c r="D29" s="22" t="s">
        <v>8</v>
      </c>
      <c r="E29" s="22" t="s">
        <v>7</v>
      </c>
      <c r="F29" s="1">
        <v>0.0852240504896488</v>
      </c>
      <c r="G29" s="1">
        <v>0.00960603410511941</v>
      </c>
      <c r="H29" s="1">
        <v>0.0010528999396369</v>
      </c>
    </row>
    <row r="30" spans="2:8">
      <c r="B30" s="4"/>
      <c r="C30" s="4"/>
      <c r="D30" s="4"/>
      <c r="E30" s="4"/>
      <c r="F30" s="4"/>
      <c r="G30" s="4"/>
      <c r="H30" s="4"/>
    </row>
    <row r="31" ht="13.8" spans="2:8">
      <c r="B31" s="2" t="s">
        <v>188</v>
      </c>
      <c r="C31" s="4"/>
      <c r="D31" s="4"/>
      <c r="E31" s="4"/>
      <c r="F31" s="2" t="s">
        <v>85</v>
      </c>
      <c r="G31" s="4"/>
      <c r="H31" s="4" t="s">
        <v>86</v>
      </c>
    </row>
    <row r="32" ht="13.8" spans="2:8">
      <c r="B32" s="21" t="s">
        <v>3</v>
      </c>
      <c r="C32" s="21" t="s">
        <v>4</v>
      </c>
      <c r="D32" s="22" t="s">
        <v>7</v>
      </c>
      <c r="E32" s="22" t="s">
        <v>87</v>
      </c>
      <c r="F32" s="2">
        <v>0.0131635759811123</v>
      </c>
      <c r="G32" s="4"/>
      <c r="H32" s="4"/>
    </row>
    <row r="33" spans="2:8">
      <c r="B33" s="4"/>
      <c r="C33" s="4"/>
      <c r="D33" s="4"/>
      <c r="E33" s="4"/>
      <c r="F33" s="4"/>
      <c r="G33" s="4"/>
      <c r="H33" s="4"/>
    </row>
    <row r="34" ht="13.8" spans="2:8">
      <c r="B34" s="2" t="s">
        <v>88</v>
      </c>
      <c r="C34" s="4"/>
      <c r="D34" s="4"/>
      <c r="E34" s="4"/>
      <c r="F34" s="2" t="s">
        <v>89</v>
      </c>
      <c r="G34" s="4"/>
      <c r="H34" s="4"/>
    </row>
    <row r="35" ht="13.8" spans="2:8">
      <c r="B35" s="21" t="s">
        <v>4</v>
      </c>
      <c r="C35" s="21" t="s">
        <v>90</v>
      </c>
      <c r="D35" s="22" t="s">
        <v>7</v>
      </c>
      <c r="E35" s="22" t="s">
        <v>7</v>
      </c>
      <c r="F35" s="2">
        <v>0.0346770655733595</v>
      </c>
      <c r="G35" s="4"/>
      <c r="H35" s="4"/>
    </row>
    <row r="37" ht="13.8" spans="2:6">
      <c r="B37" s="2" t="s">
        <v>189</v>
      </c>
      <c r="F37" s="9" t="s">
        <v>126</v>
      </c>
    </row>
    <row r="38" ht="13.8" spans="2:20">
      <c r="B38" t="s">
        <v>163</v>
      </c>
      <c r="F38" s="1" t="s">
        <v>190</v>
      </c>
      <c r="M38" s="1"/>
      <c r="T38" s="1"/>
    </row>
    <row r="39" ht="13.8" spans="2:20">
      <c r="B39" t="s">
        <v>165</v>
      </c>
      <c r="F39" s="1" t="s">
        <v>191</v>
      </c>
      <c r="M39" s="1"/>
      <c r="T39" s="1"/>
    </row>
    <row r="40" spans="1:8">
      <c r="A40" t="s">
        <v>183</v>
      </c>
      <c r="B40" s="19" t="s">
        <v>3</v>
      </c>
      <c r="C40" s="20" t="s">
        <v>3</v>
      </c>
      <c r="D40" s="20" t="s">
        <v>7</v>
      </c>
      <c r="E40" s="20" t="s">
        <v>7</v>
      </c>
      <c r="F40" s="7">
        <v>0.009852611</v>
      </c>
      <c r="G40" s="4"/>
      <c r="H40" s="4"/>
    </row>
    <row r="41" ht="13.8" spans="1:6">
      <c r="A41" t="s">
        <v>173</v>
      </c>
      <c r="B41" s="19" t="s">
        <v>3</v>
      </c>
      <c r="C41" s="19" t="s">
        <v>4</v>
      </c>
      <c r="D41" s="20" t="s">
        <v>7</v>
      </c>
      <c r="E41" s="20" t="s">
        <v>7</v>
      </c>
      <c r="F41" s="9">
        <v>0.0260406537439864</v>
      </c>
    </row>
    <row r="42" ht="13.8" spans="1:8">
      <c r="A42" t="s">
        <v>178</v>
      </c>
      <c r="B42" s="19" t="s">
        <v>3</v>
      </c>
      <c r="C42">
        <f>BC!G2</f>
        <v>0.196097034984798</v>
      </c>
      <c r="D42" s="20" t="s">
        <v>7</v>
      </c>
      <c r="E42" s="20" t="s">
        <v>7</v>
      </c>
      <c r="F42" s="1">
        <v>0.0253740486023668</v>
      </c>
      <c r="G42" s="1">
        <v>0.00034319396856005</v>
      </c>
      <c r="H42" s="5">
        <v>4.52911923775396e-6</v>
      </c>
    </row>
    <row r="44" ht="13.8" spans="1:13">
      <c r="A44" t="s">
        <v>192</v>
      </c>
      <c r="B44" s="2" t="s">
        <v>193</v>
      </c>
      <c r="F44" s="1" t="s">
        <v>194</v>
      </c>
      <c r="G44" s="1"/>
      <c r="J44" s="1" t="s">
        <v>195</v>
      </c>
      <c r="K44"/>
      <c r="M44" s="1"/>
    </row>
    <row r="45" ht="13.8" spans="2:13">
      <c r="B45" t="s">
        <v>163</v>
      </c>
      <c r="F45" s="1" t="s">
        <v>196</v>
      </c>
      <c r="H45" s="1"/>
      <c r="I45" s="1"/>
      <c r="J45" s="1" t="s">
        <v>197</v>
      </c>
      <c r="M45" s="1"/>
    </row>
    <row r="46" ht="13.8" spans="2:20">
      <c r="B46" t="s">
        <v>165</v>
      </c>
      <c r="F46" s="1" t="s">
        <v>198</v>
      </c>
      <c r="J46" s="1" t="s">
        <v>199</v>
      </c>
      <c r="M46" s="1"/>
      <c r="T46" s="1"/>
    </row>
    <row r="47" ht="13.8" spans="2:20">
      <c r="B47" t="s">
        <v>167</v>
      </c>
      <c r="F47" s="1" t="s">
        <v>200</v>
      </c>
      <c r="J47" s="1"/>
      <c r="M47" s="1"/>
      <c r="T47" s="1"/>
    </row>
    <row r="48" ht="13.8" spans="2:20">
      <c r="B48" t="s">
        <v>169</v>
      </c>
      <c r="F48" s="1" t="s">
        <v>201</v>
      </c>
      <c r="J48" s="1"/>
      <c r="M48" s="1"/>
      <c r="T48" s="1"/>
    </row>
    <row r="49" ht="13.8" spans="2:20">
      <c r="B49" t="s">
        <v>202</v>
      </c>
      <c r="F49" s="1" t="s">
        <v>203</v>
      </c>
      <c r="J49" s="1"/>
      <c r="M49" s="1"/>
      <c r="T49" s="1"/>
    </row>
    <row r="50" ht="13.8" spans="1:8">
      <c r="A50" t="s">
        <v>204</v>
      </c>
      <c r="B50" s="19" t="s">
        <v>3</v>
      </c>
      <c r="C50" s="19" t="s">
        <v>4</v>
      </c>
      <c r="D50" s="20" t="s">
        <v>7</v>
      </c>
      <c r="E50" s="20" t="s">
        <v>8</v>
      </c>
      <c r="F50" s="1">
        <v>0.132998632376696</v>
      </c>
      <c r="G50" s="1">
        <v>0.0111022448946062</v>
      </c>
      <c r="H50" s="1">
        <v>0.000833260261723595</v>
      </c>
    </row>
    <row r="51" ht="13.8" spans="1:8">
      <c r="A51" t="s">
        <v>205</v>
      </c>
      <c r="B51" s="19" t="s">
        <v>3</v>
      </c>
      <c r="C51" s="19" t="s">
        <v>4</v>
      </c>
      <c r="D51" s="20" t="s">
        <v>7</v>
      </c>
      <c r="E51" s="20" t="s">
        <v>7</v>
      </c>
      <c r="F51" s="9">
        <v>0.0260406537439864</v>
      </c>
      <c r="G51" s="1">
        <v>0.000354761227283131</v>
      </c>
      <c r="H51" s="5">
        <v>4.71261843598288e-6</v>
      </c>
    </row>
    <row r="52" ht="13.8" spans="1:8">
      <c r="A52" t="s">
        <v>206</v>
      </c>
      <c r="B52" s="19" t="s">
        <v>3</v>
      </c>
      <c r="C52" s="19" t="s">
        <v>4</v>
      </c>
      <c r="D52" s="20" t="s">
        <v>7</v>
      </c>
      <c r="E52" s="20" t="s">
        <v>207</v>
      </c>
      <c r="F52" s="1">
        <v>0.0248672166885579</v>
      </c>
      <c r="G52" s="1">
        <v>0.000323074428367139</v>
      </c>
      <c r="H52" s="5">
        <v>4.09745154061787e-6</v>
      </c>
    </row>
    <row r="53" ht="13.8" spans="1:8">
      <c r="A53" t="s">
        <v>208</v>
      </c>
      <c r="B53" s="19" t="s">
        <v>3</v>
      </c>
      <c r="C53" s="19" t="s">
        <v>4</v>
      </c>
      <c r="D53" s="20" t="s">
        <v>7</v>
      </c>
      <c r="E53" t="s">
        <v>209</v>
      </c>
      <c r="F53" s="1">
        <v>0.0365184623902113</v>
      </c>
      <c r="G53" s="1">
        <v>0.00070832226771833</v>
      </c>
      <c r="H53" s="5">
        <v>1.32655814947102e-5</v>
      </c>
    </row>
    <row r="54" ht="13.8" spans="1:8">
      <c r="A54" t="s">
        <v>210</v>
      </c>
      <c r="B54" s="19" t="s">
        <v>3</v>
      </c>
      <c r="C54" s="19" t="s">
        <v>4</v>
      </c>
      <c r="D54" s="20" t="s">
        <v>7</v>
      </c>
      <c r="E54" t="s">
        <v>211</v>
      </c>
      <c r="F54" s="1">
        <v>0.0817930086632881</v>
      </c>
      <c r="G54" s="1">
        <v>0.00384951053969914</v>
      </c>
      <c r="H54" s="1">
        <v>0.000168588241900391</v>
      </c>
    </row>
    <row r="55" ht="13.8" spans="1:8">
      <c r="A55" t="s">
        <v>212</v>
      </c>
      <c r="B55" s="19" t="s">
        <v>3</v>
      </c>
      <c r="C55" s="19" t="s">
        <v>3</v>
      </c>
      <c r="D55" s="20" t="s">
        <v>7</v>
      </c>
      <c r="E55" s="20" t="s">
        <v>8</v>
      </c>
      <c r="F55" s="1">
        <v>0.0515979468488606</v>
      </c>
      <c r="G55" s="1">
        <v>0.0030029647000337</v>
      </c>
      <c r="H55" s="1">
        <v>0.000168205675450791</v>
      </c>
    </row>
    <row r="56" ht="13.8" spans="1:8">
      <c r="A56" t="s">
        <v>213</v>
      </c>
      <c r="B56" s="19" t="s">
        <v>3</v>
      </c>
      <c r="C56" s="19" t="s">
        <v>3</v>
      </c>
      <c r="D56" s="20" t="s">
        <v>7</v>
      </c>
      <c r="E56" s="20" t="s">
        <v>7</v>
      </c>
      <c r="F56" s="1">
        <v>0.00985261140252574</v>
      </c>
      <c r="G56" s="5">
        <v>9.92139306565054e-5</v>
      </c>
      <c r="H56" s="5">
        <v>9.89621290084271e-7</v>
      </c>
    </row>
    <row r="57" ht="13.8" spans="1:8">
      <c r="A57" t="s">
        <v>214</v>
      </c>
      <c r="B57" s="19" t="s">
        <v>3</v>
      </c>
      <c r="C57" s="19" t="s">
        <v>3</v>
      </c>
      <c r="D57" s="20" t="s">
        <v>7</v>
      </c>
      <c r="E57" s="20" t="s">
        <v>207</v>
      </c>
      <c r="F57" s="1">
        <v>0.00940692289425339</v>
      </c>
      <c r="G57" s="5">
        <v>9.0394181448123e-5</v>
      </c>
      <c r="H57" s="5">
        <v>8.60786572216551e-7</v>
      </c>
    </row>
    <row r="58" ht="13.8" spans="1:8">
      <c r="A58" t="s">
        <v>215</v>
      </c>
      <c r="B58" s="19" t="s">
        <v>3</v>
      </c>
      <c r="C58" s="19" t="s">
        <v>3</v>
      </c>
      <c r="D58" s="20" t="s">
        <v>7</v>
      </c>
      <c r="E58" t="s">
        <v>209</v>
      </c>
      <c r="F58" s="1">
        <v>0.0138440568433574</v>
      </c>
      <c r="G58" s="1">
        <v>0.000197230832723091</v>
      </c>
      <c r="H58" s="5">
        <v>2.77302300847913e-6</v>
      </c>
    </row>
    <row r="59" ht="13.8" spans="1:8">
      <c r="A59" t="s">
        <v>216</v>
      </c>
      <c r="B59" s="19" t="s">
        <v>3</v>
      </c>
      <c r="C59" s="19" t="s">
        <v>3</v>
      </c>
      <c r="D59" s="20" t="s">
        <v>7</v>
      </c>
      <c r="E59" t="s">
        <v>211</v>
      </c>
      <c r="F59" s="1">
        <v>0.0313369495786809</v>
      </c>
      <c r="G59" s="1">
        <v>0.001054136638148</v>
      </c>
      <c r="H59" s="5">
        <v>3.45260959879863e-5</v>
      </c>
    </row>
    <row r="60" ht="13.8" spans="1:8">
      <c r="A60" t="s">
        <v>217</v>
      </c>
      <c r="B60" s="19" t="s">
        <v>3</v>
      </c>
      <c r="C60" s="19" t="s">
        <v>90</v>
      </c>
      <c r="D60" s="20" t="s">
        <v>7</v>
      </c>
      <c r="E60" s="20" t="s">
        <v>8</v>
      </c>
      <c r="F60" s="1">
        <v>0.215041661885566</v>
      </c>
      <c r="G60" s="1">
        <v>0.0217786462530999</v>
      </c>
      <c r="H60" s="1">
        <v>0.00184369930867341</v>
      </c>
    </row>
    <row r="61" ht="13.8" spans="1:8">
      <c r="A61" t="s">
        <v>218</v>
      </c>
      <c r="B61" s="19" t="s">
        <v>3</v>
      </c>
      <c r="C61" s="19" t="s">
        <v>90</v>
      </c>
      <c r="D61" s="20" t="s">
        <v>7</v>
      </c>
      <c r="E61" s="20" t="s">
        <v>7</v>
      </c>
      <c r="F61" s="1">
        <v>0.0434851977115885</v>
      </c>
      <c r="G61" s="1">
        <v>0.000677170303621994</v>
      </c>
      <c r="H61" s="5">
        <v>1.01080200179584e-5</v>
      </c>
    </row>
    <row r="62" ht="13.8" spans="1:8">
      <c r="A62" t="s">
        <v>219</v>
      </c>
      <c r="B62" s="19" t="s">
        <v>3</v>
      </c>
      <c r="C62" s="19" t="s">
        <v>90</v>
      </c>
      <c r="D62" s="20" t="s">
        <v>7</v>
      </c>
      <c r="E62" s="20" t="s">
        <v>207</v>
      </c>
      <c r="F62" s="1">
        <v>0.0415363611249548</v>
      </c>
      <c r="G62" s="1">
        <v>0.000616406299788715</v>
      </c>
      <c r="H62" s="5">
        <v>8.78509093887991e-6</v>
      </c>
    </row>
    <row r="63" ht="13.8" spans="1:8">
      <c r="A63" t="s">
        <v>220</v>
      </c>
      <c r="B63" s="19" t="s">
        <v>3</v>
      </c>
      <c r="C63" s="19" t="s">
        <v>90</v>
      </c>
      <c r="D63" s="20" t="s">
        <v>7</v>
      </c>
      <c r="E63" t="s">
        <v>209</v>
      </c>
      <c r="F63" s="1">
        <v>0.0608217857885321</v>
      </c>
      <c r="G63" s="1">
        <v>0.00135769826642413</v>
      </c>
      <c r="H63" s="5">
        <v>2.8576708921136e-5</v>
      </c>
    </row>
    <row r="64" ht="13.8" spans="1:8">
      <c r="A64" t="s">
        <v>221</v>
      </c>
      <c r="B64" s="19" t="s">
        <v>3</v>
      </c>
      <c r="C64" s="19" t="s">
        <v>90</v>
      </c>
      <c r="D64" s="20" t="s">
        <v>7</v>
      </c>
      <c r="E64" t="s">
        <v>211</v>
      </c>
      <c r="F64" s="1">
        <v>0.134397696490344</v>
      </c>
      <c r="G64" s="1">
        <v>0.00748607348507301</v>
      </c>
      <c r="H64" s="1">
        <v>0.000369504306732009</v>
      </c>
    </row>
    <row r="65" ht="13.8" spans="1:8">
      <c r="A65" t="s">
        <v>222</v>
      </c>
      <c r="B65" s="19" t="s">
        <v>3</v>
      </c>
      <c r="C65" s="19" t="s">
        <v>223</v>
      </c>
      <c r="D65" s="20" t="s">
        <v>7</v>
      </c>
      <c r="E65" s="20" t="s">
        <v>8</v>
      </c>
      <c r="F65" s="1">
        <v>0.0914766308633076</v>
      </c>
      <c r="G65" s="1">
        <v>0.00662090168770224</v>
      </c>
      <c r="H65" s="1">
        <v>0.000446255634629765</v>
      </c>
    </row>
    <row r="66" ht="13.8" spans="1:8">
      <c r="A66" t="s">
        <v>224</v>
      </c>
      <c r="B66" s="19" t="s">
        <v>3</v>
      </c>
      <c r="C66" s="19" t="s">
        <v>223</v>
      </c>
      <c r="D66" s="20" t="s">
        <v>7</v>
      </c>
      <c r="E66" s="20" t="s">
        <v>7</v>
      </c>
      <c r="F66" s="1">
        <v>0.0176615993038843</v>
      </c>
      <c r="G66" s="1">
        <v>0.000214915420375127</v>
      </c>
      <c r="H66" s="5">
        <v>2.57092454028941e-6</v>
      </c>
    </row>
    <row r="67" ht="13.8" spans="1:8">
      <c r="A67" t="s">
        <v>225</v>
      </c>
      <c r="B67" s="19" t="s">
        <v>3</v>
      </c>
      <c r="C67" s="19" t="s">
        <v>223</v>
      </c>
      <c r="D67" s="20" t="s">
        <v>7</v>
      </c>
      <c r="E67" s="20" t="s">
        <v>207</v>
      </c>
      <c r="F67" s="1">
        <v>0.0168639466336086</v>
      </c>
      <c r="G67" s="1">
        <v>0.000195764545404867</v>
      </c>
      <c r="H67" s="5">
        <v>2.23577382582583e-6</v>
      </c>
    </row>
    <row r="68" ht="13.8" spans="1:8">
      <c r="A68" t="s">
        <v>226</v>
      </c>
      <c r="B68" s="19" t="s">
        <v>3</v>
      </c>
      <c r="C68" s="19" t="s">
        <v>223</v>
      </c>
      <c r="D68" s="20" t="s">
        <v>7</v>
      </c>
      <c r="E68" t="s">
        <v>209</v>
      </c>
      <c r="F68" s="1">
        <v>0.0247956353085708</v>
      </c>
      <c r="G68" s="1">
        <v>0.000428181836377749</v>
      </c>
      <c r="H68" s="5">
        <v>7.22065073773685e-6</v>
      </c>
    </row>
    <row r="69" ht="13.8" spans="1:8">
      <c r="A69" t="s">
        <v>227</v>
      </c>
      <c r="B69" s="19" t="s">
        <v>3</v>
      </c>
      <c r="C69" s="19" t="s">
        <v>223</v>
      </c>
      <c r="D69" s="20" t="s">
        <v>7</v>
      </c>
      <c r="E69" t="s">
        <v>211</v>
      </c>
      <c r="F69" s="1">
        <v>0.0558644960260217</v>
      </c>
      <c r="G69" s="1">
        <v>0.00230847372307056</v>
      </c>
      <c r="H69" s="5">
        <v>9.08698660509845e-5</v>
      </c>
    </row>
    <row r="70" ht="13.8" spans="1:8">
      <c r="A70" t="s">
        <v>228</v>
      </c>
      <c r="B70" s="19" t="s">
        <v>3</v>
      </c>
      <c r="C70" s="6" t="s">
        <v>177</v>
      </c>
      <c r="D70" s="20" t="s">
        <v>7</v>
      </c>
      <c r="E70" s="20" t="s">
        <v>8</v>
      </c>
      <c r="F70" s="1">
        <v>0.0778738254589315</v>
      </c>
      <c r="G70" s="1">
        <v>0.00530303673819578</v>
      </c>
      <c r="H70" s="1">
        <v>0.000340117919056566</v>
      </c>
    </row>
    <row r="71" ht="13.8" spans="1:8">
      <c r="A71" t="s">
        <v>229</v>
      </c>
      <c r="B71" s="19" t="s">
        <v>3</v>
      </c>
      <c r="C71" s="6" t="s">
        <v>177</v>
      </c>
      <c r="D71" s="20" t="s">
        <v>7</v>
      </c>
      <c r="E71" s="20" t="s">
        <v>7</v>
      </c>
      <c r="F71" s="1">
        <v>0.0149736107205459</v>
      </c>
      <c r="G71" s="1">
        <v>0.000173111500567587</v>
      </c>
      <c r="H71" s="5">
        <v>1.97261859309119e-6</v>
      </c>
    </row>
    <row r="72" ht="13.8" spans="1:8">
      <c r="A72" t="s">
        <v>230</v>
      </c>
      <c r="B72" s="19" t="s">
        <v>3</v>
      </c>
      <c r="C72" s="6" t="s">
        <v>177</v>
      </c>
      <c r="D72" s="20" t="s">
        <v>7</v>
      </c>
      <c r="E72" s="20" t="s">
        <v>207</v>
      </c>
      <c r="F72" s="1">
        <v>0.0142969323461873</v>
      </c>
      <c r="G72" s="1">
        <v>0.000157697932481938</v>
      </c>
      <c r="H72" s="5">
        <v>1.71557954757973e-6</v>
      </c>
    </row>
    <row r="73" ht="13.8" spans="1:8">
      <c r="A73" t="s">
        <v>231</v>
      </c>
      <c r="B73" s="19" t="s">
        <v>3</v>
      </c>
      <c r="C73" s="6" t="s">
        <v>177</v>
      </c>
      <c r="D73" s="20" t="s">
        <v>7</v>
      </c>
      <c r="E73" t="s">
        <v>209</v>
      </c>
      <c r="F73" s="1">
        <v>0.0210286260135363</v>
      </c>
      <c r="G73" s="1">
        <v>0.000344643481420623</v>
      </c>
      <c r="H73" s="5">
        <v>5.53603522200757e-6</v>
      </c>
    </row>
    <row r="74" ht="13.8" spans="1:8">
      <c r="A74" t="s">
        <v>232</v>
      </c>
      <c r="B74" s="19" t="s">
        <v>3</v>
      </c>
      <c r="C74" s="6" t="s">
        <v>177</v>
      </c>
      <c r="D74" s="20" t="s">
        <v>7</v>
      </c>
      <c r="E74" t="s">
        <v>211</v>
      </c>
      <c r="F74" s="1">
        <v>0.0474596426672601</v>
      </c>
      <c r="G74" s="1">
        <v>0.00185286995790357</v>
      </c>
      <c r="H74" s="5">
        <v>6.94285939867944e-5</v>
      </c>
    </row>
    <row r="75" ht="13.8" spans="1:8">
      <c r="A75" t="s">
        <v>233</v>
      </c>
      <c r="B75" s="19" t="s">
        <v>3</v>
      </c>
      <c r="C75" s="10">
        <f>BC!G3</f>
        <v>0.263321960714897</v>
      </c>
      <c r="D75" s="20" t="s">
        <v>7</v>
      </c>
      <c r="E75" s="20" t="s">
        <v>8</v>
      </c>
      <c r="F75" s="1">
        <v>0.185379431424625</v>
      </c>
      <c r="G75" s="1">
        <v>0.0176476145970951</v>
      </c>
      <c r="H75" s="1">
        <v>0.00144268733210044</v>
      </c>
    </row>
    <row r="76" ht="13.8" spans="1:8">
      <c r="A76" t="s">
        <v>234</v>
      </c>
      <c r="B76" s="19" t="s">
        <v>3</v>
      </c>
      <c r="C76" s="10">
        <f>BC!G3</f>
        <v>0.263321960714897</v>
      </c>
      <c r="D76" s="20" t="s">
        <v>7</v>
      </c>
      <c r="E76" s="20" t="s">
        <v>7</v>
      </c>
      <c r="F76" s="1">
        <v>0.0370299839683661</v>
      </c>
      <c r="G76" s="1">
        <v>0.000553953796306073</v>
      </c>
      <c r="H76" s="5">
        <v>7.99400597943622e-6</v>
      </c>
    </row>
    <row r="77" ht="13.8" spans="1:8">
      <c r="A77" t="s">
        <v>235</v>
      </c>
      <c r="B77" s="19" t="s">
        <v>3</v>
      </c>
      <c r="C77" s="10">
        <f>BC!G3</f>
        <v>0.263321960714897</v>
      </c>
      <c r="D77" s="20" t="s">
        <v>7</v>
      </c>
      <c r="E77" s="20" t="s">
        <v>207</v>
      </c>
      <c r="F77" s="1">
        <v>0.0353669411973146</v>
      </c>
      <c r="G77" s="1">
        <v>0.00050432988240496</v>
      </c>
      <c r="H77" s="5">
        <v>6.94875673383692e-6</v>
      </c>
    </row>
    <row r="78" ht="13.8" spans="1:8">
      <c r="A78" t="s">
        <v>236</v>
      </c>
      <c r="B78" s="19" t="s">
        <v>3</v>
      </c>
      <c r="C78" s="10">
        <f>BC!G3</f>
        <v>0.263321960714897</v>
      </c>
      <c r="D78" s="20" t="s">
        <v>7</v>
      </c>
      <c r="E78" t="s">
        <v>209</v>
      </c>
      <c r="F78" s="1">
        <v>0.0518452041184044</v>
      </c>
      <c r="G78" s="1">
        <v>0.00110897753788579</v>
      </c>
      <c r="H78" s="5">
        <v>2.25647747423338e-5</v>
      </c>
    </row>
    <row r="79" ht="13.8" spans="1:8">
      <c r="A79" t="s">
        <v>237</v>
      </c>
      <c r="B79" s="19" t="s">
        <v>3</v>
      </c>
      <c r="C79" s="10">
        <f>BC!G3</f>
        <v>0.263321960714897</v>
      </c>
      <c r="D79" s="20" t="s">
        <v>7</v>
      </c>
      <c r="E79" t="s">
        <v>211</v>
      </c>
      <c r="F79" s="1">
        <v>0.115152140804561</v>
      </c>
      <c r="G79" s="1">
        <v>0.00608362937736228</v>
      </c>
      <c r="H79" s="1">
        <v>0.00029001993201436</v>
      </c>
    </row>
    <row r="82" ht="13.8" spans="1:10">
      <c r="A82" t="s">
        <v>238</v>
      </c>
      <c r="B82" s="2" t="s">
        <v>239</v>
      </c>
      <c r="F82" s="11" t="s">
        <v>240</v>
      </c>
      <c r="J82" s="1" t="s">
        <v>241</v>
      </c>
    </row>
    <row r="83" ht="13.8" spans="2:10">
      <c r="B83" t="s">
        <v>163</v>
      </c>
      <c r="F83" s="1" t="s">
        <v>242</v>
      </c>
      <c r="J83" s="1" t="s">
        <v>243</v>
      </c>
    </row>
    <row r="84" ht="13.8" spans="2:10">
      <c r="B84" t="s">
        <v>165</v>
      </c>
      <c r="F84" s="1" t="s">
        <v>244</v>
      </c>
      <c r="J84" s="1" t="s">
        <v>245</v>
      </c>
    </row>
    <row r="85" spans="6:6">
      <c r="F85" s="12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2049" r:id="rId3">
          <controlPr defaultSize="0">
            <anchor moveWithCells="1">
              <from>
                <xdr:col>5</xdr:col>
                <xdr:colOff>0</xdr:colOff>
                <xdr:row>83</xdr:row>
                <xdr:rowOff>0</xdr:rowOff>
              </from>
              <to>
                <xdr:col>5</xdr:col>
                <xdr:colOff>609600</xdr:colOff>
                <xdr:row>84</xdr:row>
                <xdr:rowOff>0</xdr:rowOff>
              </to>
            </anchor>
          </controlPr>
        </control>
      </mc:Choice>
      <mc:Fallback>
        <control shapeId="2049" r:id="rId3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4" sqref="G4"/>
    </sheetView>
  </sheetViews>
  <sheetFormatPr defaultColWidth="8.88888888888889" defaultRowHeight="13.2" outlineLevelRow="3" outlineLevelCol="6"/>
  <cols>
    <col min="5" max="5" width="12.8888888888889"/>
    <col min="7" max="8" width="12.8888888888889"/>
  </cols>
  <sheetData>
    <row r="1" spans="1:7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</row>
    <row r="2" ht="13.8" spans="1:7">
      <c r="A2" s="20" t="s">
        <v>3</v>
      </c>
      <c r="B2" s="20" t="s">
        <v>3</v>
      </c>
      <c r="C2" s="20" t="s">
        <v>7</v>
      </c>
      <c r="D2" s="20" t="s">
        <v>7</v>
      </c>
      <c r="E2">
        <f>(8583+8593+8594+8487+8672)/5</f>
        <v>8585.8</v>
      </c>
      <c r="F2">
        <f>60*24*30</f>
        <v>43200</v>
      </c>
      <c r="G2" s="1">
        <v>0.196097034984798</v>
      </c>
    </row>
    <row r="3" ht="13.8" spans="1:7">
      <c r="A3" s="20" t="s">
        <v>4</v>
      </c>
      <c r="B3" s="20" t="s">
        <v>3</v>
      </c>
      <c r="C3" s="20" t="s">
        <v>8</v>
      </c>
      <c r="D3" s="20" t="s">
        <v>7</v>
      </c>
      <c r="E3">
        <f>(12274+12312+12202+11974+12232+12234)/6</f>
        <v>12204.6666666667</v>
      </c>
      <c r="F3">
        <f>60*24*30</f>
        <v>43200</v>
      </c>
      <c r="G3" s="1">
        <v>0.263321960714897</v>
      </c>
    </row>
    <row r="4" ht="13.8" spans="1:7">
      <c r="A4" s="20" t="s">
        <v>4</v>
      </c>
      <c r="B4" s="20" t="s">
        <v>3</v>
      </c>
      <c r="C4" s="20" t="s">
        <v>7</v>
      </c>
      <c r="D4" s="20" t="s">
        <v>7</v>
      </c>
      <c r="E4">
        <f>(12976+12934+12702+12998+12885)/5</f>
        <v>12899</v>
      </c>
      <c r="F4">
        <v>43200</v>
      </c>
      <c r="G4" s="1">
        <v>0.292287297950888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</vt:lpstr>
      <vt:lpstr>後続0</vt:lpstr>
      <vt:lpstr>後続１</vt:lpstr>
      <vt:lpstr>3miner後続0</vt:lpstr>
      <vt:lpstr>3miner後続1</vt:lpstr>
      <vt:lpstr>hikaku</vt:lpstr>
      <vt:lpstr>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kapan</dc:creator>
  <cp:lastModifiedBy>kapan</cp:lastModifiedBy>
  <dcterms:created xsi:type="dcterms:W3CDTF">2020-08-02T11:44:00Z</dcterms:created>
  <dcterms:modified xsi:type="dcterms:W3CDTF">2020-11-02T04:31:12Z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