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440" activeTab="1"/>
  </bookViews>
  <sheets>
    <sheet name="Sheet1" sheetId="1" r:id="rId1"/>
    <sheet name="まとめ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<sst xmlns="http://schemas.openxmlformats.org/spreadsheetml/2006/main" count="85">
  <si>
    <r>
      <rPr>
        <sz val="11"/>
        <color theme="1"/>
        <rFont val="var(--jp-code-font-family)"/>
        <charset val="134"/>
      </rPr>
      <t>(1/10,1/10,1/10,(1/1,1/0.1),1/0.1,1/0.1)</t>
    </r>
    <r>
      <rPr>
        <sz val="11"/>
        <color theme="1"/>
        <rFont val="ＭＳ ゴシック"/>
        <charset val="134"/>
      </rPr>
      <t>と比較</t>
    </r>
  </si>
  <si>
    <t>[0.04209363558338461,0.04303333290341839]</t>
  </si>
  <si>
    <r>
      <rPr>
        <sz val="11"/>
        <color theme="1"/>
        <rFont val="var(--jp-code-font-family)"/>
        <charset val="134"/>
      </rPr>
      <t>A→B</t>
    </r>
    <r>
      <rPr>
        <sz val="11"/>
        <color theme="1"/>
        <rFont val="ＭＳ ゴシック"/>
        <charset val="134"/>
      </rPr>
      <t>を採用</t>
    </r>
  </si>
  <si>
    <t>1/10</t>
  </si>
  <si>
    <t>1/0.1</t>
  </si>
  <si>
    <r>
      <rPr>
        <sz val="11"/>
        <color theme="1"/>
        <rFont val="var(--jp-code-font-family)"/>
        <charset val="134"/>
      </rPr>
      <t>A→C</t>
    </r>
    <r>
      <rPr>
        <sz val="11"/>
        <color theme="1"/>
        <rFont val="ＭＳ ゴシック"/>
        <charset val="134"/>
      </rPr>
      <t>を採用</t>
    </r>
  </si>
  <si>
    <t>A→BC=A→B+A→C</t>
  </si>
  <si>
    <r>
      <rPr>
        <sz val="11"/>
        <color theme="1"/>
        <rFont val="var(--jp-code-font-family)"/>
        <charset val="134"/>
      </rPr>
      <t>(1/10,1/10,1/10,(1/0.2,1/0.8),1/0.1,1/0.1)</t>
    </r>
    <r>
      <rPr>
        <sz val="11"/>
        <color theme="1"/>
        <rFont val="ＭＳ ゴシック"/>
        <charset val="134"/>
      </rPr>
      <t>と比較</t>
    </r>
  </si>
  <si>
    <t>[0.04714488588169369,0.04833886400381726]</t>
  </si>
  <si>
    <t>和</t>
  </si>
  <si>
    <t>早い方</t>
  </si>
  <si>
    <t>1/0.2</t>
  </si>
  <si>
    <t>調和平均</t>
  </si>
  <si>
    <t>1/0.5</t>
  </si>
  <si>
    <t>遅い方</t>
  </si>
  <si>
    <t>1/0.8</t>
  </si>
  <si>
    <t>平均</t>
  </si>
  <si>
    <r>
      <rPr>
        <sz val="11"/>
        <color theme="1"/>
        <rFont val="var(--jp-code-font-family)"/>
        <charset val="134"/>
      </rPr>
      <t>(1/10,1/10,1/10,(1/0.2,1/0.8),(1/0.7,1/0.3),1/0.1)</t>
    </r>
    <r>
      <rPr>
        <sz val="11"/>
        <color theme="1"/>
        <rFont val="ＭＳ ゴシック"/>
        <charset val="134"/>
      </rPr>
      <t>と比較</t>
    </r>
  </si>
  <si>
    <t>[0.07557365237200869,0.07715403687363598]</t>
  </si>
  <si>
    <t>[0.0029618399071354297,0.0030594531415735426]</t>
  </si>
  <si>
    <t>早い方・早い方</t>
  </si>
  <si>
    <t>1/0.3</t>
  </si>
  <si>
    <t>早い方・遅い方</t>
  </si>
  <si>
    <t>1/0.7</t>
  </si>
  <si>
    <t>遅い方・早い方</t>
  </si>
  <si>
    <t>遅い方・遅い方</t>
  </si>
  <si>
    <r>
      <rPr>
        <sz val="11"/>
        <color theme="1"/>
        <rFont val="var(--jp-code-font-family)"/>
        <charset val="134"/>
      </rPr>
      <t>(1/30,1/30,1/30,(1/1,1/0.1),1/0.1,1/0.1)</t>
    </r>
    <r>
      <rPr>
        <sz val="11"/>
        <color theme="1"/>
        <rFont val="ＭＳ ゴシック"/>
        <charset val="134"/>
      </rPr>
      <t>と比較</t>
    </r>
  </si>
  <si>
    <t>[0.015512857472970753,0.01650588821349569]</t>
  </si>
  <si>
    <t>1/30</t>
  </si>
  <si>
    <r>
      <rPr>
        <sz val="11"/>
        <color theme="1"/>
        <rFont val="var(--jp-code-font-family)"/>
        <charset val="134"/>
      </rPr>
      <t>(1/30,1/30,1/30,(1/0.2,1/0.8),1/0.1,1/0.1)</t>
    </r>
    <r>
      <rPr>
        <sz val="11"/>
        <color theme="1"/>
        <rFont val="ＭＳ ゴシック"/>
        <charset val="134"/>
      </rPr>
      <t>と比較</t>
    </r>
  </si>
  <si>
    <t>[0.016422635270605345,0.0180090251535282]</t>
  </si>
  <si>
    <r>
      <rPr>
        <sz val="11"/>
        <color theme="1"/>
        <rFont val="var(--jp-code-font-family)"/>
        <charset val="134"/>
      </rPr>
      <t>[0.00016160186687999329,0.00019705927876447068](</t>
    </r>
    <r>
      <rPr>
        <sz val="11"/>
        <color theme="1"/>
        <rFont val="ＭＳ Ｐゴシック"/>
        <charset val="134"/>
      </rPr>
      <t>破棄数が</t>
    </r>
    <r>
      <rPr>
        <sz val="11"/>
        <color theme="1"/>
        <rFont val="var(--jp-code-font-family)"/>
        <charset val="134"/>
      </rPr>
      <t>1</t>
    </r>
    <r>
      <rPr>
        <sz val="11"/>
        <color theme="1"/>
        <rFont val="ＭＳ Ｐゴシック"/>
        <charset val="134"/>
      </rPr>
      <t>桁</t>
    </r>
    <r>
      <rPr>
        <sz val="11"/>
        <color theme="1"/>
        <rFont val="var(--jp-code-font-family)"/>
        <charset val="134"/>
      </rPr>
      <t>)</t>
    </r>
  </si>
  <si>
    <r>
      <rPr>
        <sz val="11"/>
        <color theme="1"/>
        <rFont val="var(--jp-code-font-family)"/>
        <charset val="134"/>
      </rPr>
      <t>(1/30,1/30,1/30,(1/0.6,1/0.8),1/0.1,1/0.1)</t>
    </r>
    <r>
      <rPr>
        <sz val="11"/>
        <color theme="1"/>
        <rFont val="ＭＳ ゴシック"/>
        <charset val="134"/>
      </rPr>
      <t>と比較</t>
    </r>
  </si>
  <si>
    <t>[0.025171612071916278,0.025724217507771988]</t>
  </si>
  <si>
    <r>
      <rPr>
        <sz val="11"/>
        <color theme="1"/>
        <rFont val="var(--jp-code-font-family)"/>
        <charset val="134"/>
      </rPr>
      <t>(1/30,1/30,1/30,(1/0.4,1/0.8),1/0.1,1/0.1)</t>
    </r>
    <r>
      <rPr>
        <sz val="11"/>
        <color theme="1"/>
        <rFont val="ＭＳ ゴシック"/>
        <charset val="134"/>
      </rPr>
      <t>と比較</t>
    </r>
  </si>
  <si>
    <t>[0.021593342988380726,0.022957043856663154]</t>
  </si>
  <si>
    <r>
      <rPr>
        <sz val="11"/>
        <color theme="1"/>
        <rFont val="var(--jp-code-font-family)"/>
        <charset val="134"/>
      </rPr>
      <t>(1/10,1/10,1/10,(1/0.4,1/0.8),1/0.1,1/0.1)</t>
    </r>
    <r>
      <rPr>
        <sz val="11"/>
        <color theme="1"/>
        <rFont val="ＭＳ ゴシック"/>
        <charset val="134"/>
      </rPr>
      <t>と比較</t>
    </r>
  </si>
  <si>
    <t>[0.05763763269608871,0.05839043444027078]</t>
  </si>
  <si>
    <r>
      <rPr>
        <sz val="11"/>
        <color theme="1"/>
        <rFont val="var(--jp-code-font-family)"/>
        <charset val="134"/>
      </rPr>
      <t>(1/10,1/10,1/10,(1/0.6,1/0.8),1/0.1,1/0.1)</t>
    </r>
    <r>
      <rPr>
        <sz val="11"/>
        <color theme="1"/>
        <rFont val="ＭＳ ゴシック"/>
        <charset val="134"/>
      </rPr>
      <t>と比較</t>
    </r>
  </si>
  <si>
    <t>[0.0677380946272896,0.06855751367988198]</t>
  </si>
  <si>
    <r>
      <rPr>
        <sz val="11"/>
        <color theme="1"/>
        <rFont val="var(--jp-code-font-family)"/>
        <charset val="134"/>
      </rPr>
      <t>(1/10,1/10,1/10,(1/0.03,1/0.07),1/0.1,1/0.1)</t>
    </r>
    <r>
      <rPr>
        <sz val="11"/>
        <color theme="1"/>
        <rFont val="ＭＳ ゴシック"/>
        <charset val="134"/>
      </rPr>
      <t>と比較</t>
    </r>
  </si>
  <si>
    <t>[0.014699192871013782,0.015762729317530335]</t>
  </si>
  <si>
    <r>
      <rPr>
        <sz val="11"/>
        <color theme="1"/>
        <rFont val="var(--jp-code-font-family)"/>
        <charset val="134"/>
      </rPr>
      <t>(1/10,1/10,1/10,(1/0.3,1/0.7),1/0.1,1/0.1)</t>
    </r>
    <r>
      <rPr>
        <sz val="11"/>
        <color theme="1"/>
        <rFont val="ＭＳ ゴシック"/>
        <charset val="134"/>
      </rPr>
      <t>と比較</t>
    </r>
  </si>
  <si>
    <t>[0.04915057914963666,0.050791022279371524]</t>
  </si>
  <si>
    <t>早い</t>
  </si>
  <si>
    <t>遅い</t>
  </si>
  <si>
    <t>*AとBC間の能力に差がない場合はドンピシャ</t>
  </si>
  <si>
    <t>Aのマイニング</t>
  </si>
  <si>
    <t>+</t>
  </si>
  <si>
    <t>-</t>
  </si>
  <si>
    <t>Aの通知</t>
  </si>
  <si>
    <t>BCのマイニング</t>
  </si>
  <si>
    <t>BCの通知</t>
  </si>
  <si>
    <t>相対誤差（上）</t>
  </si>
  <si>
    <t>相対誤差（下）</t>
  </si>
  <si>
    <t>ベース</t>
  </si>
  <si>
    <t>Bの通知が遅い</t>
  </si>
  <si>
    <t>Aの通知が遅い</t>
  </si>
  <si>
    <t>全員の通知が遅い</t>
  </si>
  <si>
    <t>Bの通知が早い</t>
  </si>
  <si>
    <t>BとCの通知が早い</t>
  </si>
  <si>
    <t>Aのマイニングが速い</t>
  </si>
  <si>
    <t>AとBのマイニングが速い</t>
  </si>
  <si>
    <t>全員のマイニングが遅い</t>
  </si>
  <si>
    <t>Bのマイニングが速い</t>
  </si>
  <si>
    <t>Aの通知が早い</t>
  </si>
  <si>
    <t>Aのマイニングが速く、通知が遅い</t>
  </si>
  <si>
    <t>Aのマイニング通知が二倍</t>
  </si>
  <si>
    <t>各種パラメータ・結果詳細</t>
  </si>
  <si>
    <t>ベースは</t>
  </si>
  <si>
    <t>シミュレーション(上)</t>
  </si>
  <si>
    <t>シミュレーション(下)</t>
  </si>
  <si>
    <t>1/0.05</t>
  </si>
  <si>
    <t>解析</t>
  </si>
  <si>
    <t>1/1</t>
  </si>
  <si>
    <t>Bの通知がちょっと遅い</t>
  </si>
  <si>
    <t>1/0.01</t>
  </si>
  <si>
    <t>Bの通知がちょっと早い</t>
  </si>
  <si>
    <t>1/5</t>
  </si>
  <si>
    <t>マイニングが遅いノードを加える</t>
  </si>
  <si>
    <t>1/0.005</t>
  </si>
  <si>
    <t>Aの通知が遅い(差がある）</t>
  </si>
  <si>
    <t>(1/0.3,1/0.7)</t>
  </si>
  <si>
    <t>Aの通知が早い(差がある）</t>
  </si>
  <si>
    <t>(1/0.03,1/0.07)</t>
  </si>
</sst>
</file>

<file path=xl/styles.xml><?xml version="1.0" encoding="utf-8"?>
<styleSheet xmlns="http://schemas.openxmlformats.org/spreadsheetml/2006/main">
  <numFmts count="5">
    <numFmt numFmtId="176" formatCode="0.00000000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  <numFmt numFmtId="179" formatCode="_-&quot;\&quot;* #,##0_-\ ;\-&quot;\&quot;* #,##0_-\ ;_-&quot;\&quot;* &quot;-&quot;??_-\ ;_-@_-"/>
  </numFmts>
  <fonts count="27">
    <font>
      <sz val="11"/>
      <color theme="1"/>
      <name val="ＭＳ Ｐゴシック"/>
      <charset val="134"/>
      <scheme val="minor"/>
    </font>
    <font>
      <sz val="11"/>
      <color theme="1"/>
      <name val="var(--jp-code-font-family)"/>
      <charset val="134"/>
    </font>
    <font>
      <sz val="9.75"/>
      <color theme="1"/>
      <name val="Consolas"/>
      <charset val="134"/>
    </font>
    <font>
      <sz val="11"/>
      <name val="ＭＳ Ｐゴシック"/>
      <charset val="134"/>
      <scheme val="minor"/>
    </font>
    <font>
      <sz val="11"/>
      <name val="var(--jp-code-font-family)"/>
      <charset val="134"/>
    </font>
    <font>
      <sz val="11"/>
      <color theme="1"/>
      <name val="ＭＳ Ｐゴシック"/>
      <charset val="134"/>
      <scheme val="maj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ゴシック"/>
      <charset val="134"/>
    </font>
    <font>
      <sz val="11"/>
      <color theme="1"/>
      <name val="ＭＳ Ｐゴシック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6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1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6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3" fillId="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56" fontId="3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>
      <alignment vertical="center"/>
    </xf>
    <xf numFmtId="56" fontId="0" fillId="2" borderId="0" xfId="0" applyNumberFormat="1" applyFill="1">
      <alignment vertical="center"/>
    </xf>
    <xf numFmtId="0" fontId="0" fillId="2" borderId="0" xfId="0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56" fontId="3" fillId="0" borderId="0" xfId="0" applyNumberFormat="1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56" fontId="0" fillId="0" borderId="0" xfId="0" applyNumberForma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56" fontId="0" fillId="0" borderId="0" xfId="0" applyNumberFormat="1" quotePrefix="1">
      <alignment vertical="center"/>
    </xf>
    <xf numFmtId="56" fontId="3" fillId="2" borderId="0" xfId="0" applyNumberFormat="1" applyFont="1" applyFill="1" quotePrefix="1">
      <alignment vertical="center"/>
    </xf>
    <xf numFmtId="56" fontId="0" fillId="2" borderId="0" xfId="0" applyNumberFormat="1" applyFill="1" quotePrefix="1">
      <alignment vertical="center"/>
    </xf>
    <xf numFmtId="56" fontId="3" fillId="0" borderId="0" xfId="0" applyNumberFormat="1" applyFont="1" applyFill="1" quotePrefix="1">
      <alignment vertical="center"/>
    </xf>
    <xf numFmtId="56" fontId="0" fillId="0" borderId="0" xfId="0" applyNumberFormat="1" applyFill="1" quotePrefix="1">
      <alignment vertical="center"/>
    </xf>
    <xf numFmtId="0" fontId="0" fillId="0" borderId="0" xfId="0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86</xdr:row>
      <xdr:rowOff>0</xdr:rowOff>
    </xdr:from>
    <xdr:to>
      <xdr:col>5</xdr:col>
      <xdr:colOff>609600</xdr:colOff>
      <xdr:row>87</xdr:row>
      <xdr:rowOff>0</xdr:rowOff>
    </xdr:to>
    <xdr:sp>
      <xdr:nvSpPr>
        <xdr:cNvPr id="2" name="Host Control  1"/>
        <xdr:cNvSpPr/>
      </xdr:nvSpPr>
      <xdr:spPr>
        <a:xfrm>
          <a:off x="5676900" y="15064740"/>
          <a:ext cx="609600" cy="1752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609600</xdr:colOff>
      <xdr:row>87</xdr:row>
      <xdr:rowOff>0</xdr:rowOff>
    </xdr:to>
    <xdr:sp>
      <xdr:nvSpPr>
        <xdr:cNvPr id="3" name="Host Control  1"/>
        <xdr:cNvSpPr/>
      </xdr:nvSpPr>
      <xdr:spPr>
        <a:xfrm>
          <a:off x="5676900" y="15064740"/>
          <a:ext cx="609600" cy="17526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3455;&#34892;&#32080;&#2652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"/>
      <sheetName val="後続0"/>
      <sheetName val="後続１"/>
      <sheetName val="3miner後続0"/>
      <sheetName val="3miner後続1"/>
      <sheetName val="hikaku"/>
      <sheetName val="BC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H2">
            <v>0.196097034984798</v>
          </cell>
        </row>
        <row r="7">
          <cell r="H7">
            <v>0.185552454505939</v>
          </cell>
        </row>
        <row r="8">
          <cell r="H8">
            <v>0.192393563896046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6"/>
  <sheetViews>
    <sheetView topLeftCell="A13" workbookViewId="0">
      <selection activeCell="I28" sqref="I28"/>
    </sheetView>
  </sheetViews>
  <sheetFormatPr defaultColWidth="8.88888888888889" defaultRowHeight="13.2"/>
  <cols>
    <col min="1" max="1" width="19.5555555555556" customWidth="1"/>
    <col min="2" max="2" width="18.6666666666667" style="14" customWidth="1"/>
    <col min="3" max="3" width="19.3333333333333" style="14" customWidth="1"/>
    <col min="4" max="4" width="12.3333333333333" style="14" customWidth="1"/>
    <col min="5" max="5" width="12.8888888888889" style="14" customWidth="1"/>
    <col min="6" max="8" width="14.3333333333333"/>
    <col min="9" max="9" width="12.8888888888889"/>
  </cols>
  <sheetData>
    <row r="1" ht="13.8" spans="1:9">
      <c r="A1" s="15" t="s">
        <v>0</v>
      </c>
      <c r="B1"/>
      <c r="C1"/>
      <c r="D1" s="5"/>
      <c r="E1" s="4" t="s">
        <v>1</v>
      </c>
      <c r="F1" s="4"/>
      <c r="I1" s="4"/>
    </row>
    <row r="2" ht="13.8" spans="1:9">
      <c r="A2" s="15" t="s">
        <v>2</v>
      </c>
      <c r="B2" s="33" t="s">
        <v>3</v>
      </c>
      <c r="C2">
        <f>[1]BC!$H$2</f>
        <v>0.196097034984798</v>
      </c>
      <c r="D2" s="5">
        <v>1</v>
      </c>
      <c r="E2" s="5" t="s">
        <v>4</v>
      </c>
      <c r="F2" s="4"/>
      <c r="G2" s="4">
        <v>0.118514906291022</v>
      </c>
      <c r="I2" s="4"/>
    </row>
    <row r="3" ht="13.8" spans="1:9">
      <c r="A3" s="15"/>
      <c r="B3" s="33" t="s">
        <v>3</v>
      </c>
      <c r="C3">
        <f>[1]BC!$H$2</f>
        <v>0.196097034984798</v>
      </c>
      <c r="D3" s="5">
        <v>3</v>
      </c>
      <c r="E3" s="5" t="s">
        <v>4</v>
      </c>
      <c r="F3" s="4"/>
      <c r="G3" s="4">
        <v>0.0525462134125973</v>
      </c>
      <c r="I3" s="4"/>
    </row>
    <row r="4" ht="13.8" spans="1:19">
      <c r="A4" s="16"/>
      <c r="B4" s="34" t="s">
        <v>3</v>
      </c>
      <c r="C4" s="18">
        <f>[1]BC!$H$2</f>
        <v>0.196097034984798</v>
      </c>
      <c r="D4" s="19">
        <f>2/((1+0.1)/2)</f>
        <v>3.63636363636364</v>
      </c>
      <c r="E4" s="19" t="s">
        <v>4</v>
      </c>
      <c r="F4" s="16"/>
      <c r="G4" s="20">
        <v>0.0459920862611982</v>
      </c>
      <c r="H4" s="18"/>
      <c r="I4" s="16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ht="13.8" spans="1:9">
      <c r="A5" s="15"/>
      <c r="B5" s="33" t="s">
        <v>3</v>
      </c>
      <c r="C5">
        <f>[1]BC!$H$2</f>
        <v>0.196097034984798</v>
      </c>
      <c r="D5" s="5">
        <v>4</v>
      </c>
      <c r="E5" s="5" t="s">
        <v>4</v>
      </c>
      <c r="F5" s="4"/>
      <c r="G5" s="4">
        <v>0.043136561544153</v>
      </c>
      <c r="I5" s="4"/>
    </row>
    <row r="6" ht="13.8" spans="1:9">
      <c r="A6" s="15"/>
      <c r="B6" s="33" t="s">
        <v>3</v>
      </c>
      <c r="C6">
        <f>[1]BC!$H$2</f>
        <v>0.196097034984798</v>
      </c>
      <c r="D6" s="5">
        <v>5.5</v>
      </c>
      <c r="E6" s="5" t="s">
        <v>4</v>
      </c>
      <c r="F6" s="4"/>
      <c r="G6" s="4">
        <v>0.0352002024046649</v>
      </c>
      <c r="I6" s="4"/>
    </row>
    <row r="7" ht="13.8" spans="1:9">
      <c r="A7" s="15" t="s">
        <v>5</v>
      </c>
      <c r="B7" s="33" t="s">
        <v>3</v>
      </c>
      <c r="C7">
        <f>[1]BC!$H$2</f>
        <v>0.196097034984798</v>
      </c>
      <c r="D7" s="5">
        <v>10</v>
      </c>
      <c r="E7" s="5" t="s">
        <v>4</v>
      </c>
      <c r="F7" s="4"/>
      <c r="G7" s="4">
        <v>0.0253740486023668</v>
      </c>
      <c r="I7" s="4"/>
    </row>
    <row r="8" ht="13.8" spans="1:7">
      <c r="A8" s="3" t="s">
        <v>6</v>
      </c>
      <c r="B8" s="33" t="s">
        <v>3</v>
      </c>
      <c r="C8">
        <f>[1]BC!$H$2</f>
        <v>0.196097034984798</v>
      </c>
      <c r="D8" s="5">
        <v>11</v>
      </c>
      <c r="E8" s="5" t="s">
        <v>4</v>
      </c>
      <c r="G8" s="4">
        <v>0.0242608653310186</v>
      </c>
    </row>
    <row r="9" ht="13.8" spans="1:7">
      <c r="A9" s="3"/>
      <c r="B9" s="33" t="s">
        <v>3</v>
      </c>
      <c r="C9">
        <f>[1]BC!$H$2</f>
        <v>0.196097034984798</v>
      </c>
      <c r="D9" s="5">
        <v>15</v>
      </c>
      <c r="E9" s="5" t="s">
        <v>4</v>
      </c>
      <c r="G9" s="4">
        <v>0.0212706942636874</v>
      </c>
    </row>
    <row r="10" spans="2:5">
      <c r="B10"/>
      <c r="C10"/>
      <c r="D10" s="5"/>
      <c r="E10"/>
    </row>
    <row r="11" ht="13.8" spans="1:10">
      <c r="A11" s="15" t="s">
        <v>7</v>
      </c>
      <c r="B11"/>
      <c r="C11"/>
      <c r="D11" s="5"/>
      <c r="E11" s="4" t="s">
        <v>8</v>
      </c>
      <c r="J11" s="27"/>
    </row>
    <row r="12" ht="13.8" customHeight="1" spans="1:8">
      <c r="A12" t="s">
        <v>9</v>
      </c>
      <c r="B12" s="33" t="s">
        <v>3</v>
      </c>
      <c r="C12">
        <f>[1]BC!$H$2</f>
        <v>0.196097034984798</v>
      </c>
      <c r="D12" s="5">
        <f>1/0.2+1/0.8</f>
        <v>6.25</v>
      </c>
      <c r="E12" s="5" t="s">
        <v>4</v>
      </c>
      <c r="G12" s="4">
        <v>0.0326130517918153</v>
      </c>
      <c r="H12" s="4">
        <v>0.000577101339911278</v>
      </c>
    </row>
    <row r="13" ht="13.8" customHeight="1" spans="1:8">
      <c r="A13" t="s">
        <v>10</v>
      </c>
      <c r="B13" s="33" t="s">
        <v>3</v>
      </c>
      <c r="C13">
        <f>[1]BC!$H$2</f>
        <v>0.196097034984798</v>
      </c>
      <c r="D13" s="5" t="s">
        <v>11</v>
      </c>
      <c r="E13" s="5" t="s">
        <v>4</v>
      </c>
      <c r="G13" s="4">
        <v>0.0373382985846544</v>
      </c>
      <c r="H13" s="4">
        <v>0.000765948921259619</v>
      </c>
    </row>
    <row r="14" ht="13.8" customHeight="1" spans="1:8">
      <c r="A14" t="s">
        <v>12</v>
      </c>
      <c r="B14" s="33" t="s">
        <v>3</v>
      </c>
      <c r="C14">
        <f>[1]BC!$H$2</f>
        <v>0.196097034984798</v>
      </c>
      <c r="D14" s="5" t="s">
        <v>13</v>
      </c>
      <c r="E14" s="5" t="s">
        <v>4</v>
      </c>
      <c r="G14" s="4">
        <v>0.0704894058903691</v>
      </c>
      <c r="H14" s="4">
        <v>0.00298647892489532</v>
      </c>
    </row>
    <row r="15" ht="13.8" customHeight="1" spans="1:8">
      <c r="A15" t="s">
        <v>14</v>
      </c>
      <c r="B15" s="33" t="s">
        <v>3</v>
      </c>
      <c r="C15">
        <f>[1]BC!$H$2</f>
        <v>0.196097034984798</v>
      </c>
      <c r="D15" s="5" t="s">
        <v>15</v>
      </c>
      <c r="E15" s="5" t="s">
        <v>4</v>
      </c>
      <c r="G15" s="4">
        <v>0.100235364854621</v>
      </c>
      <c r="H15" s="4">
        <v>0.00650710118389721</v>
      </c>
    </row>
    <row r="16" ht="13.8" customHeight="1" spans="1:8">
      <c r="A16" t="s">
        <v>16</v>
      </c>
      <c r="B16" s="33" t="s">
        <v>3</v>
      </c>
      <c r="C16">
        <f>[1]BC!$H$2</f>
        <v>0.196097034984798</v>
      </c>
      <c r="D16" s="5">
        <f>(1/0.2+1/0.8)/2</f>
        <v>3.125</v>
      </c>
      <c r="E16" s="5" t="s">
        <v>4</v>
      </c>
      <c r="G16" s="4">
        <v>0.05106128502234</v>
      </c>
      <c r="H16" s="4">
        <v>0.00148710773034916</v>
      </c>
    </row>
    <row r="17" ht="13.8" customHeight="1" spans="1:19">
      <c r="A17" s="21"/>
      <c r="B17" s="35" t="s">
        <v>3</v>
      </c>
      <c r="C17" s="21">
        <f>[1]BC!$H$2</f>
        <v>0.196097034984798</v>
      </c>
      <c r="D17" s="19">
        <f>2/((0.2+0.8)/2)</f>
        <v>4</v>
      </c>
      <c r="E17" s="23" t="s">
        <v>4</v>
      </c>
      <c r="F17" s="21"/>
      <c r="G17" s="20">
        <v>0.043136561544153</v>
      </c>
      <c r="H17" s="20">
        <v>0.00103851703160938</v>
      </c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</row>
    <row r="18" ht="13.8" customHeight="1" spans="2:5">
      <c r="B18"/>
      <c r="C18"/>
      <c r="D18" s="5"/>
      <c r="E18"/>
    </row>
    <row r="19" ht="13.8" customHeight="1" spans="1:9">
      <c r="A19" s="15" t="s">
        <v>17</v>
      </c>
      <c r="B19"/>
      <c r="C19"/>
      <c r="D19" s="5"/>
      <c r="E19" s="4" t="s">
        <v>18</v>
      </c>
      <c r="I19" s="4" t="s">
        <v>19</v>
      </c>
    </row>
    <row r="20" ht="13.8" customHeight="1" spans="1:8">
      <c r="A20" t="s">
        <v>20</v>
      </c>
      <c r="B20" s="33" t="s">
        <v>3</v>
      </c>
      <c r="C20" s="24">
        <f>[1]BC!$H$8</f>
        <v>0.192393563896046</v>
      </c>
      <c r="D20" s="5" t="s">
        <v>11</v>
      </c>
      <c r="E20" s="5" t="s">
        <v>21</v>
      </c>
      <c r="G20" s="4">
        <v>0.0601700617521447</v>
      </c>
      <c r="H20" s="4">
        <v>0.00207818282495242</v>
      </c>
    </row>
    <row r="21" ht="13.8" customHeight="1" spans="1:8">
      <c r="A21" t="s">
        <v>22</v>
      </c>
      <c r="B21" s="33" t="s">
        <v>3</v>
      </c>
      <c r="C21" s="24">
        <f>[1]BC!H7</f>
        <v>0.185552454505939</v>
      </c>
      <c r="D21" s="5" t="s">
        <v>11</v>
      </c>
      <c r="E21" s="5" t="s">
        <v>23</v>
      </c>
      <c r="G21" s="4">
        <v>0.100439276601291</v>
      </c>
      <c r="H21" s="4">
        <v>0.00641738662086288</v>
      </c>
    </row>
    <row r="22" ht="13.8" customHeight="1" spans="1:10">
      <c r="A22" t="s">
        <v>24</v>
      </c>
      <c r="B22" s="33" t="s">
        <v>3</v>
      </c>
      <c r="C22" s="24">
        <f>[1]BC!$H$8</f>
        <v>0.192393563896046</v>
      </c>
      <c r="D22" s="5" t="s">
        <v>15</v>
      </c>
      <c r="E22" s="5" t="s">
        <v>21</v>
      </c>
      <c r="G22" s="4">
        <v>0.119871193212109</v>
      </c>
      <c r="H22" s="4">
        <v>0.00942864082818841</v>
      </c>
      <c r="J22" s="28"/>
    </row>
    <row r="23" ht="13.8" customHeight="1" spans="1:8">
      <c r="A23" t="s">
        <v>25</v>
      </c>
      <c r="B23" s="33" t="s">
        <v>3</v>
      </c>
      <c r="C23" s="24">
        <f>[1]BC!H7</f>
        <v>0.185552454505939</v>
      </c>
      <c r="D23" s="5" t="s">
        <v>15</v>
      </c>
      <c r="E23" s="5" t="s">
        <v>23</v>
      </c>
      <c r="G23" s="4">
        <v>0.154570579913442</v>
      </c>
      <c r="H23" s="4">
        <v>0.0165734325666967</v>
      </c>
    </row>
    <row r="24" s="10" customFormat="1" ht="13.8" customHeight="1" spans="4:5">
      <c r="D24" s="12"/>
      <c r="E24" s="12"/>
    </row>
    <row r="25" ht="13.8" customHeight="1" spans="1:19">
      <c r="A25" s="15" t="s">
        <v>26</v>
      </c>
      <c r="B25" s="10"/>
      <c r="C25" s="10"/>
      <c r="D25" s="12"/>
      <c r="E25" s="15" t="s">
        <v>27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ht="13.8" customHeight="1" spans="1:19">
      <c r="A26" s="13"/>
      <c r="B26" s="36" t="s">
        <v>28</v>
      </c>
      <c r="C26" s="26">
        <v>0.0643409243106004</v>
      </c>
      <c r="D26" s="11">
        <f>2/((1+0.1)/2)</f>
        <v>3.63636363636364</v>
      </c>
      <c r="E26" s="11" t="s">
        <v>4</v>
      </c>
      <c r="F26" s="13"/>
      <c r="G26" s="26">
        <v>0.0155860655813857</v>
      </c>
      <c r="H26" s="26">
        <v>0.000130289416889719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ht="13.8" customHeight="1" spans="1:19">
      <c r="A27" s="10"/>
      <c r="B27" s="10"/>
      <c r="C27" s="10"/>
      <c r="D27" s="12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ht="13.8" customHeight="1" spans="1:19">
      <c r="A28" s="15" t="s">
        <v>29</v>
      </c>
      <c r="B28" s="10"/>
      <c r="C28" s="10"/>
      <c r="D28" s="12"/>
      <c r="E28" s="15" t="s">
        <v>30</v>
      </c>
      <c r="F28" s="10"/>
      <c r="G28" s="10"/>
      <c r="H28" s="10"/>
      <c r="I28" s="15" t="s">
        <v>31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ht="13.8" customHeight="1" spans="1:19">
      <c r="A29" s="10"/>
      <c r="B29" s="37" t="s">
        <v>28</v>
      </c>
      <c r="C29" s="15">
        <v>0.0643409243106004</v>
      </c>
      <c r="D29" s="11">
        <f>2/((0.2+0.8)/2)</f>
        <v>4</v>
      </c>
      <c r="E29" s="12" t="s">
        <v>4</v>
      </c>
      <c r="F29" s="10"/>
      <c r="G29" s="15">
        <v>0.0145722195839747</v>
      </c>
      <c r="H29" s="15">
        <v>0.000113550478824111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ht="13.8" customHeight="1" spans="1:19">
      <c r="A30" s="10"/>
      <c r="B30" s="10"/>
      <c r="C30" s="10"/>
      <c r="D30" s="12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ht="13.8" customHeight="1" spans="1:19">
      <c r="A31" s="15" t="s">
        <v>32</v>
      </c>
      <c r="B31" s="10"/>
      <c r="C31" s="10"/>
      <c r="D31" s="12"/>
      <c r="E31" s="15" t="s">
        <v>33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ht="13.8" customHeight="1" spans="1:19">
      <c r="A32" s="10"/>
      <c r="B32" s="37" t="s">
        <v>28</v>
      </c>
      <c r="C32" s="15">
        <v>0.0643409243106004</v>
      </c>
      <c r="D32" s="11">
        <f>2/((0.6+0.8)/2)</f>
        <v>2.85714285714286</v>
      </c>
      <c r="E32" s="12" t="s">
        <v>4</v>
      </c>
      <c r="F32" s="10"/>
      <c r="G32" s="15">
        <v>0.0186058664883708</v>
      </c>
      <c r="H32" s="15">
        <v>0.000187352771419836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ht="13.8" customHeight="1" spans="1:19">
      <c r="A33" s="10"/>
      <c r="B33" s="10"/>
      <c r="C33" s="10"/>
      <c r="D33" s="12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ht="13.8" customHeight="1" spans="1:19">
      <c r="A34" s="15" t="s">
        <v>34</v>
      </c>
      <c r="B34" s="10"/>
      <c r="C34" s="10"/>
      <c r="D34" s="12"/>
      <c r="E34" s="15" t="s">
        <v>35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ht="13.8" customHeight="1" spans="1:19">
      <c r="A35" s="10"/>
      <c r="B35" s="37" t="s">
        <v>28</v>
      </c>
      <c r="C35" s="15">
        <v>0.0643409243106004</v>
      </c>
      <c r="D35" s="11">
        <f>2/((0.4+0.8)/2)</f>
        <v>3.33333333333333</v>
      </c>
      <c r="E35" s="12" t="s">
        <v>4</v>
      </c>
      <c r="F35" s="10"/>
      <c r="G35" s="15">
        <v>0.0165962697104112</v>
      </c>
      <c r="H35" s="15">
        <v>0.000187352771419836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ht="13.8" customHeight="1" spans="1:19">
      <c r="A36" s="10"/>
      <c r="B36" s="10"/>
      <c r="C36" s="10"/>
      <c r="D36" s="12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ht="13.8" customHeight="1" spans="1:19">
      <c r="A37" s="15" t="s">
        <v>36</v>
      </c>
      <c r="B37" s="10"/>
      <c r="C37" s="10"/>
      <c r="D37" s="12"/>
      <c r="E37" s="15" t="s">
        <v>37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ht="13.8" customHeight="1" spans="1:19">
      <c r="A38" s="10"/>
      <c r="B38" s="37" t="s">
        <v>3</v>
      </c>
      <c r="C38" s="10">
        <f>[1]BC!$H$2</f>
        <v>0.196097034984798</v>
      </c>
      <c r="D38" s="11">
        <f>2/((0.4+0.8)/2)</f>
        <v>3.33333333333333</v>
      </c>
      <c r="E38" s="12" t="s">
        <v>4</v>
      </c>
      <c r="F38" s="10"/>
      <c r="G38" s="15">
        <v>0.0488193766958425</v>
      </c>
      <c r="H38" s="15">
        <v>0.0013510544105012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ht="13.8" customHeight="1" spans="2:5">
      <c r="B39"/>
      <c r="C39"/>
      <c r="D39" s="5"/>
      <c r="E39"/>
    </row>
    <row r="40" ht="13.8" customHeight="1" spans="1:5">
      <c r="A40" s="15" t="s">
        <v>38</v>
      </c>
      <c r="B40"/>
      <c r="C40"/>
      <c r="D40" s="5"/>
      <c r="E40" s="4" t="s">
        <v>39</v>
      </c>
    </row>
    <row r="41" ht="13.8" customHeight="1" spans="2:8">
      <c r="B41" s="37" t="s">
        <v>3</v>
      </c>
      <c r="C41" s="10">
        <f>[1]BC!$H$2</f>
        <v>0.196097034984798</v>
      </c>
      <c r="D41" s="11">
        <f>2/((0.6+0.8)/2)</f>
        <v>2.85714285714286</v>
      </c>
      <c r="E41" s="12" t="s">
        <v>4</v>
      </c>
      <c r="G41" s="4">
        <v>0.0543916392776463</v>
      </c>
      <c r="H41" s="4">
        <v>0.00170287077602312</v>
      </c>
    </row>
    <row r="42" ht="13.8" customHeight="1" spans="2:5">
      <c r="B42"/>
      <c r="C42"/>
      <c r="D42" s="5"/>
      <c r="E42"/>
    </row>
    <row r="43" ht="13.8" customHeight="1" spans="1:5">
      <c r="A43" s="15" t="s">
        <v>40</v>
      </c>
      <c r="B43"/>
      <c r="C43"/>
      <c r="D43" s="5"/>
      <c r="E43" s="4" t="s">
        <v>41</v>
      </c>
    </row>
    <row r="44" ht="13.8" customHeight="1" spans="2:8">
      <c r="B44" s="37" t="s">
        <v>3</v>
      </c>
      <c r="C44" s="10">
        <f>[1]BC!$H$2</f>
        <v>0.196097034984798</v>
      </c>
      <c r="D44" s="11">
        <f>2/((0.03+0.07)/2)</f>
        <v>40</v>
      </c>
      <c r="E44" s="12" t="s">
        <v>4</v>
      </c>
      <c r="G44" s="4">
        <v>0.0160558457913044</v>
      </c>
      <c r="H44" s="4">
        <v>0.000135241171463665</v>
      </c>
    </row>
    <row r="45" ht="13.8" customHeight="1" spans="2:5">
      <c r="B45"/>
      <c r="C45"/>
      <c r="D45" s="5"/>
      <c r="E45"/>
    </row>
    <row r="46" ht="13.8" customHeight="1" spans="1:5">
      <c r="A46" s="15" t="s">
        <v>42</v>
      </c>
      <c r="B46"/>
      <c r="C46"/>
      <c r="D46" s="5"/>
      <c r="E46" s="4" t="s">
        <v>43</v>
      </c>
    </row>
    <row r="47" ht="13.8" customHeight="1" spans="2:8">
      <c r="B47" s="37" t="s">
        <v>3</v>
      </c>
      <c r="C47" s="10">
        <f>[1]BC!$H$2</f>
        <v>0.196097034984798</v>
      </c>
      <c r="D47" s="11">
        <f>2/((0.3+0.7)/2)</f>
        <v>4</v>
      </c>
      <c r="E47" s="12" t="s">
        <v>4</v>
      </c>
      <c r="G47" s="4">
        <v>0.043136561544153</v>
      </c>
      <c r="H47" s="4">
        <v>0.00103851703160938</v>
      </c>
    </row>
    <row r="48" ht="13.8" customHeight="1" spans="2:5">
      <c r="B48"/>
      <c r="C48"/>
      <c r="D48" s="5"/>
      <c r="E48"/>
    </row>
    <row r="49" ht="13.8" customHeight="1" spans="2:5">
      <c r="B49"/>
      <c r="C49"/>
      <c r="D49" s="5"/>
      <c r="E49"/>
    </row>
    <row r="50" ht="13.8" customHeight="1" spans="2:5">
      <c r="B50"/>
      <c r="C50"/>
      <c r="D50" s="5"/>
      <c r="E50"/>
    </row>
    <row r="51" ht="13.8" customHeight="1" spans="2:5">
      <c r="B51"/>
      <c r="C51"/>
      <c r="D51" s="5"/>
      <c r="E51"/>
    </row>
    <row r="52" ht="13.8" customHeight="1" spans="1:9">
      <c r="A52" s="15"/>
      <c r="B52"/>
      <c r="C52"/>
      <c r="D52" s="5"/>
      <c r="E52" s="4"/>
      <c r="F52" s="4"/>
      <c r="I52" s="4"/>
    </row>
    <row r="53" ht="13.8" customHeight="1" spans="1:9">
      <c r="A53" s="15"/>
      <c r="B53" s="3"/>
      <c r="C53"/>
      <c r="D53" s="5"/>
      <c r="E53" s="5"/>
      <c r="F53" s="4"/>
      <c r="G53" s="4"/>
      <c r="I53" s="4"/>
    </row>
    <row r="54" ht="13.8" customHeight="1" spans="1:9">
      <c r="A54" s="15"/>
      <c r="B54" s="3"/>
      <c r="C54"/>
      <c r="D54" s="5"/>
      <c r="E54" s="5"/>
      <c r="F54" s="4"/>
      <c r="G54" s="4"/>
      <c r="I54" s="4"/>
    </row>
    <row r="55" s="13" customFormat="1" ht="13.8" customHeight="1" spans="1:9">
      <c r="A55" s="26"/>
      <c r="B55" s="25"/>
      <c r="D55" s="11"/>
      <c r="E55" s="11"/>
      <c r="F55" s="26"/>
      <c r="G55" s="15"/>
      <c r="I55" s="26"/>
    </row>
    <row r="56" ht="13.8" customHeight="1" spans="1:9">
      <c r="A56" s="15"/>
      <c r="B56" s="3"/>
      <c r="C56"/>
      <c r="D56" s="5"/>
      <c r="E56" s="5"/>
      <c r="F56" s="4"/>
      <c r="G56" s="4"/>
      <c r="I56" s="4"/>
    </row>
    <row r="57" ht="13.8" customHeight="1" spans="1:9">
      <c r="A57" s="15"/>
      <c r="B57" s="3"/>
      <c r="C57"/>
      <c r="D57" s="5"/>
      <c r="E57" s="5"/>
      <c r="F57" s="4"/>
      <c r="G57" s="4"/>
      <c r="I57" s="4"/>
    </row>
    <row r="58" ht="13.8" customHeight="1" spans="1:9">
      <c r="A58" s="15"/>
      <c r="B58" s="3"/>
      <c r="C58"/>
      <c r="D58" s="5"/>
      <c r="E58" s="5"/>
      <c r="F58" s="4"/>
      <c r="G58" s="4"/>
      <c r="I58" s="4"/>
    </row>
    <row r="59" ht="13.8" customHeight="1" spans="1:7">
      <c r="A59" s="3"/>
      <c r="B59" s="3"/>
      <c r="C59"/>
      <c r="D59" s="5"/>
      <c r="E59" s="5"/>
      <c r="G59" s="4"/>
    </row>
    <row r="60" ht="13.8" customHeight="1" spans="1:7">
      <c r="A60" s="3"/>
      <c r="B60" s="3"/>
      <c r="C60"/>
      <c r="D60" s="5"/>
      <c r="E60" s="5"/>
      <c r="G60" s="4"/>
    </row>
    <row r="61" ht="13.8" customHeight="1" spans="2:5">
      <c r="B61"/>
      <c r="C61"/>
      <c r="D61" s="5"/>
      <c r="E61"/>
    </row>
    <row r="62" ht="13.8" customHeight="1" spans="1:10">
      <c r="A62" s="15"/>
      <c r="B62"/>
      <c r="C62"/>
      <c r="D62" s="5"/>
      <c r="E62" s="4"/>
      <c r="J62" s="27"/>
    </row>
    <row r="63" ht="13.8" customHeight="1" spans="2:8">
      <c r="B63" s="3"/>
      <c r="C63"/>
      <c r="D63" s="5"/>
      <c r="E63" s="5"/>
      <c r="G63" s="4"/>
      <c r="H63" s="4"/>
    </row>
    <row r="64" ht="13.8" customHeight="1" spans="2:8">
      <c r="B64" s="3"/>
      <c r="C64"/>
      <c r="D64" s="5"/>
      <c r="E64" s="5"/>
      <c r="G64" s="4"/>
      <c r="H64" s="4"/>
    </row>
    <row r="65" ht="13.8" customHeight="1" spans="2:8">
      <c r="B65" s="3"/>
      <c r="C65"/>
      <c r="D65" s="5"/>
      <c r="E65" s="5"/>
      <c r="G65" s="4"/>
      <c r="H65" s="4"/>
    </row>
    <row r="66" ht="13.8" customHeight="1" spans="2:8">
      <c r="B66" s="3"/>
      <c r="C66"/>
      <c r="D66" s="5"/>
      <c r="E66" s="5"/>
      <c r="G66" s="4"/>
      <c r="H66" s="4"/>
    </row>
    <row r="67" ht="13.8" customHeight="1" spans="2:8">
      <c r="B67" s="3"/>
      <c r="C67"/>
      <c r="D67" s="5"/>
      <c r="E67" s="5"/>
      <c r="G67" s="4"/>
      <c r="H67" s="4"/>
    </row>
    <row r="68" s="10" customFormat="1" ht="13.8" customHeight="1" spans="2:8">
      <c r="B68" s="9"/>
      <c r="D68" s="11"/>
      <c r="E68" s="12"/>
      <c r="G68" s="15"/>
      <c r="H68" s="15"/>
    </row>
    <row r="69" ht="13.8" customHeight="1" spans="2:5">
      <c r="B69"/>
      <c r="C69"/>
      <c r="D69" s="5"/>
      <c r="E69"/>
    </row>
    <row r="70" ht="13.8" customHeight="1" spans="1:9">
      <c r="A70" s="15"/>
      <c r="B70"/>
      <c r="C70"/>
      <c r="D70" s="5"/>
      <c r="E70" s="4"/>
      <c r="I70" s="4"/>
    </row>
    <row r="71" ht="13.8" customHeight="1" spans="2:8">
      <c r="B71" s="3"/>
      <c r="C71" s="24"/>
      <c r="D71" s="5"/>
      <c r="E71" s="5"/>
      <c r="G71" s="4"/>
      <c r="H71" s="4"/>
    </row>
    <row r="72" ht="13.8" customHeight="1" spans="2:8">
      <c r="B72" s="3"/>
      <c r="C72" s="24"/>
      <c r="D72" s="5"/>
      <c r="E72" s="5"/>
      <c r="G72" s="4"/>
      <c r="H72" s="4"/>
    </row>
    <row r="73" ht="13.8" customHeight="1" spans="2:10">
      <c r="B73" s="3"/>
      <c r="C73" s="24"/>
      <c r="D73" s="5"/>
      <c r="E73" s="5"/>
      <c r="G73" s="4"/>
      <c r="H73" s="4"/>
      <c r="J73" s="28"/>
    </row>
    <row r="74" ht="13.8" customHeight="1" spans="2:8">
      <c r="B74" s="3"/>
      <c r="C74" s="24"/>
      <c r="D74" s="5"/>
      <c r="E74" s="5"/>
      <c r="G74" s="4"/>
      <c r="H74" s="4"/>
    </row>
    <row r="75" ht="13.8" customHeight="1" spans="3:4">
      <c r="C75" s="4"/>
      <c r="D75" s="4"/>
    </row>
    <row r="76" ht="13.8" customHeight="1" spans="3:4">
      <c r="C76" s="4"/>
      <c r="D76" s="4"/>
    </row>
    <row r="77" ht="13.8" customHeight="1" spans="3:4">
      <c r="C77" s="4"/>
      <c r="D77" s="4"/>
    </row>
    <row r="78" ht="13.8" customHeight="1" spans="3:4">
      <c r="C78" s="4"/>
      <c r="D78" s="4"/>
    </row>
    <row r="79" ht="13.8" customHeight="1" spans="3:4">
      <c r="C79" s="4"/>
      <c r="D79" s="4"/>
    </row>
    <row r="80" ht="13.8" customHeight="1" spans="3:4">
      <c r="C80" s="4"/>
      <c r="D80" s="4"/>
    </row>
    <row r="81" ht="13.8" customHeight="1" spans="3:4">
      <c r="C81" s="4"/>
      <c r="D81" s="4"/>
    </row>
    <row r="82" ht="13.8" customHeight="1" spans="3:4">
      <c r="C82" s="4"/>
      <c r="D82" s="4"/>
    </row>
    <row r="83" ht="13.8" customHeight="1" spans="3:4">
      <c r="C83" s="4"/>
      <c r="D83" s="4"/>
    </row>
    <row r="84" ht="13.8" customHeight="1" spans="3:4">
      <c r="C84" s="4"/>
      <c r="D84" s="4"/>
    </row>
    <row r="85" ht="13.8" customHeight="1" spans="3:4">
      <c r="C85" s="4"/>
      <c r="D85" s="4"/>
    </row>
    <row r="86" ht="13.8" customHeight="1" spans="3:4">
      <c r="C86" s="4"/>
      <c r="D86" s="4"/>
    </row>
    <row r="87" ht="13.8" customHeight="1" spans="3:4">
      <c r="C87" s="4"/>
      <c r="D87" s="4"/>
    </row>
    <row r="88" ht="13.8" customHeight="1" spans="3:4">
      <c r="C88" s="4"/>
      <c r="D88" s="4"/>
    </row>
    <row r="89" ht="13.8" customHeight="1" spans="3:4">
      <c r="C89" s="4"/>
      <c r="D89" s="4"/>
    </row>
    <row r="90" ht="13.8" customHeight="1" spans="3:4">
      <c r="C90" s="4"/>
      <c r="D90" s="4"/>
    </row>
    <row r="91" ht="13.8" customHeight="1" spans="3:4">
      <c r="C91" s="4"/>
      <c r="D91" s="4"/>
    </row>
    <row r="92" ht="13.8" customHeight="1" spans="3:4">
      <c r="C92" s="4"/>
      <c r="D92" s="4"/>
    </row>
    <row r="93" ht="13.8" customHeight="1" spans="3:4">
      <c r="C93" s="4"/>
      <c r="D93" s="4"/>
    </row>
    <row r="94" ht="13.8" customHeight="1" spans="3:4">
      <c r="C94" s="4"/>
      <c r="D94" s="4"/>
    </row>
    <row r="95" ht="13.8" customHeight="1" spans="3:4">
      <c r="C95" s="4"/>
      <c r="D95" s="4"/>
    </row>
    <row r="96" ht="13.8" customHeight="1" spans="3:4">
      <c r="C96" s="4"/>
      <c r="D96" s="4"/>
    </row>
    <row r="97" ht="13.8" customHeight="1" spans="3:4">
      <c r="C97" s="4"/>
      <c r="D97" s="4"/>
    </row>
    <row r="98" ht="13.8" customHeight="1" spans="3:4">
      <c r="C98" s="4"/>
      <c r="D98" s="4"/>
    </row>
    <row r="99" ht="13.8" customHeight="1" spans="3:4">
      <c r="C99" s="4"/>
      <c r="D99" s="4"/>
    </row>
    <row r="100" ht="13.8" spans="3:4">
      <c r="C100" s="4"/>
      <c r="D100" s="4"/>
    </row>
    <row r="101" ht="13.8" spans="3:4">
      <c r="C101" s="4"/>
      <c r="D101" s="4"/>
    </row>
    <row r="102" ht="13.8" spans="3:4">
      <c r="C102" s="4"/>
      <c r="D102" s="4"/>
    </row>
    <row r="103" ht="13.8" spans="3:4">
      <c r="C103" s="4"/>
      <c r="D103" s="4"/>
    </row>
    <row r="104" ht="13.8" spans="3:4">
      <c r="C104" s="4"/>
      <c r="D104" s="4"/>
    </row>
    <row r="105" ht="13.8" spans="3:4">
      <c r="C105" s="4"/>
      <c r="D105" s="4"/>
    </row>
    <row r="106" ht="13.8" spans="3:4">
      <c r="C106" s="4"/>
      <c r="D106" s="4"/>
    </row>
    <row r="109" ht="13.8" spans="1:5">
      <c r="A109" s="15"/>
      <c r="E109" s="15"/>
    </row>
    <row r="110" spans="1:1">
      <c r="A110" s="3"/>
    </row>
    <row r="112" ht="13.8" spans="3:10">
      <c r="C112" s="4"/>
      <c r="G112" s="29"/>
      <c r="H112" s="29"/>
      <c r="J112" s="4"/>
    </row>
    <row r="113" ht="13.8" spans="3:17">
      <c r="C113" s="4"/>
      <c r="G113" s="29"/>
      <c r="H113" s="29"/>
      <c r="J113" s="4"/>
      <c r="L113" s="3"/>
      <c r="N113" s="29"/>
      <c r="O113" s="29"/>
      <c r="Q113" s="4"/>
    </row>
    <row r="114" ht="13.8" spans="3:10">
      <c r="C114" s="4"/>
      <c r="D114" s="4"/>
      <c r="G114" s="29"/>
      <c r="H114" s="29"/>
      <c r="J114" s="4"/>
    </row>
    <row r="115" ht="13.8" spans="3:10">
      <c r="C115" s="4"/>
      <c r="G115" s="29"/>
      <c r="H115" s="29"/>
      <c r="J115" s="4"/>
    </row>
    <row r="116" ht="13.8" spans="3:10">
      <c r="C116" s="4"/>
      <c r="G116" s="29"/>
      <c r="H116" s="29"/>
      <c r="J116" s="4"/>
    </row>
    <row r="117" ht="13.8" spans="3:10">
      <c r="C117" s="4"/>
      <c r="G117" s="29"/>
      <c r="H117" s="29"/>
      <c r="J117" s="4"/>
    </row>
    <row r="118" ht="13.8" spans="3:10">
      <c r="C118" s="4"/>
      <c r="G118" s="29"/>
      <c r="H118" s="29"/>
      <c r="J118" s="4"/>
    </row>
    <row r="119" ht="13.8" spans="3:10">
      <c r="C119" s="4"/>
      <c r="G119" s="29"/>
      <c r="H119" s="29"/>
      <c r="J119" s="4"/>
    </row>
    <row r="120" ht="13.8" spans="3:10">
      <c r="C120" s="4"/>
      <c r="G120" s="29"/>
      <c r="H120" s="29"/>
      <c r="J120" s="4"/>
    </row>
    <row r="121" ht="13.8" spans="3:10">
      <c r="C121" s="4"/>
      <c r="G121" s="29"/>
      <c r="H121" s="29"/>
      <c r="J121" s="4"/>
    </row>
    <row r="122" ht="13.8" spans="3:10">
      <c r="C122" s="4"/>
      <c r="G122" s="29"/>
      <c r="H122" s="29"/>
      <c r="J122" s="4"/>
    </row>
    <row r="123" ht="13.8" spans="3:10">
      <c r="C123" s="4"/>
      <c r="H123" s="29"/>
      <c r="J123" s="4"/>
    </row>
    <row r="125" ht="13.8" spans="1:5">
      <c r="A125" s="15"/>
      <c r="E125" s="15"/>
    </row>
    <row r="126" spans="1:4">
      <c r="A126" s="30"/>
      <c r="B126" s="31"/>
      <c r="C126" s="31"/>
      <c r="D126" s="31"/>
    </row>
    <row r="128" ht="13.8" spans="3:10">
      <c r="C128" s="4"/>
      <c r="F128" s="29"/>
      <c r="G128" s="29"/>
      <c r="H128" s="29"/>
      <c r="J128" s="4"/>
    </row>
    <row r="129" ht="13.8" spans="3:10">
      <c r="C129" s="4"/>
      <c r="F129" s="29"/>
      <c r="G129" s="29"/>
      <c r="H129" s="29"/>
      <c r="J129" s="4"/>
    </row>
    <row r="130" ht="13.8" spans="3:10">
      <c r="C130" s="4"/>
      <c r="F130" s="29"/>
      <c r="G130" s="29"/>
      <c r="H130" s="29"/>
      <c r="J130" s="4"/>
    </row>
    <row r="131" ht="13.8" spans="3:10">
      <c r="C131" s="4"/>
      <c r="F131" s="29"/>
      <c r="G131" s="29"/>
      <c r="H131" s="29"/>
      <c r="J131" s="4"/>
    </row>
    <row r="132" ht="13.8" spans="3:10">
      <c r="C132" s="4"/>
      <c r="F132" s="29"/>
      <c r="G132" s="29"/>
      <c r="H132" s="29"/>
      <c r="J132" s="4"/>
    </row>
    <row r="133" ht="13.8" spans="3:10">
      <c r="C133" s="4"/>
      <c r="F133" s="29"/>
      <c r="G133" s="29"/>
      <c r="H133" s="29"/>
      <c r="J133" s="4"/>
    </row>
    <row r="134" ht="13.8" spans="3:10">
      <c r="C134" s="4"/>
      <c r="F134" s="29"/>
      <c r="G134" s="29"/>
      <c r="H134" s="29"/>
      <c r="J134" s="4"/>
    </row>
    <row r="135" ht="13.8" spans="3:10">
      <c r="C135" s="4"/>
      <c r="F135" s="29"/>
      <c r="G135" s="29"/>
      <c r="H135" s="29"/>
      <c r="J135" s="4"/>
    </row>
    <row r="136" ht="13.8" spans="3:10">
      <c r="C136" s="4"/>
      <c r="F136" s="29"/>
      <c r="G136" s="29"/>
      <c r="H136" s="29"/>
      <c r="J136" s="4"/>
    </row>
    <row r="137" ht="13.8" spans="3:10">
      <c r="C137" s="4"/>
      <c r="F137" s="29"/>
      <c r="G137" s="29"/>
      <c r="H137" s="29"/>
      <c r="J137" s="4"/>
    </row>
    <row r="138" ht="13.8" spans="3:10">
      <c r="C138" s="4"/>
      <c r="F138" s="29"/>
      <c r="G138" s="29"/>
      <c r="H138" s="29"/>
      <c r="J138" s="4"/>
    </row>
    <row r="140" ht="13.8" spans="1:5">
      <c r="A140" s="15"/>
      <c r="E140" s="15"/>
    </row>
    <row r="141" spans="1:4">
      <c r="A141" s="30"/>
      <c r="B141" s="31"/>
      <c r="C141" s="31"/>
      <c r="D141" s="31"/>
    </row>
    <row r="143" ht="13.8" spans="3:10">
      <c r="C143" s="4"/>
      <c r="F143" s="29"/>
      <c r="G143" s="29"/>
      <c r="H143" s="29"/>
      <c r="J143" s="4"/>
    </row>
    <row r="144" ht="13.8" spans="3:10">
      <c r="C144" s="4"/>
      <c r="F144" s="29"/>
      <c r="G144" s="29"/>
      <c r="H144" s="29"/>
      <c r="J144" s="4"/>
    </row>
    <row r="145" ht="13.8" spans="3:10">
      <c r="C145" s="4"/>
      <c r="F145" s="29"/>
      <c r="G145" s="29"/>
      <c r="H145" s="29"/>
      <c r="J145" s="4"/>
    </row>
    <row r="146" ht="13.8" spans="3:10">
      <c r="C146" s="4"/>
      <c r="F146" s="29"/>
      <c r="G146" s="29"/>
      <c r="H146" s="29"/>
      <c r="J146" s="4"/>
    </row>
    <row r="147" ht="13.8" spans="3:10">
      <c r="C147" s="4"/>
      <c r="F147" s="29"/>
      <c r="G147" s="29"/>
      <c r="H147" s="29"/>
      <c r="J147" s="4"/>
    </row>
    <row r="148" ht="13.8" spans="3:10">
      <c r="C148" s="4"/>
      <c r="F148" s="29"/>
      <c r="G148" s="29"/>
      <c r="H148" s="29"/>
      <c r="J148" s="4"/>
    </row>
    <row r="149" ht="13.8" spans="3:10">
      <c r="C149" s="4"/>
      <c r="F149" s="29"/>
      <c r="G149" s="29"/>
      <c r="H149" s="29"/>
      <c r="J149" s="4"/>
    </row>
    <row r="150" ht="13.8" customHeight="1" spans="3:10">
      <c r="C150" s="4"/>
      <c r="F150" s="29"/>
      <c r="G150" s="29"/>
      <c r="H150" s="29"/>
      <c r="J150" s="4"/>
    </row>
    <row r="151" ht="13.8" customHeight="1" spans="3:10">
      <c r="C151" s="4"/>
      <c r="F151" s="29"/>
      <c r="G151" s="29"/>
      <c r="H151" s="29"/>
      <c r="J151" s="4"/>
    </row>
    <row r="152" ht="13.8" customHeight="1" spans="3:10">
      <c r="C152" s="4"/>
      <c r="F152" s="29"/>
      <c r="G152" s="29"/>
      <c r="H152" s="29"/>
      <c r="J152" s="4"/>
    </row>
    <row r="153" ht="13.8" customHeight="1" spans="3:10">
      <c r="C153" s="4"/>
      <c r="F153" s="29"/>
      <c r="G153" s="29"/>
      <c r="H153" s="29"/>
      <c r="J153" s="4"/>
    </row>
    <row r="154" ht="13.8" customHeight="1" spans="3:10">
      <c r="C154" s="4"/>
      <c r="F154" s="29"/>
      <c r="G154" s="29"/>
      <c r="H154" s="29"/>
      <c r="J154" s="4"/>
    </row>
    <row r="155" ht="13.8" customHeight="1" spans="3:10">
      <c r="C155" s="4"/>
      <c r="F155" s="29"/>
      <c r="G155" s="29"/>
      <c r="H155" s="29"/>
      <c r="J155" s="4"/>
    </row>
    <row r="156" ht="13.8" customHeight="1" spans="3:10">
      <c r="C156" s="4"/>
      <c r="F156" s="29"/>
      <c r="G156" s="29"/>
      <c r="H156" s="29"/>
      <c r="J156" s="4"/>
    </row>
    <row r="157" ht="13.8" customHeight="1" spans="3:10">
      <c r="C157" s="4"/>
      <c r="F157" s="29"/>
      <c r="G157" s="29"/>
      <c r="H157" s="29"/>
      <c r="J157" s="4"/>
    </row>
    <row r="158" ht="13.8" customHeight="1" spans="3:10">
      <c r="C158" s="4"/>
      <c r="F158" s="29"/>
      <c r="G158" s="29"/>
      <c r="H158" s="29"/>
      <c r="J158" s="4"/>
    </row>
    <row r="159" ht="13.8" customHeight="1" spans="3:10">
      <c r="C159" s="4"/>
      <c r="F159" s="29"/>
      <c r="G159" s="29"/>
      <c r="H159" s="29"/>
      <c r="J159" s="4"/>
    </row>
    <row r="160" ht="13.8" customHeight="1" spans="3:10">
      <c r="C160" s="4"/>
      <c r="F160" s="29"/>
      <c r="G160" s="29"/>
      <c r="H160" s="29"/>
      <c r="J160" s="4"/>
    </row>
    <row r="161" ht="13.8" customHeight="1" spans="3:10">
      <c r="C161" s="4"/>
      <c r="F161" s="29"/>
      <c r="G161" s="29"/>
      <c r="H161" s="29"/>
      <c r="J161" s="4"/>
    </row>
    <row r="162" ht="13.8" customHeight="1" spans="3:10">
      <c r="C162" s="4"/>
      <c r="F162" s="29"/>
      <c r="G162" s="29"/>
      <c r="H162" s="29"/>
      <c r="J162" s="4"/>
    </row>
    <row r="163" ht="13.8" customHeight="1" spans="3:10">
      <c r="C163" s="4"/>
      <c r="F163" s="29"/>
      <c r="G163" s="29"/>
      <c r="H163" s="29"/>
      <c r="J163" s="4"/>
    </row>
    <row r="164" ht="13.8" customHeight="1" spans="3:8">
      <c r="C164" s="4"/>
      <c r="F164" s="29"/>
      <c r="G164" s="29"/>
      <c r="H164" s="29"/>
    </row>
    <row r="165" ht="13.8" customHeight="1" spans="3:8">
      <c r="C165" s="4"/>
      <c r="F165" s="29"/>
      <c r="G165" s="29"/>
      <c r="H165" s="29"/>
    </row>
    <row r="166" ht="13.8" customHeight="1" spans="3:8">
      <c r="C166" s="4"/>
      <c r="F166" s="29"/>
      <c r="G166" s="29"/>
      <c r="H166" s="29"/>
    </row>
    <row r="167" ht="13.8" customHeight="1" spans="3:8">
      <c r="C167" s="4"/>
      <c r="F167" s="29"/>
      <c r="G167" s="29"/>
      <c r="H167" s="29"/>
    </row>
    <row r="168" ht="13.8" customHeight="1" spans="3:8">
      <c r="C168" s="4"/>
      <c r="F168" s="29"/>
      <c r="G168" s="29"/>
      <c r="H168" s="29"/>
    </row>
    <row r="169" ht="13.8" customHeight="1"/>
    <row r="170" ht="13.8" customHeight="1" spans="1:8">
      <c r="A170" s="15"/>
      <c r="E170" s="4"/>
      <c r="H170" s="4"/>
    </row>
    <row r="171" ht="13.8" customHeight="1" spans="1:2">
      <c r="A171" s="3"/>
      <c r="B171" s="32"/>
    </row>
    <row r="172" ht="13.8" customHeight="1"/>
    <row r="173" ht="13.8" customHeight="1" spans="3:3">
      <c r="C173" s="4"/>
    </row>
    <row r="174" ht="13.8" customHeight="1" spans="3:10">
      <c r="C174" s="4"/>
      <c r="D174" s="4"/>
      <c r="J174" s="4"/>
    </row>
    <row r="175" ht="13.8" customHeight="1" spans="3:11">
      <c r="C175" s="4"/>
      <c r="D175" s="4"/>
      <c r="F175" s="27"/>
      <c r="J175" s="4"/>
      <c r="K175" s="4"/>
    </row>
    <row r="176" ht="13.8" customHeight="1" spans="3:4">
      <c r="C176" s="4"/>
      <c r="D176" s="4"/>
    </row>
    <row r="177" ht="13.8" customHeight="1" spans="3:4">
      <c r="C177" s="4"/>
      <c r="D177" s="4"/>
    </row>
    <row r="178" ht="13.8" customHeight="1" spans="3:4">
      <c r="C178" s="4"/>
      <c r="D178" s="4"/>
    </row>
    <row r="179" ht="13.8" customHeight="1" spans="3:4">
      <c r="C179" s="4"/>
      <c r="D179" s="4"/>
    </row>
    <row r="180" ht="13.8" customHeight="1" spans="3:4">
      <c r="C180" s="4"/>
      <c r="D180" s="4"/>
    </row>
    <row r="181" ht="13.8" customHeight="1" spans="3:4">
      <c r="C181" s="4"/>
      <c r="D181" s="4"/>
    </row>
    <row r="182" ht="13.8" customHeight="1" spans="3:4">
      <c r="C182" s="4"/>
      <c r="D182" s="4"/>
    </row>
    <row r="183" ht="13.8" customHeight="1" spans="3:4">
      <c r="C183" s="4"/>
      <c r="D183" s="4"/>
    </row>
    <row r="184" ht="13.8" customHeight="1" spans="3:4">
      <c r="C184" s="4"/>
      <c r="D184" s="4"/>
    </row>
    <row r="185" ht="13.8" customHeight="1" spans="3:4">
      <c r="C185" s="4"/>
      <c r="D185" s="4"/>
    </row>
    <row r="186" ht="13.8" customHeight="1"/>
    <row r="187" ht="13.8" customHeight="1"/>
    <row r="188" ht="13.8" customHeight="1"/>
    <row r="189" ht="13.8" customHeight="1"/>
    <row r="190" ht="13.8" customHeight="1"/>
    <row r="192" ht="13.8" spans="3:4">
      <c r="C192" s="4"/>
      <c r="D192" s="4"/>
    </row>
    <row r="195" ht="13.8" spans="1:9">
      <c r="A195" s="15"/>
      <c r="E195" s="15"/>
      <c r="I195" s="4"/>
    </row>
    <row r="196" spans="1:1">
      <c r="A196" s="3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5"/>
  <sheetViews>
    <sheetView tabSelected="1" workbookViewId="0">
      <selection activeCell="D2" sqref="D2"/>
    </sheetView>
  </sheetViews>
  <sheetFormatPr defaultColWidth="8.88888888888889" defaultRowHeight="13.2"/>
  <cols>
    <col min="1" max="1" width="21.3333333333333" customWidth="1"/>
    <col min="2" max="3" width="13.4444444444444" customWidth="1"/>
  </cols>
  <sheetData>
    <row r="1" spans="2:4">
      <c r="B1" t="s">
        <v>44</v>
      </c>
      <c r="C1" t="s">
        <v>45</v>
      </c>
      <c r="D1" t="s">
        <v>46</v>
      </c>
    </row>
    <row r="2" spans="1:3">
      <c r="A2" t="s">
        <v>47</v>
      </c>
      <c r="B2" s="1" t="s">
        <v>48</v>
      </c>
      <c r="C2" s="1" t="s">
        <v>49</v>
      </c>
    </row>
    <row r="3" spans="1:3">
      <c r="A3" t="s">
        <v>50</v>
      </c>
      <c r="B3" s="2" t="s">
        <v>48</v>
      </c>
      <c r="C3" s="2" t="s">
        <v>49</v>
      </c>
    </row>
    <row r="4" spans="1:3">
      <c r="A4" t="s">
        <v>51</v>
      </c>
      <c r="B4" s="1" t="s">
        <v>49</v>
      </c>
      <c r="C4" s="1" t="s">
        <v>48</v>
      </c>
    </row>
    <row r="5" spans="1:3">
      <c r="A5" t="s">
        <v>52</v>
      </c>
      <c r="B5" s="1" t="s">
        <v>49</v>
      </c>
      <c r="C5" s="1" t="s">
        <v>48</v>
      </c>
    </row>
    <row r="8" spans="2:3">
      <c r="B8" t="s">
        <v>53</v>
      </c>
      <c r="C8" t="s">
        <v>54</v>
      </c>
    </row>
    <row r="9" spans="1:3">
      <c r="A9" t="s">
        <v>55</v>
      </c>
      <c r="B9">
        <v>0.035671098642735</v>
      </c>
      <c r="C9">
        <v>-0.00697071859437835</v>
      </c>
    </row>
    <row r="10" spans="1:3">
      <c r="A10" t="s">
        <v>56</v>
      </c>
      <c r="B10">
        <v>0.327820794009895</v>
      </c>
      <c r="C10">
        <v>0.294700752435664</v>
      </c>
    </row>
    <row r="11" spans="1:3">
      <c r="A11" t="s">
        <v>57</v>
      </c>
      <c r="B11">
        <v>-0.191643381097152</v>
      </c>
      <c r="C11">
        <v>-0.20947783654832</v>
      </c>
    </row>
    <row r="12" spans="1:3">
      <c r="A12" t="s">
        <v>58</v>
      </c>
      <c r="B12">
        <v>0.0175019393218069</v>
      </c>
      <c r="C12">
        <v>-0.00291567702046249</v>
      </c>
    </row>
    <row r="13" spans="1:3">
      <c r="A13" t="s">
        <v>59</v>
      </c>
      <c r="B13">
        <v>-0.0991915022778938</v>
      </c>
      <c r="C13">
        <v>-0.143700739849018</v>
      </c>
    </row>
    <row r="14" spans="1:3">
      <c r="A14" t="s">
        <v>60</v>
      </c>
      <c r="B14">
        <v>-0.236557299863466</v>
      </c>
      <c r="C14">
        <v>-0.2769514500225</v>
      </c>
    </row>
    <row r="15" spans="1:3">
      <c r="A15" t="s">
        <v>61</v>
      </c>
      <c r="B15">
        <v>0.0438464534953383</v>
      </c>
      <c r="C15">
        <v>0.00852193881921888</v>
      </c>
    </row>
    <row r="16" spans="1:3">
      <c r="A16" t="s">
        <v>62</v>
      </c>
      <c r="B16">
        <v>-0.00475171438700379</v>
      </c>
      <c r="C16">
        <v>-0.0286810580386119</v>
      </c>
    </row>
    <row r="17" spans="1:3">
      <c r="A17" t="s">
        <v>63</v>
      </c>
      <c r="B17">
        <v>0.00874527748924349</v>
      </c>
      <c r="C17">
        <v>-0.0184359111158983</v>
      </c>
    </row>
    <row r="18" spans="1:3">
      <c r="A18" t="s">
        <v>64</v>
      </c>
      <c r="B18">
        <v>-0.0210672806241293</v>
      </c>
      <c r="C18">
        <v>-0.048891993176999</v>
      </c>
    </row>
    <row r="19" spans="1:3">
      <c r="A19" t="s">
        <v>65</v>
      </c>
      <c r="B19">
        <v>0.283971574861992</v>
      </c>
      <c r="C19">
        <v>0.189633806082324</v>
      </c>
    </row>
    <row r="20" spans="1:3">
      <c r="A20" t="s">
        <v>66</v>
      </c>
      <c r="B20">
        <v>-0.132806036814764</v>
      </c>
      <c r="C20">
        <v>-0.138582019436036</v>
      </c>
    </row>
    <row r="21" spans="1:3">
      <c r="A21" t="s">
        <v>67</v>
      </c>
      <c r="B21">
        <v>-0.00958098474379498</v>
      </c>
      <c r="C21">
        <v>-0.0550340119372526</v>
      </c>
    </row>
    <row r="27" spans="1:1">
      <c r="A27" t="s">
        <v>68</v>
      </c>
    </row>
    <row r="28" spans="1:10">
      <c r="A28" t="s">
        <v>69</v>
      </c>
      <c r="B28" s="33" t="s">
        <v>3</v>
      </c>
      <c r="C28" s="38" t="s">
        <v>3</v>
      </c>
      <c r="D28" s="38" t="s">
        <v>3</v>
      </c>
      <c r="E28" s="38" t="s">
        <v>4</v>
      </c>
      <c r="F28" s="38" t="s">
        <v>4</v>
      </c>
      <c r="G28" s="38" t="s">
        <v>4</v>
      </c>
      <c r="H28" t="s">
        <v>70</v>
      </c>
      <c r="I28">
        <v>0.0187343967374665</v>
      </c>
      <c r="J28">
        <v>0.000122323416862452</v>
      </c>
    </row>
    <row r="29" ht="13.8" spans="2:10">
      <c r="B29" s="3"/>
      <c r="H29" t="s">
        <v>71</v>
      </c>
      <c r="I29" s="4">
        <v>0.0195388732384976</v>
      </c>
      <c r="J29" s="4">
        <v>0.000191926201554328</v>
      </c>
    </row>
    <row r="30" ht="13.8" spans="2:10">
      <c r="B30" s="33" t="s">
        <v>3</v>
      </c>
      <c r="C30" s="4">
        <v>0.196097034984798</v>
      </c>
      <c r="E30" s="38" t="s">
        <v>72</v>
      </c>
      <c r="F30" s="38" t="s">
        <v>4</v>
      </c>
      <c r="H30" t="s">
        <v>73</v>
      </c>
      <c r="I30" s="4">
        <v>0.0194026732515008</v>
      </c>
      <c r="J30" s="7">
        <v>0.000197014681684931</v>
      </c>
    </row>
    <row r="31" spans="4:10">
      <c r="D31" s="5"/>
      <c r="H31" t="s">
        <v>53</v>
      </c>
      <c r="I31">
        <f>(I30-I28)/I28</f>
        <v>0.035671098642735</v>
      </c>
      <c r="J31">
        <f>(J30-J28)/J28</f>
        <v>0.610604794554312</v>
      </c>
    </row>
    <row r="32" spans="4:10">
      <c r="D32" s="5"/>
      <c r="H32" t="s">
        <v>54</v>
      </c>
      <c r="I32">
        <f>(I30-I29)/I29</f>
        <v>-0.00697071859437835</v>
      </c>
      <c r="J32">
        <f>(J30-J29)/J29</f>
        <v>0.0265126912813028</v>
      </c>
    </row>
    <row r="33" ht="13.8" spans="4:10">
      <c r="D33" s="5"/>
      <c r="I33" s="4"/>
      <c r="J33" s="4"/>
    </row>
    <row r="34" ht="13.8" spans="1:10">
      <c r="A34" t="s">
        <v>56</v>
      </c>
      <c r="B34" s="33" t="s">
        <v>3</v>
      </c>
      <c r="C34" s="38" t="s">
        <v>3</v>
      </c>
      <c r="D34" s="38" t="s">
        <v>3</v>
      </c>
      <c r="E34" s="38" t="s">
        <v>4</v>
      </c>
      <c r="F34" s="38" t="s">
        <v>74</v>
      </c>
      <c r="G34" s="38" t="s">
        <v>4</v>
      </c>
      <c r="H34" t="s">
        <v>70</v>
      </c>
      <c r="I34" s="4">
        <v>0.0513958999295183</v>
      </c>
      <c r="J34">
        <v>0.00154113409240478</v>
      </c>
    </row>
    <row r="35" ht="13.8" spans="2:10">
      <c r="B35" s="33" t="s">
        <v>3</v>
      </c>
      <c r="C35" s="4">
        <v>0.180845193764985</v>
      </c>
      <c r="D35" s="5"/>
      <c r="E35" s="38" t="s">
        <v>72</v>
      </c>
      <c r="F35" s="5">
        <v>1.7671142100023</v>
      </c>
      <c r="H35" t="s">
        <v>71</v>
      </c>
      <c r="I35">
        <v>0.0527106704193078</v>
      </c>
      <c r="J35">
        <v>0.00164014263998677</v>
      </c>
    </row>
    <row r="36" ht="13.8" spans="2:14">
      <c r="B36" s="3"/>
      <c r="C36" s="4"/>
      <c r="D36" s="5"/>
      <c r="F36" s="5"/>
      <c r="H36" t="s">
        <v>73</v>
      </c>
      <c r="I36" s="4">
        <v>0.0682445446532661</v>
      </c>
      <c r="J36" s="4">
        <v>0.00292500517692014</v>
      </c>
      <c r="K36" s="4">
        <v>0.000118213173250721</v>
      </c>
      <c r="L36" s="6">
        <v>4.76831054163256e-6</v>
      </c>
      <c r="M36" s="6">
        <v>1.92337043079473e-7</v>
      </c>
      <c r="N36" s="6">
        <v>7.75829734280892e-9</v>
      </c>
    </row>
    <row r="37" ht="13.8" spans="2:13">
      <c r="B37" s="3"/>
      <c r="C37" s="4"/>
      <c r="D37" s="5"/>
      <c r="F37" s="5"/>
      <c r="H37" t="s">
        <v>53</v>
      </c>
      <c r="I37">
        <f>(I36-I34)/I34</f>
        <v>0.327820794009895</v>
      </c>
      <c r="J37">
        <f>(J36-J34)/J34</f>
        <v>0.897956311092938</v>
      </c>
      <c r="K37" s="6"/>
      <c r="L37" s="6"/>
      <c r="M37" s="6"/>
    </row>
    <row r="38" ht="13.8" spans="2:13">
      <c r="B38" s="3"/>
      <c r="C38" s="4"/>
      <c r="D38" s="5"/>
      <c r="F38" s="5"/>
      <c r="H38" t="s">
        <v>54</v>
      </c>
      <c r="I38">
        <f>(I36-I35)/I35</f>
        <v>0.294700752435664</v>
      </c>
      <c r="J38">
        <f>(J36-J35)/J35</f>
        <v>0.783384631073145</v>
      </c>
      <c r="K38" s="6"/>
      <c r="L38" s="6"/>
      <c r="M38" s="6"/>
    </row>
    <row r="39" ht="13.8" spans="2:13">
      <c r="B39" s="3"/>
      <c r="C39" s="4"/>
      <c r="D39" s="5"/>
      <c r="F39" s="5"/>
      <c r="I39" s="4"/>
      <c r="K39" s="6"/>
      <c r="L39" s="6"/>
      <c r="M39" s="6"/>
    </row>
    <row r="40" ht="13.8" spans="1:13">
      <c r="A40" t="s">
        <v>75</v>
      </c>
      <c r="B40" s="33" t="s">
        <v>3</v>
      </c>
      <c r="C40" s="38" t="s">
        <v>3</v>
      </c>
      <c r="D40" s="38" t="s">
        <v>3</v>
      </c>
      <c r="E40" s="38" t="s">
        <v>4</v>
      </c>
      <c r="F40" s="38" t="s">
        <v>13</v>
      </c>
      <c r="G40" s="38" t="s">
        <v>4</v>
      </c>
      <c r="H40" t="s">
        <v>70</v>
      </c>
      <c r="I40">
        <v>0.0372713823518932</v>
      </c>
      <c r="K40" s="6"/>
      <c r="L40" s="6"/>
      <c r="M40" s="6"/>
    </row>
    <row r="41" ht="13.8" spans="2:13">
      <c r="B41" s="33" t="s">
        <v>3</v>
      </c>
      <c r="C41" s="4">
        <v>0.188885407850877</v>
      </c>
      <c r="E41" s="38" t="s">
        <v>72</v>
      </c>
      <c r="F41" s="5">
        <v>3.29513024469235</v>
      </c>
      <c r="H41" t="s">
        <v>71</v>
      </c>
      <c r="I41">
        <v>0.0383516930294706</v>
      </c>
      <c r="K41" s="6"/>
      <c r="L41" s="6"/>
      <c r="M41" s="6"/>
    </row>
    <row r="42" ht="13.8" spans="2:14">
      <c r="B42" s="3"/>
      <c r="C42" s="4"/>
      <c r="D42" s="5"/>
      <c r="E42" s="4"/>
      <c r="F42" s="5"/>
      <c r="H42" t="s">
        <v>73</v>
      </c>
      <c r="I42" s="4">
        <v>0.042383173105379</v>
      </c>
      <c r="J42" s="4">
        <v>0.0010268825199417</v>
      </c>
      <c r="K42" s="6">
        <v>2.39239244189982e-5</v>
      </c>
      <c r="L42" s="6">
        <v>5.56910506981032e-7</v>
      </c>
      <c r="M42" s="6">
        <v>1.29638562570812e-8</v>
      </c>
      <c r="N42" s="6">
        <v>3.01775015914934e-10</v>
      </c>
    </row>
    <row r="43" ht="13.8" spans="2:13">
      <c r="B43" s="3"/>
      <c r="C43" s="4"/>
      <c r="D43" s="5"/>
      <c r="E43" s="4"/>
      <c r="F43" s="5"/>
      <c r="H43" t="s">
        <v>53</v>
      </c>
      <c r="I43">
        <f>(I42-I40)/I40</f>
        <v>0.137150554417957</v>
      </c>
      <c r="K43" s="6"/>
      <c r="L43" s="6"/>
      <c r="M43" s="6"/>
    </row>
    <row r="44" ht="13.8" spans="2:13">
      <c r="B44" s="3"/>
      <c r="C44" s="4"/>
      <c r="D44" s="5"/>
      <c r="E44" s="6"/>
      <c r="F44" s="5"/>
      <c r="H44" t="s">
        <v>54</v>
      </c>
      <c r="I44">
        <f>(I42-I41)/I41</f>
        <v>0.105118699005295</v>
      </c>
      <c r="K44" s="6"/>
      <c r="L44" s="6"/>
      <c r="M44" s="6"/>
    </row>
    <row r="45" ht="13.8" spans="2:13">
      <c r="B45" s="3"/>
      <c r="C45" s="4"/>
      <c r="D45" s="5"/>
      <c r="E45" s="6"/>
      <c r="F45" s="5"/>
      <c r="H45" s="4"/>
      <c r="I45" s="4"/>
      <c r="K45" s="6"/>
      <c r="L45" s="6"/>
      <c r="M45" s="6"/>
    </row>
    <row r="46" ht="13.8" spans="1:9">
      <c r="A46" t="s">
        <v>57</v>
      </c>
      <c r="B46" s="33" t="s">
        <v>3</v>
      </c>
      <c r="C46" s="38" t="s">
        <v>3</v>
      </c>
      <c r="D46" s="38" t="s">
        <v>3</v>
      </c>
      <c r="E46" s="38" t="s">
        <v>74</v>
      </c>
      <c r="F46" s="38" t="s">
        <v>4</v>
      </c>
      <c r="G46" s="38" t="s">
        <v>4</v>
      </c>
      <c r="H46" t="s">
        <v>70</v>
      </c>
      <c r="I46" s="4">
        <v>0.0872008767442787</v>
      </c>
    </row>
    <row r="47" ht="13.8" spans="2:13">
      <c r="B47" s="33" t="s">
        <v>3</v>
      </c>
      <c r="C47" s="4">
        <v>0.196097034984798</v>
      </c>
      <c r="D47" s="5"/>
      <c r="E47" s="38" t="s">
        <v>13</v>
      </c>
      <c r="F47" s="38" t="s">
        <v>4</v>
      </c>
      <c r="H47" t="s">
        <v>71</v>
      </c>
      <c r="I47" s="4">
        <v>0.0891681589072584</v>
      </c>
      <c r="K47" s="6"/>
      <c r="L47" s="6"/>
      <c r="M47" s="6"/>
    </row>
    <row r="48" ht="13.8" spans="2:13">
      <c r="B48" s="3"/>
      <c r="C48" s="4"/>
      <c r="D48" s="5"/>
      <c r="E48" s="6"/>
      <c r="F48" s="5"/>
      <c r="H48" t="s">
        <v>73</v>
      </c>
      <c r="I48" s="4">
        <v>0.0704894058903691</v>
      </c>
      <c r="J48" s="4">
        <v>0.00298647892489532</v>
      </c>
      <c r="K48" s="4">
        <v>0.000119569853377374</v>
      </c>
      <c r="L48" s="6">
        <v>4.78030229379999e-6</v>
      </c>
      <c r="M48" s="6">
        <v>1.91124838051872e-7</v>
      </c>
    </row>
    <row r="49" ht="13.8" spans="2:13">
      <c r="B49" s="3"/>
      <c r="C49" s="4"/>
      <c r="D49" s="5"/>
      <c r="E49" s="6"/>
      <c r="F49" s="5"/>
      <c r="H49" t="s">
        <v>53</v>
      </c>
      <c r="I49">
        <f>(I48-I46)/I46</f>
        <v>-0.191643381097152</v>
      </c>
      <c r="K49" s="6"/>
      <c r="L49" s="6"/>
      <c r="M49" s="6"/>
    </row>
    <row r="50" ht="13.8" spans="2:13">
      <c r="B50" s="3"/>
      <c r="C50" s="4"/>
      <c r="D50" s="5"/>
      <c r="E50" s="6"/>
      <c r="F50" s="5"/>
      <c r="H50" t="s">
        <v>54</v>
      </c>
      <c r="I50">
        <f>(I48-I47)/I47</f>
        <v>-0.20947783654832</v>
      </c>
      <c r="K50" s="6"/>
      <c r="L50" s="6"/>
      <c r="M50" s="6"/>
    </row>
    <row r="51" ht="13.8" spans="2:13">
      <c r="B51" s="3"/>
      <c r="C51" s="4"/>
      <c r="D51" s="5"/>
      <c r="E51" s="6"/>
      <c r="F51" s="5"/>
      <c r="I51" s="4"/>
      <c r="K51" s="6"/>
      <c r="L51" s="6"/>
      <c r="M51" s="6"/>
    </row>
    <row r="52" ht="13.8" spans="1:13">
      <c r="A52" t="s">
        <v>58</v>
      </c>
      <c r="B52" s="33" t="s">
        <v>3</v>
      </c>
      <c r="C52" s="38" t="s">
        <v>3</v>
      </c>
      <c r="D52" s="38" t="s">
        <v>3</v>
      </c>
      <c r="E52" s="38" t="s">
        <v>74</v>
      </c>
      <c r="F52" s="38" t="s">
        <v>74</v>
      </c>
      <c r="G52" s="38" t="s">
        <v>74</v>
      </c>
      <c r="H52" t="s">
        <v>70</v>
      </c>
      <c r="I52">
        <v>0.136686751935671</v>
      </c>
      <c r="K52" s="6"/>
      <c r="L52" s="6"/>
      <c r="M52" s="6"/>
    </row>
    <row r="53" ht="13.8" spans="2:13">
      <c r="B53" s="33" t="s">
        <v>3</v>
      </c>
      <c r="C53" s="4">
        <v>0.167707999925849</v>
      </c>
      <c r="D53" s="5"/>
      <c r="E53" s="38" t="s">
        <v>13</v>
      </c>
      <c r="F53" s="38" t="s">
        <v>74</v>
      </c>
      <c r="H53" t="s">
        <v>71</v>
      </c>
      <c r="I53">
        <v>0.139485730513284</v>
      </c>
      <c r="K53" s="6"/>
      <c r="L53" s="6"/>
      <c r="M53" s="6"/>
    </row>
    <row r="54" ht="13.8" spans="2:13">
      <c r="B54" s="3"/>
      <c r="C54" s="4"/>
      <c r="D54" s="5"/>
      <c r="E54" s="6"/>
      <c r="F54" s="5"/>
      <c r="H54" t="s">
        <v>73</v>
      </c>
      <c r="I54" s="4">
        <v>0.139079035174144</v>
      </c>
      <c r="J54" s="4">
        <v>0.0143782107276114</v>
      </c>
      <c r="K54" s="4">
        <v>0.00132994562527188</v>
      </c>
      <c r="L54" s="4">
        <v>0.000121713980294017</v>
      </c>
      <c r="M54" s="6">
        <v>1.11289368516767e-5</v>
      </c>
    </row>
    <row r="55" ht="13.8" spans="2:13">
      <c r="B55" s="3"/>
      <c r="C55" s="4"/>
      <c r="D55" s="5"/>
      <c r="E55" s="6"/>
      <c r="F55" s="5"/>
      <c r="H55" t="s">
        <v>53</v>
      </c>
      <c r="I55">
        <f>(I54-I52)/I52</f>
        <v>0.0175019393218069</v>
      </c>
      <c r="K55" s="6"/>
      <c r="L55" s="6"/>
      <c r="M55" s="6"/>
    </row>
    <row r="56" ht="13.8" spans="2:13">
      <c r="B56" s="3"/>
      <c r="C56" s="4"/>
      <c r="D56" s="5"/>
      <c r="E56" s="6"/>
      <c r="F56" s="5"/>
      <c r="H56" t="s">
        <v>54</v>
      </c>
      <c r="I56">
        <f>(I54-I53)/I53</f>
        <v>-0.00291567702046249</v>
      </c>
      <c r="K56" s="6"/>
      <c r="L56" s="6"/>
      <c r="M56" s="6"/>
    </row>
    <row r="57" ht="13.8" spans="4:9">
      <c r="D57" s="5"/>
      <c r="I57" s="4"/>
    </row>
    <row r="58" spans="1:9">
      <c r="A58" t="s">
        <v>59</v>
      </c>
      <c r="B58" s="33" t="s">
        <v>3</v>
      </c>
      <c r="C58" s="38" t="s">
        <v>3</v>
      </c>
      <c r="D58" s="38" t="s">
        <v>3</v>
      </c>
      <c r="E58" s="38" t="s">
        <v>4</v>
      </c>
      <c r="F58" s="38" t="s">
        <v>76</v>
      </c>
      <c r="G58" s="38" t="s">
        <v>4</v>
      </c>
      <c r="H58" t="s">
        <v>70</v>
      </c>
      <c r="I58">
        <v>0.0151612439608474</v>
      </c>
    </row>
    <row r="59" ht="13.8" spans="2:9">
      <c r="B59" s="33" t="s">
        <v>3</v>
      </c>
      <c r="C59" s="4">
        <v>0.197833585499969</v>
      </c>
      <c r="D59" s="5"/>
      <c r="E59" s="38" t="s">
        <v>72</v>
      </c>
      <c r="F59" s="5">
        <v>18.1168982987801</v>
      </c>
      <c r="H59" t="s">
        <v>71</v>
      </c>
      <c r="I59">
        <v>0.0159493042111951</v>
      </c>
    </row>
    <row r="60" ht="13.8" spans="4:10">
      <c r="D60" s="5"/>
      <c r="H60" t="s">
        <v>73</v>
      </c>
      <c r="I60" s="4">
        <v>0.0136573773959693</v>
      </c>
      <c r="J60" s="6">
        <v>9.65379971551111e-5</v>
      </c>
    </row>
    <row r="61" spans="4:9">
      <c r="D61" s="5"/>
      <c r="H61" t="s">
        <v>53</v>
      </c>
      <c r="I61">
        <f>(I60-I58)/I58</f>
        <v>-0.0991915022778938</v>
      </c>
    </row>
    <row r="62" spans="4:9">
      <c r="D62" s="5"/>
      <c r="H62" t="s">
        <v>54</v>
      </c>
      <c r="I62">
        <f>(I60-I59)/I59</f>
        <v>-0.143700739849018</v>
      </c>
    </row>
    <row r="63" spans="4:9">
      <c r="D63" s="5"/>
      <c r="I63" s="8"/>
    </row>
    <row r="64" spans="1:9">
      <c r="A64" t="s">
        <v>77</v>
      </c>
      <c r="B64" s="33" t="s">
        <v>3</v>
      </c>
      <c r="C64" s="38" t="s">
        <v>3</v>
      </c>
      <c r="D64" s="38" t="s">
        <v>3</v>
      </c>
      <c r="E64" s="38" t="s">
        <v>4</v>
      </c>
      <c r="F64" s="38" t="s">
        <v>72</v>
      </c>
      <c r="G64" s="38" t="s">
        <v>4</v>
      </c>
      <c r="H64" t="s">
        <v>70</v>
      </c>
      <c r="I64" s="8">
        <v>0.0166892313319205</v>
      </c>
    </row>
    <row r="65" ht="13.8" spans="2:9">
      <c r="B65" s="33" t="s">
        <v>3</v>
      </c>
      <c r="C65" s="4">
        <v>0.197056149883498</v>
      </c>
      <c r="D65" s="5"/>
      <c r="E65" s="38" t="s">
        <v>72</v>
      </c>
      <c r="F65" s="5">
        <v>13.3226329501842</v>
      </c>
      <c r="H65" t="s">
        <v>71</v>
      </c>
      <c r="I65">
        <v>0.0175453630143257</v>
      </c>
    </row>
    <row r="66" ht="13.8" spans="4:13">
      <c r="D66" s="5"/>
      <c r="H66" t="s">
        <v>73</v>
      </c>
      <c r="I66" s="4">
        <v>0.0161340086743381</v>
      </c>
      <c r="J66" s="4">
        <v>0.000135733388445078</v>
      </c>
      <c r="K66" s="6">
        <v>1.12395703997656e-6</v>
      </c>
      <c r="L66" s="6">
        <v>9.30584065282295e-9</v>
      </c>
      <c r="M66" s="6">
        <v>7.70479423205389e-11</v>
      </c>
    </row>
    <row r="67" ht="13.8" spans="4:9">
      <c r="D67" s="4"/>
      <c r="H67" t="s">
        <v>53</v>
      </c>
      <c r="I67">
        <f>(I66-I64)/I64</f>
        <v>-0.033268318147191</v>
      </c>
    </row>
    <row r="68" ht="13.8" spans="4:9">
      <c r="D68" s="4"/>
      <c r="H68" t="s">
        <v>54</v>
      </c>
      <c r="I68">
        <f>(I66-I65)/I65</f>
        <v>-0.0804403043034924</v>
      </c>
    </row>
    <row r="69" ht="13.8" spans="4:9">
      <c r="D69" s="6"/>
      <c r="I69" s="4"/>
    </row>
    <row r="70" spans="1:9">
      <c r="A70" t="s">
        <v>60</v>
      </c>
      <c r="B70" s="33" t="s">
        <v>3</v>
      </c>
      <c r="C70" s="38" t="s">
        <v>3</v>
      </c>
      <c r="D70" s="38" t="s">
        <v>3</v>
      </c>
      <c r="E70" s="38" t="s">
        <v>4</v>
      </c>
      <c r="F70" s="38" t="s">
        <v>76</v>
      </c>
      <c r="G70" s="38" t="s">
        <v>76</v>
      </c>
      <c r="H70" t="s">
        <v>70</v>
      </c>
      <c r="I70">
        <v>0.0103355217659892</v>
      </c>
    </row>
    <row r="71" ht="13.8" spans="2:9">
      <c r="B71" s="33" t="s">
        <v>3</v>
      </c>
      <c r="C71" s="4">
        <v>0.199600996943828</v>
      </c>
      <c r="D71" s="6"/>
      <c r="E71" s="38" t="s">
        <v>72</v>
      </c>
      <c r="F71" s="38" t="s">
        <v>76</v>
      </c>
      <c r="H71" t="s">
        <v>71</v>
      </c>
      <c r="I71">
        <v>0.01091293059725</v>
      </c>
    </row>
    <row r="72" ht="13.8" spans="4:13">
      <c r="D72" s="5"/>
      <c r="H72" t="s">
        <v>73</v>
      </c>
      <c r="I72" s="4">
        <v>0.00789057864434671</v>
      </c>
      <c r="J72" s="6">
        <v>3.18266378043342e-5</v>
      </c>
      <c r="K72" s="6">
        <v>1.27389672365892e-7</v>
      </c>
      <c r="L72" s="6">
        <v>5.09876675279001e-10</v>
      </c>
      <c r="M72" s="6">
        <v>2.0407792741016e-12</v>
      </c>
    </row>
    <row r="73" ht="13.8" spans="4:9">
      <c r="D73" s="4"/>
      <c r="H73" t="s">
        <v>53</v>
      </c>
      <c r="I73">
        <f>(I72-I70)/I70</f>
        <v>-0.236557299863466</v>
      </c>
    </row>
    <row r="74" ht="13.8" spans="4:9">
      <c r="D74" s="4"/>
      <c r="H74" t="s">
        <v>54</v>
      </c>
      <c r="I74">
        <f>(I72-I71)/I71</f>
        <v>-0.2769514500225</v>
      </c>
    </row>
    <row r="75" ht="13.8" spans="4:9">
      <c r="D75" s="6"/>
      <c r="I75" s="4"/>
    </row>
    <row r="76" spans="1:10">
      <c r="A76" t="s">
        <v>61</v>
      </c>
      <c r="B76" s="33" t="s">
        <v>78</v>
      </c>
      <c r="C76" s="38" t="s">
        <v>3</v>
      </c>
      <c r="D76" s="38" t="s">
        <v>3</v>
      </c>
      <c r="E76" s="38" t="s">
        <v>4</v>
      </c>
      <c r="F76" s="38" t="s">
        <v>4</v>
      </c>
      <c r="G76" s="38" t="s">
        <v>4</v>
      </c>
      <c r="H76" t="s">
        <v>70</v>
      </c>
      <c r="I76">
        <v>0.0136983166785167</v>
      </c>
      <c r="J76">
        <v>0.000176954783046538</v>
      </c>
    </row>
    <row r="77" ht="13.8" spans="2:10">
      <c r="B77" s="33" t="s">
        <v>78</v>
      </c>
      <c r="C77" s="4">
        <v>0.196097034984798</v>
      </c>
      <c r="D77" s="6"/>
      <c r="E77" s="38" t="s">
        <v>72</v>
      </c>
      <c r="F77" s="38" t="s">
        <v>4</v>
      </c>
      <c r="H77" t="s">
        <v>71</v>
      </c>
      <c r="I77">
        <v>0.014178114261418</v>
      </c>
      <c r="J77">
        <v>0.00023289919275149</v>
      </c>
    </row>
    <row r="78" ht="13.8" spans="4:13">
      <c r="D78" s="6"/>
      <c r="H78" t="s">
        <v>73</v>
      </c>
      <c r="I78" s="4">
        <v>0.0142989392837257</v>
      </c>
      <c r="J78" s="4">
        <v>0.00021486829685526</v>
      </c>
      <c r="K78" s="6">
        <v>3.18526732447056e-6</v>
      </c>
      <c r="L78" s="6">
        <v>4.72099231704747e-8</v>
      </c>
      <c r="M78" s="6">
        <v>6.99712288122357e-10</v>
      </c>
    </row>
    <row r="79" ht="13.8" spans="3:10">
      <c r="C79" s="4"/>
      <c r="D79" s="5"/>
      <c r="H79" t="s">
        <v>53</v>
      </c>
      <c r="I79">
        <f>(I78-I76)/I76</f>
        <v>0.0438464534953383</v>
      </c>
      <c r="J79">
        <f>(J78-J76)/J76</f>
        <v>0.214255377311564</v>
      </c>
    </row>
    <row r="80" ht="13.8" spans="3:10">
      <c r="C80" s="6"/>
      <c r="D80" s="5"/>
      <c r="H80" t="s">
        <v>54</v>
      </c>
      <c r="I80">
        <f>(I78-I77)/I77</f>
        <v>0.00852193881921888</v>
      </c>
      <c r="J80">
        <f>(J78-J77)/J77</f>
        <v>-0.0774193146966785</v>
      </c>
    </row>
    <row r="81" ht="13.8" spans="3:10">
      <c r="C81" s="6"/>
      <c r="D81" s="5"/>
      <c r="I81" s="4"/>
      <c r="J81" s="4"/>
    </row>
    <row r="82" spans="1:10">
      <c r="A82" t="s">
        <v>62</v>
      </c>
      <c r="B82" s="33" t="s">
        <v>78</v>
      </c>
      <c r="C82" s="33" t="s">
        <v>78</v>
      </c>
      <c r="D82" s="38" t="s">
        <v>3</v>
      </c>
      <c r="E82" s="38" t="s">
        <v>4</v>
      </c>
      <c r="F82" s="38" t="s">
        <v>4</v>
      </c>
      <c r="G82" s="38" t="s">
        <v>4</v>
      </c>
      <c r="H82" t="s">
        <v>70</v>
      </c>
      <c r="I82">
        <v>0.0255562999649838</v>
      </c>
      <c r="J82">
        <v>0.000353692062828571</v>
      </c>
    </row>
    <row r="83" ht="13.8" spans="2:10">
      <c r="B83" s="33" t="s">
        <v>78</v>
      </c>
      <c r="C83" s="4">
        <v>0.292287297950888</v>
      </c>
      <c r="D83" s="5"/>
      <c r="E83" s="38" t="s">
        <v>72</v>
      </c>
      <c r="F83" s="38" t="s">
        <v>4</v>
      </c>
      <c r="H83" t="s">
        <v>71</v>
      </c>
      <c r="I83">
        <v>0.0261859031343514</v>
      </c>
      <c r="J83">
        <v>0.000353692062828571</v>
      </c>
    </row>
    <row r="84" ht="13.8" spans="4:13">
      <c r="D84" s="5"/>
      <c r="H84" t="s">
        <v>73</v>
      </c>
      <c r="I84" s="4">
        <v>0.0254348637267616</v>
      </c>
      <c r="J84" s="4">
        <v>0.000463106754583617</v>
      </c>
      <c r="K84" s="6">
        <v>8.23008717903982e-6</v>
      </c>
      <c r="L84" s="6">
        <v>1.46198115612546e-7</v>
      </c>
      <c r="M84" s="6">
        <v>2.5970241171048e-9</v>
      </c>
    </row>
    <row r="85" ht="13.8" spans="3:10">
      <c r="C85" s="4"/>
      <c r="D85" s="5"/>
      <c r="H85" t="s">
        <v>53</v>
      </c>
      <c r="I85">
        <f>(I84-I82)/I82</f>
        <v>-0.00475171438700379</v>
      </c>
      <c r="J85">
        <f>(J84-J82)/J82</f>
        <v>0.309350147357074</v>
      </c>
    </row>
    <row r="86" ht="13.8" spans="3:10">
      <c r="C86" s="4"/>
      <c r="D86" s="5"/>
      <c r="H86" t="s">
        <v>54</v>
      </c>
      <c r="I86">
        <f>(I84-I83)/I83</f>
        <v>-0.0286810580386119</v>
      </c>
      <c r="J86">
        <f>(J84-J83)/J83</f>
        <v>0.309350147357074</v>
      </c>
    </row>
    <row r="87" ht="13.8" spans="3:9">
      <c r="C87" s="6"/>
      <c r="D87" s="5"/>
      <c r="I87" s="4"/>
    </row>
    <row r="88" spans="1:9">
      <c r="A88" t="s">
        <v>79</v>
      </c>
      <c r="B88" s="33" t="s">
        <v>28</v>
      </c>
      <c r="C88" s="33" t="s">
        <v>28</v>
      </c>
      <c r="D88" s="33" t="s">
        <v>28</v>
      </c>
      <c r="E88" s="38" t="s">
        <v>4</v>
      </c>
      <c r="F88" s="38" t="s">
        <v>4</v>
      </c>
      <c r="G88" s="38" t="s">
        <v>4</v>
      </c>
      <c r="H88" t="s">
        <v>70</v>
      </c>
      <c r="I88">
        <v>0.00651819745848575</v>
      </c>
    </row>
    <row r="89" ht="13.8" spans="2:9">
      <c r="B89" s="33" t="s">
        <v>28</v>
      </c>
      <c r="C89" s="4">
        <v>0.0662258884941399</v>
      </c>
      <c r="D89" s="5"/>
      <c r="E89" s="38" t="s">
        <v>72</v>
      </c>
      <c r="F89" s="38" t="s">
        <v>4</v>
      </c>
      <c r="H89" t="s">
        <v>71</v>
      </c>
      <c r="I89">
        <v>0.00669869749561127</v>
      </c>
    </row>
    <row r="90" ht="13.8" spans="4:13">
      <c r="D90" s="5"/>
      <c r="H90" t="s">
        <v>73</v>
      </c>
      <c r="I90" s="4">
        <v>0.00657520090398989</v>
      </c>
      <c r="J90" s="6">
        <v>2.20027261382048e-5</v>
      </c>
      <c r="K90" s="6">
        <v>7.31492558412504e-8</v>
      </c>
      <c r="L90" s="6">
        <v>2.43183396021934e-10</v>
      </c>
      <c r="M90" s="6">
        <v>8.08458804073802e-13</v>
      </c>
    </row>
    <row r="91" ht="13.8" spans="3:9">
      <c r="C91" s="4"/>
      <c r="D91" s="5"/>
      <c r="H91" t="s">
        <v>53</v>
      </c>
      <c r="I91">
        <f>(I90-I88)/I88</f>
        <v>0.00874527748924349</v>
      </c>
    </row>
    <row r="92" ht="13.8" spans="3:9">
      <c r="C92" s="6"/>
      <c r="D92" s="5"/>
      <c r="H92" t="s">
        <v>54</v>
      </c>
      <c r="I92">
        <f>(I90-I89)/I89</f>
        <v>-0.0184359111158983</v>
      </c>
    </row>
    <row r="93" ht="13.8" spans="3:9">
      <c r="C93" s="6"/>
      <c r="D93" s="5"/>
      <c r="I93" s="4"/>
    </row>
    <row r="94" spans="1:9">
      <c r="A94" t="s">
        <v>64</v>
      </c>
      <c r="B94" s="33" t="s">
        <v>3</v>
      </c>
      <c r="C94" s="33" t="s">
        <v>78</v>
      </c>
      <c r="D94" s="33" t="s">
        <v>3</v>
      </c>
      <c r="E94" s="38" t="s">
        <v>4</v>
      </c>
      <c r="F94" s="38" t="s">
        <v>4</v>
      </c>
      <c r="G94" s="38" t="s">
        <v>4</v>
      </c>
      <c r="H94" t="s">
        <v>70</v>
      </c>
      <c r="I94">
        <v>0.0326644315688534</v>
      </c>
    </row>
    <row r="95" ht="13.8" spans="2:9">
      <c r="B95" s="33" t="s">
        <v>3</v>
      </c>
      <c r="C95" s="4">
        <v>0.292287297950888</v>
      </c>
      <c r="D95" s="5"/>
      <c r="E95" s="38" t="s">
        <v>72</v>
      </c>
      <c r="F95" s="38" t="s">
        <v>4</v>
      </c>
      <c r="H95" t="s">
        <v>71</v>
      </c>
      <c r="I95">
        <v>0.0336200311564777</v>
      </c>
    </row>
    <row r="96" ht="13.8" spans="3:13">
      <c r="C96" s="4"/>
      <c r="D96" s="5"/>
      <c r="H96" t="s">
        <v>73</v>
      </c>
      <c r="I96" s="4">
        <v>0.0319762808225647</v>
      </c>
      <c r="J96" s="4">
        <v>0.000368137848797504</v>
      </c>
      <c r="K96" s="6">
        <v>4.10740094871715e-6</v>
      </c>
      <c r="L96" s="6">
        <v>4.58111937278261e-8</v>
      </c>
      <c r="M96" s="6">
        <v>5.10945416803162e-10</v>
      </c>
    </row>
    <row r="97" ht="13.8" spans="3:9">
      <c r="C97" s="4"/>
      <c r="D97" s="5"/>
      <c r="H97" t="s">
        <v>53</v>
      </c>
      <c r="I97">
        <f>(I96-I94)/I94</f>
        <v>-0.0210672806241293</v>
      </c>
    </row>
    <row r="98" ht="13.8" spans="2:9">
      <c r="B98" s="4"/>
      <c r="C98" s="4"/>
      <c r="D98" s="5"/>
      <c r="H98" t="s">
        <v>54</v>
      </c>
      <c r="I98">
        <f>(I96-I95)/I95</f>
        <v>-0.048891993176999</v>
      </c>
    </row>
    <row r="99" ht="13.8" spans="2:8">
      <c r="B99" s="4"/>
      <c r="C99" s="6"/>
      <c r="D99" s="5"/>
      <c r="H99" s="4"/>
    </row>
    <row r="100" spans="1:9">
      <c r="A100" t="s">
        <v>65</v>
      </c>
      <c r="B100" s="33" t="s">
        <v>3</v>
      </c>
      <c r="C100" s="38" t="s">
        <v>3</v>
      </c>
      <c r="D100" s="38" t="s">
        <v>3</v>
      </c>
      <c r="E100" s="38" t="s">
        <v>76</v>
      </c>
      <c r="F100" s="38" t="s">
        <v>4</v>
      </c>
      <c r="G100" s="38" t="s">
        <v>4</v>
      </c>
      <c r="H100" t="s">
        <v>70</v>
      </c>
      <c r="I100">
        <v>0.0105281546412051</v>
      </c>
    </row>
    <row r="101" ht="13.8" spans="2:9">
      <c r="B101" s="33" t="s">
        <v>3</v>
      </c>
      <c r="C101" s="4">
        <v>0.196097034984798</v>
      </c>
      <c r="D101" s="5"/>
      <c r="E101" s="38" t="s">
        <v>80</v>
      </c>
      <c r="F101" s="38" t="s">
        <v>4</v>
      </c>
      <c r="H101" t="s">
        <v>71</v>
      </c>
      <c r="I101">
        <v>0.011363035604692</v>
      </c>
    </row>
    <row r="102" ht="13.8" spans="2:13">
      <c r="B102" s="6"/>
      <c r="D102" s="5"/>
      <c r="H102" t="s">
        <v>73</v>
      </c>
      <c r="I102" s="4">
        <v>0.0135178512950587</v>
      </c>
      <c r="J102" s="6">
        <v>9.57806344290759e-5</v>
      </c>
      <c r="K102" s="6">
        <v>6.69839130344276e-7</v>
      </c>
      <c r="L102" s="6">
        <v>4.68410790655071e-9</v>
      </c>
      <c r="M102" s="6">
        <v>3.27554174190905e-11</v>
      </c>
    </row>
    <row r="103" ht="13.8" spans="3:9">
      <c r="C103" s="4"/>
      <c r="D103" s="5"/>
      <c r="H103" t="s">
        <v>53</v>
      </c>
      <c r="I103">
        <f>(I102-I100)/I100</f>
        <v>0.283971574861992</v>
      </c>
    </row>
    <row r="104" ht="13.8" spans="3:9">
      <c r="C104" s="6"/>
      <c r="D104" s="5"/>
      <c r="H104" t="s">
        <v>54</v>
      </c>
      <c r="I104">
        <f>(I102-I101)/I101</f>
        <v>0.189633806082324</v>
      </c>
    </row>
    <row r="105" ht="13.8" spans="3:8">
      <c r="C105" s="6"/>
      <c r="D105" s="5"/>
      <c r="H105" s="4"/>
    </row>
    <row r="106" spans="1:9">
      <c r="A106" t="s">
        <v>81</v>
      </c>
      <c r="B106" s="33" t="s">
        <v>3</v>
      </c>
      <c r="C106" s="38" t="s">
        <v>3</v>
      </c>
      <c r="D106" s="38" t="s">
        <v>3</v>
      </c>
      <c r="E106" t="s">
        <v>82</v>
      </c>
      <c r="F106" s="38" t="s">
        <v>4</v>
      </c>
      <c r="G106" s="38" t="s">
        <v>4</v>
      </c>
      <c r="H106" t="s">
        <v>70</v>
      </c>
      <c r="I106">
        <v>0.0491505791496366</v>
      </c>
    </row>
    <row r="107" ht="13.8" spans="2:9">
      <c r="B107" s="33" t="s">
        <v>3</v>
      </c>
      <c r="C107" s="4">
        <v>0.196097034984798</v>
      </c>
      <c r="D107" s="5"/>
      <c r="E107">
        <v>4</v>
      </c>
      <c r="F107" s="38" t="s">
        <v>4</v>
      </c>
      <c r="H107" t="s">
        <v>71</v>
      </c>
      <c r="I107">
        <v>0.0507910222793715</v>
      </c>
    </row>
    <row r="108" ht="13.8" spans="4:10">
      <c r="D108" s="5"/>
      <c r="H108" t="s">
        <v>73</v>
      </c>
      <c r="I108" s="4">
        <v>0.043136561544153</v>
      </c>
      <c r="J108" s="4">
        <v>0.00103851703160938</v>
      </c>
    </row>
    <row r="109" spans="4:9">
      <c r="D109" s="5"/>
      <c r="H109" t="s">
        <v>53</v>
      </c>
      <c r="I109">
        <f>(I108-I106)/I106</f>
        <v>-0.122359038479978</v>
      </c>
    </row>
    <row r="110" spans="4:9">
      <c r="D110" s="5"/>
      <c r="H110" t="s">
        <v>54</v>
      </c>
      <c r="I110">
        <f>(I108-I107)/I107</f>
        <v>-0.15070499453852</v>
      </c>
    </row>
    <row r="111" ht="13.8" spans="4:8">
      <c r="D111" s="5"/>
      <c r="H111" s="4"/>
    </row>
    <row r="112" spans="1:9">
      <c r="A112" t="s">
        <v>83</v>
      </c>
      <c r="B112" s="33" t="s">
        <v>3</v>
      </c>
      <c r="C112" s="38" t="s">
        <v>3</v>
      </c>
      <c r="D112" s="38" t="s">
        <v>3</v>
      </c>
      <c r="E112" t="s">
        <v>84</v>
      </c>
      <c r="F112" s="38" t="s">
        <v>4</v>
      </c>
      <c r="G112" s="38" t="s">
        <v>4</v>
      </c>
      <c r="H112" t="s">
        <v>70</v>
      </c>
      <c r="I112">
        <v>0.0146991928710137</v>
      </c>
    </row>
    <row r="113" spans="2:9">
      <c r="B113" s="37" t="s">
        <v>3</v>
      </c>
      <c r="C113" s="10">
        <f>[1]BC!$H$2</f>
        <v>0.196097034984798</v>
      </c>
      <c r="D113" s="5"/>
      <c r="E113" s="11">
        <f>2/((0.03+0.07)/2)</f>
        <v>40</v>
      </c>
      <c r="F113" s="12" t="s">
        <v>4</v>
      </c>
      <c r="H113" t="s">
        <v>71</v>
      </c>
      <c r="I113">
        <v>0.0157627293175303</v>
      </c>
    </row>
    <row r="114" ht="13.8" spans="4:10">
      <c r="D114" s="5"/>
      <c r="H114" t="s">
        <v>73</v>
      </c>
      <c r="I114" s="4">
        <v>0.0160558457913044</v>
      </c>
      <c r="J114" s="4">
        <v>0.000135241171463665</v>
      </c>
    </row>
    <row r="115" spans="4:9">
      <c r="D115" s="5"/>
      <c r="H115" t="s">
        <v>53</v>
      </c>
      <c r="I115">
        <f>(I114-I112)/I112</f>
        <v>0.0922943818885438</v>
      </c>
    </row>
    <row r="116" spans="4:9">
      <c r="D116" s="5"/>
      <c r="H116" t="s">
        <v>54</v>
      </c>
      <c r="I116">
        <f>(I114-I113)/I113</f>
        <v>0.0185955406496839</v>
      </c>
    </row>
    <row r="117" ht="13.8" spans="4:8">
      <c r="D117" s="5"/>
      <c r="H117" s="4"/>
    </row>
    <row r="118" ht="13.8" spans="1:9">
      <c r="A118" t="s">
        <v>62</v>
      </c>
      <c r="B118" s="33" t="s">
        <v>78</v>
      </c>
      <c r="C118" s="33" t="s">
        <v>78</v>
      </c>
      <c r="D118" s="38" t="s">
        <v>3</v>
      </c>
      <c r="E118" s="38" t="s">
        <v>4</v>
      </c>
      <c r="F118" s="38" t="s">
        <v>4</v>
      </c>
      <c r="G118" s="38" t="s">
        <v>4</v>
      </c>
      <c r="H118" t="s">
        <v>70</v>
      </c>
      <c r="I118" s="4">
        <v>0.0255562999649838</v>
      </c>
    </row>
    <row r="119" ht="13.8" spans="2:9">
      <c r="B119" s="33" t="s">
        <v>78</v>
      </c>
      <c r="C119" s="4">
        <v>0.292287297950888</v>
      </c>
      <c r="D119" s="5"/>
      <c r="E119" s="38" t="s">
        <v>72</v>
      </c>
      <c r="F119" s="38" t="s">
        <v>4</v>
      </c>
      <c r="H119" t="s">
        <v>71</v>
      </c>
      <c r="I119">
        <v>0.0261859031343514</v>
      </c>
    </row>
    <row r="120" ht="13.8" spans="4:13">
      <c r="D120" s="5"/>
      <c r="H120" t="s">
        <v>73</v>
      </c>
      <c r="I120" s="4">
        <v>0.0254348637267616</v>
      </c>
      <c r="J120" s="4">
        <v>0.000463106754583617</v>
      </c>
      <c r="K120" s="6">
        <v>8.23008717903982e-6</v>
      </c>
      <c r="L120" s="6">
        <v>1.46198115612546e-7</v>
      </c>
      <c r="M120" s="6">
        <v>2.5970241171048e-9</v>
      </c>
    </row>
    <row r="121" ht="13.8" spans="3:9">
      <c r="C121" s="4"/>
      <c r="D121" s="5"/>
      <c r="H121" t="s">
        <v>53</v>
      </c>
      <c r="I121">
        <f>(I120-I118)/I118</f>
        <v>-0.00475171438700379</v>
      </c>
    </row>
    <row r="122" ht="13.8" spans="3:9">
      <c r="C122" s="4"/>
      <c r="D122" s="5"/>
      <c r="H122" t="s">
        <v>54</v>
      </c>
      <c r="I122">
        <f>(I120-I119)/I119</f>
        <v>-0.0286810580386119</v>
      </c>
    </row>
    <row r="123" ht="13.8" spans="3:10">
      <c r="C123" s="6"/>
      <c r="D123" s="5"/>
      <c r="H123" s="4"/>
      <c r="J123" s="4"/>
    </row>
    <row r="124" ht="13.8" spans="1:10">
      <c r="A124" t="s">
        <v>66</v>
      </c>
      <c r="B124" s="33" t="s">
        <v>78</v>
      </c>
      <c r="C124" s="38" t="s">
        <v>3</v>
      </c>
      <c r="D124" s="38" t="s">
        <v>3</v>
      </c>
      <c r="E124" s="38" t="s">
        <v>74</v>
      </c>
      <c r="F124" s="38" t="s">
        <v>4</v>
      </c>
      <c r="G124" s="38" t="s">
        <v>4</v>
      </c>
      <c r="H124" t="s">
        <v>70</v>
      </c>
      <c r="I124" s="4">
        <v>0.0593544847680649</v>
      </c>
      <c r="J124">
        <v>0.0061474851753973</v>
      </c>
    </row>
    <row r="125" spans="2:10">
      <c r="B125" s="33" t="s">
        <v>78</v>
      </c>
      <c r="C125" s="10">
        <f>[1]BC!$H$2</f>
        <v>0.196097034984798</v>
      </c>
      <c r="D125" s="5"/>
      <c r="E125" t="s">
        <v>13</v>
      </c>
      <c r="F125" s="38" t="s">
        <v>4</v>
      </c>
      <c r="H125" t="s">
        <v>71</v>
      </c>
      <c r="I125">
        <v>0.0597524686507445</v>
      </c>
      <c r="J125">
        <v>0.00649022623190567</v>
      </c>
    </row>
    <row r="126" ht="13.8" spans="4:13">
      <c r="D126" s="5"/>
      <c r="H126" t="s">
        <v>73</v>
      </c>
      <c r="I126" s="4">
        <v>0.0514718508788359</v>
      </c>
      <c r="J126" s="4">
        <v>0.00316911145338398</v>
      </c>
      <c r="K126" s="4">
        <v>0.000189292910631209</v>
      </c>
      <c r="L126" s="6">
        <v>1.13029724225966e-5</v>
      </c>
      <c r="M126" s="6">
        <v>6.75083570727244e-7</v>
      </c>
    </row>
    <row r="127" ht="13.8" spans="3:10">
      <c r="C127" s="4"/>
      <c r="D127" s="5"/>
      <c r="H127" t="s">
        <v>53</v>
      </c>
      <c r="I127">
        <f>(I126-I124)/I124</f>
        <v>-0.132806036814764</v>
      </c>
      <c r="J127">
        <f>(J126-J124)/J124</f>
        <v>-0.484486523681748</v>
      </c>
    </row>
    <row r="128" ht="13.8" spans="3:10">
      <c r="C128" s="4"/>
      <c r="D128" s="5"/>
      <c r="H128" t="s">
        <v>54</v>
      </c>
      <c r="I128">
        <f>(I126-I125)/I125</f>
        <v>-0.138582019436036</v>
      </c>
      <c r="J128">
        <f>(J126-J125)/J125</f>
        <v>-0.511710171549219</v>
      </c>
    </row>
    <row r="129" ht="13.8" spans="4:8">
      <c r="D129" s="5"/>
      <c r="H129" s="4"/>
    </row>
    <row r="130" spans="1:9">
      <c r="A130" t="s">
        <v>67</v>
      </c>
      <c r="B130" s="33" t="s">
        <v>78</v>
      </c>
      <c r="C130" s="38" t="s">
        <v>3</v>
      </c>
      <c r="D130" s="38" t="s">
        <v>3</v>
      </c>
      <c r="E130" s="38" t="s">
        <v>11</v>
      </c>
      <c r="F130" s="38" t="s">
        <v>4</v>
      </c>
      <c r="G130" s="38" t="s">
        <v>4</v>
      </c>
      <c r="H130" t="s">
        <v>70</v>
      </c>
      <c r="I130">
        <v>0.0190414629957273</v>
      </c>
    </row>
    <row r="131" spans="2:9">
      <c r="B131" s="33" t="s">
        <v>78</v>
      </c>
      <c r="C131" s="10">
        <f>[1]BC!$H$2</f>
        <v>0.196097034984798</v>
      </c>
      <c r="D131" s="5"/>
      <c r="E131" s="38" t="s">
        <v>4</v>
      </c>
      <c r="F131" s="38" t="s">
        <v>4</v>
      </c>
      <c r="H131" t="s">
        <v>71</v>
      </c>
      <c r="I131">
        <v>0.0199573606537185</v>
      </c>
    </row>
    <row r="132" ht="13.8" spans="4:13">
      <c r="D132" s="5"/>
      <c r="H132" t="s">
        <v>73</v>
      </c>
      <c r="I132" s="4">
        <v>0.0188590270292657</v>
      </c>
      <c r="J132" s="4">
        <v>0.000378126531642115</v>
      </c>
      <c r="K132" s="6">
        <v>7.44973084823355e-6</v>
      </c>
      <c r="L132" s="6">
        <v>1.46722178088153e-7</v>
      </c>
      <c r="M132" s="6">
        <v>2.88966932193209e-9</v>
      </c>
    </row>
    <row r="133" ht="13.8" spans="3:9">
      <c r="C133" s="4"/>
      <c r="D133" s="5"/>
      <c r="H133" t="s">
        <v>53</v>
      </c>
      <c r="I133">
        <f>(I132-I130)/I130</f>
        <v>-0.00958098474379498</v>
      </c>
    </row>
    <row r="134" ht="13.8" spans="3:9">
      <c r="C134" s="4"/>
      <c r="D134" s="5"/>
      <c r="H134" t="s">
        <v>54</v>
      </c>
      <c r="I134">
        <f>(I132-I131)/I131</f>
        <v>-0.0550340119372526</v>
      </c>
    </row>
    <row r="135" ht="13.8" spans="3:4">
      <c r="C135" s="6"/>
      <c r="D135" s="5"/>
    </row>
  </sheetData>
  <conditionalFormatting sqref="C8:C27 B136:C1048576 B23:B27 B8:B21">
    <cfRule type="cellIs" dxfId="0" priority="1" operator="lessThan">
      <formula>0</formula>
    </cfRule>
  </conditionalFormatting>
  <conditionalFormatting sqref="B8:C18 B23:B27 B136:C1048576 C20 C22:C27">
    <cfRule type="cellIs" dxfId="0" priority="3" operator="lessThan">
      <formula>0</formula>
    </cfRule>
  </conditionalFormatting>
  <conditionalFormatting sqref="B8:B20 B23:B27 B136:B1048576 C20">
    <cfRule type="cellIs" dxfId="0" priority="2" operator="lessThan">
      <formula>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まとめ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kapan</dc:creator>
  <cp:lastModifiedBy>kapan</cp:lastModifiedBy>
  <dcterms:created xsi:type="dcterms:W3CDTF">2020-10-20T03:29:00Z</dcterms:created>
  <dcterms:modified xsi:type="dcterms:W3CDTF">2020-12-24T03:04:05Z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