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7232" xWindow="2940" yWindow="732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borderId="0" fillId="0" fontId="0" numFmtId="0"/>
    <xf borderId="1" fillId="0" fontId="1" numFmtId="0"/>
    <xf borderId="2" fillId="0" fontId="2" numFmtId="0"/>
    <xf borderId="3" fillId="0" fontId="3" numFmtId="0"/>
  </cellStyleXfs>
  <cellXfs count="11">
    <xf borderId="0" fillId="0" fontId="0" numFmtId="0" pivotButton="0" quotePrefix="0" xfId="0"/>
    <xf borderId="4" fillId="0" fontId="0" numFmtId="0" pivotButton="0" quotePrefix="0" xfId="0"/>
    <xf borderId="4" fillId="0" fontId="4" numFmtId="2" pivotButton="0" quotePrefix="0" xfId="0"/>
    <xf borderId="0" fillId="0" fontId="0" numFmtId="0" pivotButton="0" quotePrefix="0" xfId="0"/>
    <xf borderId="0" fillId="3" fontId="2" numFmtId="0" pivotButton="0" quotePrefix="0" xfId="2"/>
    <xf borderId="6" fillId="0" fontId="3" numFmtId="0" pivotButton="0" quotePrefix="0" xfId="3"/>
    <xf borderId="6" fillId="0" fontId="0" numFmtId="0" pivotButton="0" quotePrefix="0" xfId="0"/>
    <xf borderId="7" fillId="0" fontId="3" numFmtId="0" pivotButton="0" quotePrefix="0" xfId="3"/>
    <xf applyAlignment="1" borderId="5" fillId="2" fontId="1" numFmtId="0" pivotButton="0" quotePrefix="0" xfId="1">
      <alignment horizontal="center"/>
    </xf>
    <xf borderId="1" fillId="0" fontId="0" numFmtId="0" pivotButton="0" quotePrefix="0" xfId="0"/>
    <xf borderId="5" fillId="0" fontId="0" numFmtId="0" pivotButton="0" quotePrefix="0" xfId="0"/>
  </cellXfs>
  <cellStyles count="4">
    <cellStyle builtinId="0" name="Normal" xfId="0"/>
    <cellStyle builtinId="16" name="Heading 1" xfId="1"/>
    <cellStyle builtinId="17" name="Heading 2" xfId="2"/>
    <cellStyle builtinId="25" name="Total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J6" sqref="J6"/>
    </sheetView>
  </sheetViews>
  <sheetFormatPr baseColWidth="8" defaultRowHeight="14.4"/>
  <cols>
    <col customWidth="1" max="1" min="1" style="5" width="11.6640625"/>
    <col customWidth="1" max="2" min="2" style="5" width="15.109375"/>
    <col customWidth="1" max="3" min="3" style="5" width="12.77734375"/>
    <col customWidth="1" max="4" min="4" style="5" width="11.33203125"/>
    <col customWidth="1" max="5" min="5" style="3" width="6.6640625"/>
  </cols>
  <sheetData>
    <row customHeight="1" ht="20.4" r="1" s="3" thickBot="1">
      <c r="A1" s="8" t="inlineStr">
        <is>
          <t>Registro EntryCAM</t>
        </is>
      </c>
      <c r="B1" s="9" t="n"/>
      <c r="C1" s="9" t="n"/>
      <c r="D1" s="10" t="n"/>
      <c r="E1" s="2" t="n"/>
    </row>
    <row customHeight="1" ht="18.6" r="2" s="3" thickTop="1">
      <c r="A2" s="4" t="inlineStr">
        <is>
          <t>Fecha</t>
        </is>
      </c>
      <c r="B2" s="4" t="inlineStr">
        <is>
          <t>Hora</t>
        </is>
      </c>
      <c r="C2" s="4" t="inlineStr">
        <is>
          <t>Placa</t>
        </is>
      </c>
      <c r="D2" s="4" t="inlineStr">
        <is>
          <t>Foto</t>
        </is>
      </c>
      <c r="E2" s="1" t="n"/>
    </row>
    <row customHeight="1" ht="14.4" r="3" s="3">
      <c r="A3" s="6" t="inlineStr">
        <is>
          <t>09/29/22</t>
        </is>
      </c>
      <c r="B3" s="6" t="inlineStr">
        <is>
          <t>18:11:47</t>
        </is>
      </c>
      <c r="C3" s="6" t="inlineStr">
        <is>
          <t xml:space="preserve">Sey
T72KSH
</t>
        </is>
      </c>
      <c r="D3" s="6">
        <f>HYPERLINK("C:\Users\Ignacio V\Documents\UMx\PFS\EntryCAM\LICENCE_PLATE_IMAGES\LICENCE_PLATE1.png", "PLACA_1")</f>
        <v/>
      </c>
    </row>
    <row r="4">
      <c r="A4" s="6" t="inlineStr">
        <is>
          <t>09/29/22</t>
        </is>
      </c>
      <c r="B4" s="6" t="inlineStr">
        <is>
          <t>18:12:05</t>
        </is>
      </c>
      <c r="C4" s="6" t="inlineStr">
        <is>
          <t xml:space="preserve">8 A LANBO
</t>
        </is>
      </c>
      <c r="D4">
        <f>HYPERLINK("C:\Users\Ignacio V\Documents\UMx\PFS\EntryCAM\LICENCE_PLATE_IMAGES\LICENCE_PLATE2.png", "PLACA_2")</f>
        <v/>
      </c>
    </row>
    <row r="5">
      <c r="A5" s="6" t="inlineStr">
        <is>
          <t>09/29/22</t>
        </is>
      </c>
      <c r="B5" s="6" t="inlineStr">
        <is>
          <t>18:12:08</t>
        </is>
      </c>
      <c r="C5" s="6" t="inlineStr">
        <is>
          <t xml:space="preserve">S DZI7 YXR.
</t>
        </is>
      </c>
      <c r="D5" s="6">
        <f>HYPERLINK("C:\Users\Ignacio V\Documents\UMx\PFS\EntryCAM\LICENCE_PLATE_IMAGES\LICENCE_PLATE3.png", "PLACA_3")</f>
        <v/>
      </c>
    </row>
    <row r="6">
      <c r="A6" s="6" t="inlineStr">
        <is>
          <t>09/29/22</t>
        </is>
      </c>
      <c r="B6" s="6" t="inlineStr">
        <is>
          <t>18:12:34</t>
        </is>
      </c>
      <c r="C6" s="6" t="inlineStr">
        <is>
          <t xml:space="preserve">Sey
T72KSH
</t>
        </is>
      </c>
      <c r="D6" s="6">
        <f>HYPERLINK("C:\Users\Ignacio V\Documents\UMx\PFS\EntryCAM\LICENCE_PLATE_IMAGES\LICENCE_PLATE4.png", "PLACA_4")</f>
        <v/>
      </c>
    </row>
    <row r="7">
      <c r="A7" s="6" t="inlineStr">
        <is>
          <t>09/29/22</t>
        </is>
      </c>
      <c r="B7" s="6" t="inlineStr">
        <is>
          <t>18:14:43</t>
        </is>
      </c>
      <c r="C7" s="6" t="inlineStr">
        <is>
          <t xml:space="preserve">8 A LANBO
</t>
        </is>
      </c>
      <c r="D7" s="6">
        <f>HYPERLINK("C:\Users\Ignacio V\Documents\UMx\PFS\EntryCAM\LICENCE_PLATE_IMAGES\LICENCE_PLATE5.png", "PLACA_5")</f>
        <v/>
      </c>
    </row>
    <row r="8">
      <c r="A8" s="6" t="inlineStr">
        <is>
          <t>11/21/22</t>
        </is>
      </c>
      <c r="B8" s="6" t="inlineStr">
        <is>
          <t>15:43:45</t>
        </is>
      </c>
      <c r="C8" s="6" t="inlineStr">
        <is>
          <t xml:space="preserve">Sey
T72KSH
</t>
        </is>
      </c>
      <c r="D8" s="6">
        <f>HYPERLINK("C:\Users\Ignacio V\Documents\UMx\PFS\EntryCAM\LICENCE_PLATE_IMAGES\LICENCE_PLATE6.png", "PLACA_6")</f>
        <v/>
      </c>
    </row>
    <row r="9">
      <c r="A9" s="6" t="inlineStr">
        <is>
          <t>11/21/22</t>
        </is>
      </c>
      <c r="B9" s="6" t="inlineStr">
        <is>
          <t>15:44:10</t>
        </is>
      </c>
      <c r="C9" s="6" t="inlineStr">
        <is>
          <t xml:space="preserve">8 A LANBO
</t>
        </is>
      </c>
      <c r="D9" s="6">
        <f>HYPERLINK("C:\Users\Ignacio V\Documents\UMx\PFS\EntryCAM\LICENCE_PLATE_IMAGES\LICENCE_PLATE7.png", "PLACA_7")</f>
        <v/>
      </c>
    </row>
    <row r="10">
      <c r="A10" s="6" t="inlineStr">
        <is>
          <t>11/21/22</t>
        </is>
      </c>
      <c r="B10" s="6" t="inlineStr">
        <is>
          <t>15:44:38</t>
        </is>
      </c>
      <c r="C10" s="6" t="inlineStr">
        <is>
          <t xml:space="preserve">S DZI7 YXR.
</t>
        </is>
      </c>
      <c r="D10" s="6">
        <f>HYPERLINK("C:\Users\Ignacio V\Documents\UMx\PFS\EntryCAM\LICENCE_PLATE_IMAGES\LICENCE_PLATE8.png", "PLACA_8")</f>
        <v/>
      </c>
    </row>
    <row r="11">
      <c r="A11" s="6" t="inlineStr">
        <is>
          <t>11/21/22</t>
        </is>
      </c>
      <c r="B11" s="6" t="inlineStr">
        <is>
          <t>15:45:07</t>
        </is>
      </c>
      <c r="C11" s="6" t="inlineStr">
        <is>
          <t xml:space="preserve">UPY-383-F
</t>
        </is>
      </c>
      <c r="D11" s="6">
        <f>HYPERLINK("C:\Users\Ignacio V\Documents\UMx\PFS\EntryCAM\LICENCE_PLATE_IMAGES\LICENCE_PLATE9.png", "PLACA_9")</f>
        <v/>
      </c>
    </row>
    <row r="12">
      <c r="A12" s="6" t="inlineStr">
        <is>
          <t>11/21/22</t>
        </is>
      </c>
      <c r="B12" s="6" t="inlineStr">
        <is>
          <t>15:45:23</t>
        </is>
      </c>
      <c r="C12" s="6" t="inlineStr">
        <is>
          <t>*****</t>
        </is>
      </c>
      <c r="D12" s="6">
        <f>HYPERLINK("C:\Users\Ignacio V\Documents\UMx\PFS\EntryCAM\LICENCE_PLATE_IMAGES\LICENCE_PLATE10.png", "PLACA_10")</f>
        <v/>
      </c>
    </row>
    <row r="13">
      <c r="A13" s="6" t="inlineStr">
        <is>
          <t>11/21/22</t>
        </is>
      </c>
      <c r="B13" s="6" t="inlineStr">
        <is>
          <t>15:45:28</t>
        </is>
      </c>
      <c r="C13" s="6" t="inlineStr">
        <is>
          <t xml:space="preserve">Sey
T72KSH
</t>
        </is>
      </c>
      <c r="D13" s="6">
        <f>HYPERLINK("C:\Users\Ignacio V\Documents\UMx\PFS\EntryCAM\LICENCE_PLATE_IMAGES\LICENCE_PLATE11.png", "PLACA_11")</f>
        <v/>
      </c>
    </row>
    <row r="14">
      <c r="A14" s="6" t="inlineStr">
        <is>
          <t>11/21/22</t>
        </is>
      </c>
      <c r="B14" s="6" t="inlineStr">
        <is>
          <t>15:47:53</t>
        </is>
      </c>
      <c r="C14" s="6" t="inlineStr">
        <is>
          <t xml:space="preserve">8 A LANBO
</t>
        </is>
      </c>
      <c r="D14" s="6">
        <f>HYPERLINK("C:\Users\Ignacio V\Documents\UMx\PFS\EntryCAM\LICENCE_PLATE_IMAGES\LICENCE_PLATE12.png", "PLACA_12")</f>
        <v/>
      </c>
    </row>
    <row r="15">
      <c r="A15" s="6" t="inlineStr">
        <is>
          <t>11/21/22</t>
        </is>
      </c>
      <c r="B15" s="6" t="inlineStr">
        <is>
          <t>17:32:32</t>
        </is>
      </c>
      <c r="C15" s="6" t="inlineStr">
        <is>
          <t xml:space="preserve">Sey
T72KSH
</t>
        </is>
      </c>
      <c r="D15" s="6">
        <f>HYPERLINK("C:\Users\Ignacio V\Documents\UMx\PFS\EntryCAM\LICENCE_PLATE_IMAGES\LICENCE_PLATE13.png", "PLACA_13")</f>
        <v/>
      </c>
    </row>
    <row r="16">
      <c r="A16" s="6" t="inlineStr">
        <is>
          <t>11/21/22</t>
        </is>
      </c>
      <c r="B16" s="6" t="inlineStr">
        <is>
          <t>17:32:39</t>
        </is>
      </c>
      <c r="C16" s="6" t="inlineStr">
        <is>
          <t xml:space="preserve">8 A LANBO
</t>
        </is>
      </c>
      <c r="D16" s="6">
        <f>HYPERLINK("C:\Users\Ignacio V\Documents\UMx\PFS\EntryCAM\LICENCE_PLATE_IMAGES\LICENCE_PLATE14.png", "PLACA_14")</f>
        <v/>
      </c>
    </row>
    <row r="17">
      <c r="A17" s="6" t="inlineStr">
        <is>
          <t>11/21/22</t>
        </is>
      </c>
      <c r="B17" s="6" t="inlineStr">
        <is>
          <t>17:33:42</t>
        </is>
      </c>
      <c r="C17" s="6" t="inlineStr">
        <is>
          <t xml:space="preserve">S DZI7 YXR.
</t>
        </is>
      </c>
      <c r="D17" s="6">
        <f>HYPERLINK("C:\Users\Ignacio V\Documents\UMx\PFS\EntryCAM\LICENCE_PLATE_IMAGES\LICENCE_PLATE15.png", "PLACA_15")</f>
        <v/>
      </c>
    </row>
    <row r="18">
      <c r="A18" s="6" t="inlineStr">
        <is>
          <t>11/21/22</t>
        </is>
      </c>
      <c r="B18" s="6" t="inlineStr">
        <is>
          <t>17:33:47</t>
        </is>
      </c>
      <c r="C18" s="6" t="inlineStr">
        <is>
          <t xml:space="preserve">UPY-383-F
</t>
        </is>
      </c>
      <c r="D18" s="6">
        <f>HYPERLINK("C:\Users\Ignacio V\Documents\UMx\PFS\EntryCAM\LICENCE_PLATE_IMAGES\LICENCE_PLATE16.png", "PLACA_16")</f>
        <v/>
      </c>
    </row>
    <row r="19">
      <c r="A19" s="6" t="inlineStr">
        <is>
          <t>11/21/22</t>
        </is>
      </c>
      <c r="B19" s="6" t="inlineStr">
        <is>
          <t>17:33:53</t>
        </is>
      </c>
      <c r="C19" s="6" t="inlineStr">
        <is>
          <t>*****</t>
        </is>
      </c>
      <c r="D19" s="6">
        <f>HYPERLINK("C:\Users\Ignacio V\Documents\UMx\PFS\EntryCAM\LICENCE_PLATE_IMAGES\LICENCE_PLATE17.png", "PLACA_17")</f>
        <v/>
      </c>
    </row>
    <row r="20">
      <c r="A20" s="6" t="inlineStr">
        <is>
          <t>11/21/22</t>
        </is>
      </c>
      <c r="B20" s="6" t="inlineStr">
        <is>
          <t>17:34:03</t>
        </is>
      </c>
      <c r="C20" s="6" t="inlineStr">
        <is>
          <t xml:space="preserve">Sey
T72KSH
</t>
        </is>
      </c>
      <c r="D20" s="6">
        <f>HYPERLINK("C:\Users\Ignacio V\Documents\UMx\PFS\EntryCAM\LICENCE_PLATE_IMAGES\LICENCE_PLATE18.png", "PLACA_18")</f>
        <v/>
      </c>
    </row>
    <row r="21">
      <c r="A21" s="6" t="inlineStr">
        <is>
          <t>11/21/22</t>
        </is>
      </c>
      <c r="B21" s="6" t="inlineStr">
        <is>
          <t>17:34:09</t>
        </is>
      </c>
      <c r="C21" s="6" t="inlineStr">
        <is>
          <t xml:space="preserve">8 A LANBO
</t>
        </is>
      </c>
      <c r="D21" s="6">
        <f>HYPERLINK("C:\Users\Ignacio V\Documents\UMx\PFS\EntryCAM\LICENCE_PLATE_IMAGES\LICENCE_PLATE19.png", "PLACA_19")</f>
        <v/>
      </c>
    </row>
    <row r="22">
      <c r="A22" s="6" t="inlineStr">
        <is>
          <t>11/21/22</t>
        </is>
      </c>
      <c r="B22" s="6" t="inlineStr">
        <is>
          <t>17:34:13</t>
        </is>
      </c>
      <c r="C22" s="6" t="inlineStr">
        <is>
          <t xml:space="preserve">S DZI7 YXR.
</t>
        </is>
      </c>
      <c r="D22" s="6">
        <f>HYPERLINK("C:\Users\Ignacio V\Documents\UMx\PFS\EntryCAM\LICENCE_PLATE_IMAGES\LICENCE_PLATE20.png", "PLACA_20")</f>
        <v/>
      </c>
    </row>
    <row r="23">
      <c r="A23" s="6" t="inlineStr">
        <is>
          <t>11/21/22</t>
        </is>
      </c>
      <c r="B23" s="6" t="inlineStr">
        <is>
          <t>17:34:35</t>
        </is>
      </c>
      <c r="C23" s="6" t="inlineStr">
        <is>
          <t xml:space="preserve">UPY-383-F
</t>
        </is>
      </c>
      <c r="D23" s="6">
        <f>HYPERLINK("C:\Users\Ignacio V\Documents\UMx\PFS\EntryCAM\LICENCE_PLATE_IMAGES\LICENCE_PLATE21.png", "PLACA_21")</f>
        <v/>
      </c>
    </row>
    <row r="24">
      <c r="A24" s="6" t="inlineStr">
        <is>
          <t>11/21/22</t>
        </is>
      </c>
      <c r="B24" s="6" t="inlineStr">
        <is>
          <t>17:34:41</t>
        </is>
      </c>
      <c r="C24" s="6" t="inlineStr">
        <is>
          <t>*****</t>
        </is>
      </c>
      <c r="D24" s="6">
        <f>HYPERLINK("C:\Users\Ignacio V\Documents\UMx\PFS\EntryCAM\LICENCE_PLATE_IMAGES\LICENCE_PLATE22.png", "PLACA_22")</f>
        <v/>
      </c>
    </row>
    <row r="25">
      <c r="A25" s="6" t="inlineStr">
        <is>
          <t>11/21/22</t>
        </is>
      </c>
      <c r="B25" s="6" t="inlineStr">
        <is>
          <t>17:34:56</t>
        </is>
      </c>
      <c r="C25" s="6" t="inlineStr">
        <is>
          <t xml:space="preserve">Sey
T72KSH
</t>
        </is>
      </c>
      <c r="D25" s="6">
        <f>HYPERLINK("C:\Users\Ignacio V\Documents\UMx\PFS\EntryCAM\LICENCE_PLATE_IMAGES\LICENCE_PLATE23.png", "PLACA_23")</f>
        <v/>
      </c>
    </row>
    <row r="26">
      <c r="A26" s="6" t="inlineStr">
        <is>
          <t>11/21/22</t>
        </is>
      </c>
      <c r="B26" s="6" t="inlineStr">
        <is>
          <t>17:34:59</t>
        </is>
      </c>
      <c r="C26" s="6" t="inlineStr">
        <is>
          <t xml:space="preserve">8 A LANBO
</t>
        </is>
      </c>
      <c r="D26" s="6">
        <f>HYPERLINK("C:\Users\Ignacio V\Documents\UMx\PFS\EntryCAM\LICENCE_PLATE_IMAGES\LICENCE_PLATE24.png", "PLACA_24")</f>
        <v/>
      </c>
    </row>
    <row r="27">
      <c r="A27" s="6" t="inlineStr">
        <is>
          <t>11/21/22</t>
        </is>
      </c>
      <c r="B27" s="6" t="inlineStr">
        <is>
          <t>17:35:06</t>
        </is>
      </c>
      <c r="C27" s="6" t="inlineStr">
        <is>
          <t xml:space="preserve">S DZI7 YXR.
</t>
        </is>
      </c>
      <c r="D27" s="6">
        <f>HYPERLINK("C:\Users\Ignacio V\Documents\UMx\PFS\EntryCAM\LICENCE_PLATE_IMAGES\LICENCE_PLATE25.png", "PLACA_25")</f>
        <v/>
      </c>
    </row>
    <row r="28">
      <c r="A28" s="6" t="inlineStr">
        <is>
          <t>11/21/22</t>
        </is>
      </c>
      <c r="B28" s="6" t="inlineStr">
        <is>
          <t>17:35:10</t>
        </is>
      </c>
      <c r="C28" s="6" t="inlineStr">
        <is>
          <t xml:space="preserve">UPY-383-F
</t>
        </is>
      </c>
      <c r="D28" s="6">
        <f>HYPERLINK("C:\Users\Ignacio V\Documents\UMx\PFS\EntryCAM\LICENCE_PLATE_IMAGES\LICENCE_PLATE26.png", "PLACA_26")</f>
        <v/>
      </c>
    </row>
    <row r="29">
      <c r="A29" s="6" t="inlineStr">
        <is>
          <t>11/21/22</t>
        </is>
      </c>
      <c r="B29" s="6" t="inlineStr">
        <is>
          <t>17:35:15</t>
        </is>
      </c>
      <c r="C29" s="6" t="inlineStr">
        <is>
          <t>*****</t>
        </is>
      </c>
      <c r="D29" s="6">
        <f>HYPERLINK("C:\Users\Ignacio V\Documents\UMx\PFS\EntryCAM\LICENCE_PLATE_IMAGES\LICENCE_PLATE27.png", "PLACA_27")</f>
        <v/>
      </c>
    </row>
    <row r="30">
      <c r="A30" s="6" t="inlineStr">
        <is>
          <t>11/21/22</t>
        </is>
      </c>
      <c r="B30" s="6" t="inlineStr">
        <is>
          <t>17:35:32</t>
        </is>
      </c>
      <c r="C30" s="6" t="inlineStr">
        <is>
          <t xml:space="preserve">Sey
T72KSH
</t>
        </is>
      </c>
      <c r="D30" s="6">
        <f>HYPERLINK("C:\Users\Ignacio V\Documents\UMx\PFS\EntryCAM\LICENCE_PLATE_IMAGES\LICENCE_PLATE28.png", "PLACA_28")</f>
        <v/>
      </c>
    </row>
    <row r="31">
      <c r="A31" s="6" t="inlineStr">
        <is>
          <t>11/21/22</t>
        </is>
      </c>
      <c r="B31" s="6" t="inlineStr">
        <is>
          <t>17:35:45</t>
        </is>
      </c>
      <c r="C31" s="6" t="inlineStr">
        <is>
          <t xml:space="preserve">8 A LANBO
</t>
        </is>
      </c>
      <c r="D31" s="6">
        <f>HYPERLINK("C:\Users\Ignacio V\Documents\UMx\PFS\EntryCAM\LICENCE_PLATE_IMAGES\LICENCE_PLATE29.png", "PLACA_29")</f>
        <v/>
      </c>
    </row>
    <row r="32">
      <c r="A32" s="6" t="inlineStr">
        <is>
          <t>11/21/22</t>
        </is>
      </c>
      <c r="B32" s="6" t="inlineStr">
        <is>
          <t>17:35:49</t>
        </is>
      </c>
      <c r="C32" s="6" t="inlineStr">
        <is>
          <t xml:space="preserve">S DZI7 YXR.
</t>
        </is>
      </c>
      <c r="D32" s="6">
        <f>HYPERLINK("C:\Users\Ignacio V\Documents\UMx\PFS\EntryCAM\LICENCE_PLATE_IMAGES\LICENCE_PLATE30.png", "PLACA_30")</f>
        <v/>
      </c>
    </row>
    <row r="33">
      <c r="A33" s="6" t="inlineStr">
        <is>
          <t>11/21/22</t>
        </is>
      </c>
      <c r="B33" s="6" t="inlineStr">
        <is>
          <t>17:35:53</t>
        </is>
      </c>
      <c r="C33" s="6" t="inlineStr">
        <is>
          <t xml:space="preserve">UPY-383-F
</t>
        </is>
      </c>
      <c r="D33" s="6">
        <f>HYPERLINK("C:\Users\Ignacio V\Documents\UMx\PFS\EntryCAM\LICENCE_PLATE_IMAGES\LICENCE_PLATE31.png", "PLACA_31")</f>
        <v/>
      </c>
    </row>
    <row r="34">
      <c r="A34" s="6" t="inlineStr">
        <is>
          <t>11/21/22</t>
        </is>
      </c>
      <c r="B34" s="6" t="inlineStr">
        <is>
          <t>17:35:58</t>
        </is>
      </c>
      <c r="C34" s="6" t="inlineStr">
        <is>
          <t>*****</t>
        </is>
      </c>
      <c r="D34" s="6">
        <f>HYPERLINK("C:\Users\Ignacio V\Documents\UMx\PFS\EntryCAM\LICENCE_PLATE_IMAGES\LICENCE_PLATE32.png", "PLACA_32")</f>
        <v/>
      </c>
    </row>
    <row r="35">
      <c r="A35" s="6" t="inlineStr">
        <is>
          <t>11/21/22</t>
        </is>
      </c>
      <c r="B35" s="6" t="inlineStr">
        <is>
          <t>17:36:01</t>
        </is>
      </c>
      <c r="C35" s="6" t="inlineStr">
        <is>
          <t xml:space="preserve">Sey
T72KSH
</t>
        </is>
      </c>
      <c r="D35" s="6">
        <f>HYPERLINK("C:\Users\Ignacio V\Documents\UMx\PFS\EntryCAM\LICENCE_PLATE_IMAGES\LICENCE_PLATE33.png", "PLACA_33")</f>
        <v/>
      </c>
    </row>
    <row r="36">
      <c r="A36" s="6" t="inlineStr">
        <is>
          <t>11/21/22</t>
        </is>
      </c>
      <c r="B36" s="6" t="inlineStr">
        <is>
          <t>17:36:23</t>
        </is>
      </c>
      <c r="C36" s="6" t="inlineStr">
        <is>
          <t xml:space="preserve">8 A LANBO
</t>
        </is>
      </c>
      <c r="D36" s="6">
        <f>HYPERLINK("C:\Users\Ignacio V\Documents\UMx\PFS\EntryCAM\LICENCE_PLATE_IMAGES\LICENCE_PLATE34.png", "PLACA_34")</f>
        <v/>
      </c>
    </row>
    <row r="37">
      <c r="A37" s="6" t="inlineStr">
        <is>
          <t>11/21/22</t>
        </is>
      </c>
      <c r="B37" s="6" t="inlineStr">
        <is>
          <t>17:36:37</t>
        </is>
      </c>
      <c r="C37" s="6" t="inlineStr">
        <is>
          <t xml:space="preserve">S DZI7 YXR.
</t>
        </is>
      </c>
      <c r="D37" s="6">
        <f>HYPERLINK("C:\Users\Ignacio V\Documents\UMx\PFS\EntryCAM\LICENCE_PLATE_IMAGES\LICENCE_PLATE35.png", "PLACA_35")</f>
        <v/>
      </c>
    </row>
    <row r="38">
      <c r="A38" s="6" t="inlineStr">
        <is>
          <t>11/21/22</t>
        </is>
      </c>
      <c r="B38" s="6" t="inlineStr">
        <is>
          <t>17:36:42</t>
        </is>
      </c>
      <c r="C38" s="6" t="inlineStr">
        <is>
          <t xml:space="preserve">UPY-383-F
</t>
        </is>
      </c>
      <c r="D38" s="6">
        <f>HYPERLINK("C:\Users\Ignacio V\Documents\UMx\PFS\EntryCAM\LICENCE_PLATE_IMAGES\LICENCE_PLATE36.png", "PLACA_36")</f>
        <v/>
      </c>
    </row>
    <row r="39">
      <c r="A39" s="6" t="inlineStr">
        <is>
          <t>11/21/22</t>
        </is>
      </c>
      <c r="B39" s="6" t="inlineStr">
        <is>
          <t>17:36:52</t>
        </is>
      </c>
      <c r="C39" s="6" t="inlineStr">
        <is>
          <t>*****</t>
        </is>
      </c>
      <c r="D39" s="6">
        <f>HYPERLINK("C:\Users\Ignacio V\Documents\UMx\PFS\EntryCAM\LICENCE_PLATE_IMAGES\LICENCE_PLATE37.png", "PLACA_37")</f>
        <v/>
      </c>
    </row>
    <row r="40">
      <c r="A40" s="6" t="inlineStr">
        <is>
          <t>11/21/22</t>
        </is>
      </c>
      <c r="B40" s="6" t="inlineStr">
        <is>
          <t>17:37:11</t>
        </is>
      </c>
      <c r="C40" s="6" t="inlineStr">
        <is>
          <t xml:space="preserve">Sey
T72KSH
</t>
        </is>
      </c>
      <c r="D40" s="6">
        <f>HYPERLINK("C:\Users\Ignacio V\Documents\UMx\PFS\EntryCAM\LICENCE_PLATE_IMAGES\LICENCE_PLATE38.png", "PLACA_38")</f>
        <v/>
      </c>
    </row>
    <row r="41">
      <c r="A41" s="6" t="inlineStr">
        <is>
          <t>11/21/22</t>
        </is>
      </c>
      <c r="B41" s="6" t="inlineStr">
        <is>
          <t>17:37:17</t>
        </is>
      </c>
      <c r="C41" s="6" t="inlineStr">
        <is>
          <t xml:space="preserve">8 A LANBO
</t>
        </is>
      </c>
      <c r="D41" s="6">
        <f>HYPERLINK("C:\Users\Ignacio V\Documents\UMx\PFS\EntryCAM\LICENCE_PLATE_IMAGES\LICENCE_PLATE39.png", "PLACA_39")</f>
        <v/>
      </c>
    </row>
    <row r="42">
      <c r="A42" s="6" t="inlineStr">
        <is>
          <t>11/21/22</t>
        </is>
      </c>
      <c r="B42" s="6" t="inlineStr">
        <is>
          <t>17:38:09</t>
        </is>
      </c>
      <c r="C42" s="6" t="inlineStr">
        <is>
          <t xml:space="preserve">S DZI7 YXR.
</t>
        </is>
      </c>
      <c r="D42" s="6">
        <f>HYPERLINK("C:\Users\Ignacio V\Documents\UMx\PFS\EntryCAM\LICENCE_PLATE_IMAGES\LICENCE_PLATE40.png", "PLACA_40")</f>
        <v/>
      </c>
    </row>
    <row r="43">
      <c r="A43" s="6" t="inlineStr">
        <is>
          <t>11/21/22</t>
        </is>
      </c>
      <c r="B43" s="6" t="inlineStr">
        <is>
          <t>17:38:13</t>
        </is>
      </c>
      <c r="C43" s="6" t="inlineStr">
        <is>
          <t xml:space="preserve">UPY-383-F
</t>
        </is>
      </c>
      <c r="D43" s="6">
        <f>HYPERLINK("C:\Users\Ignacio V\Documents\UMx\PFS\EntryCAM\LICENCE_PLATE_IMAGES\LICENCE_PLATE41.png", "PLACA_41")</f>
        <v/>
      </c>
    </row>
    <row r="44">
      <c r="A44" s="6" t="inlineStr">
        <is>
          <t>11/21/22</t>
        </is>
      </c>
      <c r="B44" s="6" t="inlineStr">
        <is>
          <t>17:38:24</t>
        </is>
      </c>
      <c r="C44" s="6" t="inlineStr">
        <is>
          <t>*****</t>
        </is>
      </c>
      <c r="D44" s="6">
        <f>HYPERLINK("C:\Users\Ignacio V\Documents\UMx\PFS\EntryCAM\LICENCE_PLATE_IMAGES\LICENCE_PLATE42.png", "PLACA_42")</f>
        <v/>
      </c>
    </row>
    <row r="45">
      <c r="A45" s="6" t="inlineStr">
        <is>
          <t>11/21/22</t>
        </is>
      </c>
      <c r="B45" s="6" t="inlineStr">
        <is>
          <t>17:38:33</t>
        </is>
      </c>
      <c r="C45" s="6" t="inlineStr">
        <is>
          <t xml:space="preserve">Sey
T72KSH
</t>
        </is>
      </c>
      <c r="D45" s="6">
        <f>HYPERLINK("C:\Users\Ignacio V\Documents\UMx\PFS\EntryCAM\LICENCE_PLATE_IMAGES\LICENCE_PLATE43.png", "PLACA_43")</f>
        <v/>
      </c>
    </row>
    <row r="46">
      <c r="A46" s="6" t="inlineStr">
        <is>
          <t>11/21/22</t>
        </is>
      </c>
      <c r="B46" s="6" t="inlineStr">
        <is>
          <t>17:38:48</t>
        </is>
      </c>
      <c r="C46" s="6" t="inlineStr">
        <is>
          <t xml:space="preserve">8 A LANBO
</t>
        </is>
      </c>
      <c r="D46" s="6">
        <f>HYPERLINK("C:\Users\Ignacio V\Documents\UMx\PFS\EntryCAM\LICENCE_PLATE_IMAGES\LICENCE_PLATE44.png", "PLACA_44")</f>
        <v/>
      </c>
    </row>
    <row r="47">
      <c r="A47" s="6" t="inlineStr">
        <is>
          <t>11/21/22</t>
        </is>
      </c>
      <c r="B47" s="6" t="inlineStr">
        <is>
          <t>17:38:51</t>
        </is>
      </c>
      <c r="C47" s="6" t="inlineStr">
        <is>
          <t xml:space="preserve">S DZI7 YXR.
</t>
        </is>
      </c>
      <c r="D47" s="6">
        <f>HYPERLINK("C:\Users\Ignacio V\Documents\UMx\PFS\EntryCAM\LICENCE_PLATE_IMAGES\LICENCE_PLATE45.png", "PLACA_45")</f>
        <v/>
      </c>
    </row>
    <row r="48">
      <c r="A48" s="6" t="inlineStr">
        <is>
          <t>11/21/22</t>
        </is>
      </c>
      <c r="B48" s="6" t="inlineStr">
        <is>
          <t>17:38:59</t>
        </is>
      </c>
      <c r="C48" s="6" t="inlineStr">
        <is>
          <t xml:space="preserve">UPY-383-F
</t>
        </is>
      </c>
      <c r="D48" s="6">
        <f>HYPERLINK("C:\Users\Ignacio V\Documents\UMx\PFS\EntryCAM\LICENCE_PLATE_IMAGES\LICENCE_PLATE46.png", "PLACA_46")</f>
        <v/>
      </c>
    </row>
    <row r="49">
      <c r="A49" s="6" t="inlineStr">
        <is>
          <t>11/21/22</t>
        </is>
      </c>
      <c r="B49" s="6" t="inlineStr">
        <is>
          <t>17:40:07</t>
        </is>
      </c>
      <c r="C49" s="6" t="inlineStr">
        <is>
          <t>*****</t>
        </is>
      </c>
      <c r="D49" s="6">
        <f>HYPERLINK("C:\Users\Ignacio V\Documents\UMx\PFS\EntryCAM\LICENCE_PLATE_IMAGES\LICENCE_PLATE47.png", "PLACA_47")</f>
        <v/>
      </c>
    </row>
    <row r="50">
      <c r="A50" s="6" t="inlineStr">
        <is>
          <t>11/21/22</t>
        </is>
      </c>
      <c r="B50" s="6" t="inlineStr">
        <is>
          <t>17:40:12</t>
        </is>
      </c>
      <c r="C50" s="6" t="inlineStr">
        <is>
          <t xml:space="preserve">Sey
T72KSH
</t>
        </is>
      </c>
      <c r="D50" s="6">
        <f>HYPERLINK("C:\Users\Ignacio V\Documents\UMx\PFS\EntryCAM\LICENCE_PLATE_IMAGES\LICENCE_PLATE48.png", "PLACA_48")</f>
        <v/>
      </c>
    </row>
    <row r="51">
      <c r="A51" s="6" t="inlineStr">
        <is>
          <t>11/21/22</t>
        </is>
      </c>
      <c r="B51" s="6" t="inlineStr">
        <is>
          <t>17:40:15</t>
        </is>
      </c>
      <c r="C51" s="6" t="inlineStr">
        <is>
          <t xml:space="preserve">8 A LANBO
</t>
        </is>
      </c>
      <c r="D51" s="6">
        <f>HYPERLINK("C:\Users\Ignacio V\Documents\UMx\PFS\EntryCAM\LICENCE_PLATE_IMAGES\LICENCE_PLATE49.png", "PLACA_49")</f>
        <v/>
      </c>
    </row>
    <row r="52">
      <c r="A52" s="6" t="inlineStr">
        <is>
          <t>11/21/22</t>
        </is>
      </c>
      <c r="B52" s="6" t="inlineStr">
        <is>
          <t>17:40:54</t>
        </is>
      </c>
      <c r="C52" s="6" t="inlineStr">
        <is>
          <t xml:space="preserve">S DZI7 YXR.
</t>
        </is>
      </c>
      <c r="D52" s="6">
        <f>HYPERLINK("C:\Users\Ignacio V\Documents\UMx\PFS\EntryCAM\LICENCE_PLATE_IMAGES\LICENCE_PLATE50.png", "PLACA_50")</f>
        <v/>
      </c>
    </row>
    <row r="53">
      <c r="A53" s="6" t="inlineStr">
        <is>
          <t>11/21/22</t>
        </is>
      </c>
      <c r="B53" s="6" t="inlineStr">
        <is>
          <t>17:47:19</t>
        </is>
      </c>
      <c r="C53" s="6" t="inlineStr">
        <is>
          <t xml:space="preserve">Sey
T72KSH
</t>
        </is>
      </c>
      <c r="D53" s="6">
        <f>HYPERLINK("C:\Users\Ignacio V\Documents\UMx\PFS\EntryCAM\LICENCE_PLATE_IMAGES\LICENCE_PLATE51.png", "PLACA_51")</f>
        <v/>
      </c>
    </row>
    <row r="54">
      <c r="A54" s="6" t="inlineStr">
        <is>
          <t>11/21/22</t>
        </is>
      </c>
      <c r="B54" s="6" t="inlineStr">
        <is>
          <t>17:47:24</t>
        </is>
      </c>
      <c r="C54" s="6" t="inlineStr">
        <is>
          <t xml:space="preserve">8 A LANBO
</t>
        </is>
      </c>
      <c r="D54" s="6">
        <f>HYPERLINK("C:\Users\Ignacio V\Documents\UMx\PFS\EntryCAM\LICENCE_PLATE_IMAGES\LICENCE_PLATE52.png", "PLACA_52")</f>
        <v/>
      </c>
    </row>
    <row r="55">
      <c r="A55" s="6" t="inlineStr">
        <is>
          <t>11/21/22</t>
        </is>
      </c>
      <c r="B55" s="6" t="inlineStr">
        <is>
          <t>17:47:50</t>
        </is>
      </c>
      <c r="C55" s="6" t="inlineStr">
        <is>
          <t xml:space="preserve">S DZI7 YXR.
</t>
        </is>
      </c>
      <c r="D55" s="6">
        <f>HYPERLINK("C:\Users\Ignacio V\Documents\UMx\PFS\EntryCAM\LICENCE_PLATE_IMAGES\LICENCE_PLATE53.png", "PLACA_53")</f>
        <v/>
      </c>
    </row>
    <row r="56">
      <c r="A56" s="6" t="inlineStr">
        <is>
          <t>11/21/22</t>
        </is>
      </c>
      <c r="B56" s="6" t="inlineStr">
        <is>
          <t>17:47:57</t>
        </is>
      </c>
      <c r="C56" s="6" t="inlineStr">
        <is>
          <t xml:space="preserve">UPY-383-F
</t>
        </is>
      </c>
      <c r="D56" s="6">
        <f>HYPERLINK("C:\Users\Ignacio V\Documents\UMx\PFS\EntryCAM\LICENCE_PLATE_IMAGES\LICENCE_PLATE54.png", "PLACA_54")</f>
        <v/>
      </c>
    </row>
    <row r="57">
      <c r="A57" s="6" t="inlineStr">
        <is>
          <t>11/21/22</t>
        </is>
      </c>
      <c r="B57" s="6" t="inlineStr">
        <is>
          <t>17:48:07</t>
        </is>
      </c>
      <c r="C57" s="6" t="inlineStr">
        <is>
          <t>*****</t>
        </is>
      </c>
      <c r="D57" s="6">
        <f>HYPERLINK("C:\Users\Ignacio V\Documents\UMx\PFS\EntryCAM\LICENCE_PLATE_IMAGES\LICENCE_PLATE55.png", "PLACA_55")</f>
        <v/>
      </c>
    </row>
    <row r="58">
      <c r="A58" s="6" t="inlineStr">
        <is>
          <t>11/21/22</t>
        </is>
      </c>
      <c r="B58" s="6" t="inlineStr">
        <is>
          <t>17:48:16</t>
        </is>
      </c>
      <c r="C58" s="6" t="inlineStr">
        <is>
          <t xml:space="preserve">Sey
T72KSH
</t>
        </is>
      </c>
      <c r="D58" s="6">
        <f>HYPERLINK("C:\Users\Ignacio V\Documents\UMx\PFS\EntryCAM\LICENCE_PLATE_IMAGES\LICENCE_PLATE56.png", "PLACA_56")</f>
        <v/>
      </c>
    </row>
    <row r="59">
      <c r="A59" s="6" t="inlineStr">
        <is>
          <t>11/21/22</t>
        </is>
      </c>
      <c r="B59" s="6" t="inlineStr">
        <is>
          <t>17:48:25</t>
        </is>
      </c>
      <c r="C59" s="6" t="inlineStr">
        <is>
          <t xml:space="preserve">8 A LANBO
</t>
        </is>
      </c>
      <c r="D59" s="6">
        <f>HYPERLINK("C:\Users\Ignacio V\Documents\UMx\PFS\EntryCAM\LICENCE_PLATE_IMAGES\LICENCE_PLATE57.png", "PLACA_57")</f>
        <v/>
      </c>
    </row>
    <row r="60">
      <c r="A60" s="6" t="inlineStr">
        <is>
          <t>11/21/22</t>
        </is>
      </c>
      <c r="B60" s="6" t="inlineStr">
        <is>
          <t>17:48:40</t>
        </is>
      </c>
      <c r="C60" s="6" t="inlineStr">
        <is>
          <t xml:space="preserve">S DZI7 YXR.
</t>
        </is>
      </c>
      <c r="D60" s="6">
        <f>HYPERLINK("C:\Users\Ignacio V\Documents\UMx\PFS\EntryCAM\LICENCE_PLATE_IMAGES\LICENCE_PLATE58.png", "PLACA_58")</f>
        <v/>
      </c>
    </row>
    <row r="61">
      <c r="A61" s="6" t="inlineStr">
        <is>
          <t>11/21/22</t>
        </is>
      </c>
      <c r="B61" s="6" t="inlineStr">
        <is>
          <t>17:48:51</t>
        </is>
      </c>
      <c r="C61" s="6" t="inlineStr">
        <is>
          <t xml:space="preserve">UPY-383-F
</t>
        </is>
      </c>
      <c r="D61" s="6">
        <f>HYPERLINK("C:\Users\Ignacio V\Documents\UMx\PFS\EntryCAM\LICENCE_PLATE_IMAGES\LICENCE_PLATE59.png", "PLACA_59")</f>
        <v/>
      </c>
    </row>
    <row r="62">
      <c r="A62" s="6" t="inlineStr">
        <is>
          <t>11/21/22</t>
        </is>
      </c>
      <c r="B62" s="6" t="inlineStr">
        <is>
          <t>18:06:00</t>
        </is>
      </c>
      <c r="C62" s="6" t="inlineStr">
        <is>
          <t xml:space="preserve">Sey
T72KSH
</t>
        </is>
      </c>
      <c r="D62" s="6">
        <f>HYPERLINK("C:\Users\Ignacio V\Documents\UMx\PFS\EntryCAM\LICENCE_PLATE_IMAGES\LICENCE_PLATE60.png", "PLACA_60")</f>
        <v/>
      </c>
    </row>
    <row r="63">
      <c r="A63" s="6" t="inlineStr">
        <is>
          <t>11/21/22</t>
        </is>
      </c>
      <c r="B63" s="6" t="inlineStr">
        <is>
          <t>18:07:10</t>
        </is>
      </c>
      <c r="C63" s="6" t="inlineStr">
        <is>
          <t xml:space="preserve">8 A LANBO
</t>
        </is>
      </c>
      <c r="D63" s="6">
        <f>HYPERLINK("C:\Users\Ignacio V\Documents\UMx\PFS\EntryCAM\LICENCE_PLATE_IMAGES\LICENCE_PLATE61.png", "PLACA_61")</f>
        <v/>
      </c>
    </row>
    <row r="64">
      <c r="A64" s="6" t="inlineStr">
        <is>
          <t>11/21/22</t>
        </is>
      </c>
      <c r="B64" s="6" t="inlineStr">
        <is>
          <t>18:07:43</t>
        </is>
      </c>
      <c r="C64" s="6" t="inlineStr">
        <is>
          <t xml:space="preserve">S DZI7 YXR.
</t>
        </is>
      </c>
      <c r="D64" s="6">
        <f>HYPERLINK("C:\Users\Ignacio V\Documents\UMx\PFS\EntryCAM\LICENCE_PLATE_IMAGES\LICENCE_PLATE62.png", "PLACA_62")</f>
        <v/>
      </c>
    </row>
    <row r="65">
      <c r="A65" s="6" t="inlineStr">
        <is>
          <t>11/21/22</t>
        </is>
      </c>
      <c r="B65" s="6" t="inlineStr">
        <is>
          <t>18:07:47</t>
        </is>
      </c>
      <c r="C65" s="6" t="inlineStr">
        <is>
          <t xml:space="preserve">UPY-383-F
</t>
        </is>
      </c>
      <c r="D65" s="6">
        <f>HYPERLINK("C:\Users\Ignacio V\Documents\UMx\PFS\EntryCAM\LICENCE_PLATE_IMAGES\LICENCE_PLATE63.png", "PLACA_63")</f>
        <v/>
      </c>
    </row>
    <row r="66">
      <c r="A66" s="6" t="inlineStr">
        <is>
          <t>11/21/22</t>
        </is>
      </c>
      <c r="B66" s="6" t="inlineStr">
        <is>
          <t>18:07:53</t>
        </is>
      </c>
      <c r="C66" s="6" t="inlineStr">
        <is>
          <t>*****</t>
        </is>
      </c>
      <c r="D66" s="6">
        <f>HYPERLINK("C:\Users\Ignacio V\Documents\UMx\PFS\EntryCAM\LICENCE_PLATE_IMAGES\LICENCE_PLATE64.png", "PLACA_64")</f>
        <v/>
      </c>
    </row>
    <row r="67">
      <c r="A67" s="6" t="inlineStr">
        <is>
          <t>11/21/22</t>
        </is>
      </c>
      <c r="B67" s="6" t="inlineStr">
        <is>
          <t>18:07:58</t>
        </is>
      </c>
      <c r="C67" s="6" t="inlineStr">
        <is>
          <t xml:space="preserve">Sey
T72KSH
</t>
        </is>
      </c>
      <c r="D67" s="6">
        <f>HYPERLINK("C:\Users\Ignacio V\Documents\UMx\PFS\EntryCAM\LICENCE_PLATE_IMAGES\LICENCE_PLATE65.png", "PLACA_65")</f>
        <v/>
      </c>
    </row>
    <row r="68">
      <c r="A68" s="6" t="inlineStr">
        <is>
          <t>11/21/22</t>
        </is>
      </c>
      <c r="B68" s="6" t="inlineStr">
        <is>
          <t>18:08:13</t>
        </is>
      </c>
      <c r="C68" s="6" t="inlineStr">
        <is>
          <t xml:space="preserve">8 A LANBO
</t>
        </is>
      </c>
      <c r="D68" s="6">
        <f>HYPERLINK("C:\Users\Ignacio V\Documents\UMx\PFS\EntryCAM\LICENCE_PLATE_IMAGES\LICENCE_PLATE66.png", "PLACA_66")</f>
        <v/>
      </c>
    </row>
    <row r="69">
      <c r="A69" s="6" t="inlineStr">
        <is>
          <t>11/21/22</t>
        </is>
      </c>
      <c r="B69" s="6" t="inlineStr">
        <is>
          <t>18:09:19</t>
        </is>
      </c>
      <c r="C69" s="6" t="inlineStr">
        <is>
          <t xml:space="preserve">S DZI7 YXR.
</t>
        </is>
      </c>
      <c r="D69" s="6">
        <f>HYPERLINK("C:\Users\Ignacio V\Documents\UMx\PFS\EntryCAM\LICENCE_PLATE_IMAGES\LICENCE_PLATE67.png", "PLACA_67")</f>
        <v/>
      </c>
    </row>
    <row r="70">
      <c r="A70" s="6" t="inlineStr">
        <is>
          <t>11/21/22</t>
        </is>
      </c>
      <c r="B70" s="6" t="inlineStr">
        <is>
          <t>18:09:25</t>
        </is>
      </c>
      <c r="C70" s="6" t="inlineStr">
        <is>
          <t xml:space="preserve">UPY-383-F
</t>
        </is>
      </c>
      <c r="D70" s="6">
        <f>HYPERLINK("C:\Users\Ignacio V\Documents\UMx\PFS\EntryCAM\LICENCE_PLATE_IMAGES\LICENCE_PLATE68.png", "PLACA_68")</f>
        <v/>
      </c>
    </row>
    <row r="71">
      <c r="A71" s="6" t="inlineStr">
        <is>
          <t>11/21/22</t>
        </is>
      </c>
      <c r="B71" s="6" t="inlineStr">
        <is>
          <t>18:09:35</t>
        </is>
      </c>
      <c r="C71" s="6" t="inlineStr">
        <is>
          <t>*****</t>
        </is>
      </c>
      <c r="D71" s="6">
        <f>HYPERLINK("C:\Users\Ignacio V\Documents\UMx\PFS\EntryCAM\LICENCE_PLATE_IMAGES\LICENCE_PLATE69.png", "PLACA_69")</f>
        <v/>
      </c>
    </row>
    <row r="72">
      <c r="A72" s="6" t="inlineStr">
        <is>
          <t>11/21/22</t>
        </is>
      </c>
      <c r="B72" s="6" t="inlineStr">
        <is>
          <t>18:10:25</t>
        </is>
      </c>
      <c r="C72" s="6" t="inlineStr">
        <is>
          <t xml:space="preserve">Sey
T72KSH
</t>
        </is>
      </c>
      <c r="D72" s="6">
        <f>HYPERLINK("C:\Users\Ignacio V\Documents\UMx\PFS\EntryCAM\LICENCE_PLATE_IMAGES\LICENCE_PLATE70.png", "PLACA_70")</f>
        <v/>
      </c>
    </row>
    <row r="73">
      <c r="A73" s="6" t="inlineStr">
        <is>
          <t>11/21/22</t>
        </is>
      </c>
      <c r="B73" s="6" t="inlineStr">
        <is>
          <t>18:10:27</t>
        </is>
      </c>
      <c r="C73" s="6" t="inlineStr">
        <is>
          <t xml:space="preserve">8 A LANBO
</t>
        </is>
      </c>
      <c r="D73" s="6">
        <f>HYPERLINK("C:\Users\Ignacio V\Documents\UMx\PFS\EntryCAM\LICENCE_PLATE_IMAGES\LICENCE_PLATE71.png", "PLACA_71")</f>
        <v/>
      </c>
    </row>
    <row r="74">
      <c r="A74" s="6" t="inlineStr">
        <is>
          <t>11/21/22</t>
        </is>
      </c>
      <c r="B74" s="6" t="inlineStr">
        <is>
          <t>18:10:36</t>
        </is>
      </c>
      <c r="C74" s="6" t="inlineStr">
        <is>
          <t xml:space="preserve">S DZI7 YXR.
</t>
        </is>
      </c>
      <c r="D74" s="6">
        <f>HYPERLINK("C:\Users\Ignacio V\Documents\UMx\PFS\EntryCAM\LICENCE_PLATE_IMAGES\LICENCE_PLATE72.png", "PLACA_72")</f>
        <v/>
      </c>
    </row>
    <row r="75">
      <c r="A75" s="6" t="inlineStr">
        <is>
          <t>11/21/22</t>
        </is>
      </c>
      <c r="B75" s="6" t="inlineStr">
        <is>
          <t>18:11:07</t>
        </is>
      </c>
      <c r="C75" s="6" t="inlineStr">
        <is>
          <t xml:space="preserve">UPY-383-F
</t>
        </is>
      </c>
      <c r="D75" s="6">
        <f>HYPERLINK("C:\Users\Ignacio V\Documents\UMx\PFS\EntryCAM\LICENCE_PLATE_IMAGES\LICENCE_PLATE73.png", "PLACA_73")</f>
        <v/>
      </c>
    </row>
    <row r="76">
      <c r="A76" s="6" t="inlineStr">
        <is>
          <t>11/21/22</t>
        </is>
      </c>
      <c r="B76" s="6" t="inlineStr">
        <is>
          <t>18:13:14</t>
        </is>
      </c>
      <c r="C76" s="6" t="inlineStr">
        <is>
          <t xml:space="preserve">Sey
T72KSH
</t>
        </is>
      </c>
      <c r="D76" s="6">
        <f>HYPERLINK("C:\Users\Ignacio V\Documents\UMx\PFS\EntryCAM\LICENCE_PLATE_IMAGES\LICENCE_PLATE74.png", "PLACA_74")</f>
        <v/>
      </c>
    </row>
    <row r="77">
      <c r="A77" s="6" t="inlineStr">
        <is>
          <t>11/21/22</t>
        </is>
      </c>
      <c r="B77" s="6" t="inlineStr">
        <is>
          <t>18:13:26</t>
        </is>
      </c>
      <c r="C77" s="6" t="inlineStr">
        <is>
          <t xml:space="preserve">8 A LANBO
</t>
        </is>
      </c>
      <c r="D77" s="6">
        <f>HYPERLINK("C:\Users\Ignacio V\Documents\UMx\PFS\EntryCAM\LICENCE_PLATE_IMAGES\LICENCE_PLATE75.png", "PLACA_75")</f>
        <v/>
      </c>
    </row>
    <row r="78">
      <c r="A78" s="6" t="inlineStr">
        <is>
          <t>11/21/22</t>
        </is>
      </c>
      <c r="B78" s="6" t="inlineStr">
        <is>
          <t>18:13:33</t>
        </is>
      </c>
      <c r="C78" s="6" t="inlineStr">
        <is>
          <t xml:space="preserve">S DZI7 YXR.
</t>
        </is>
      </c>
      <c r="D78" s="6">
        <f>HYPERLINK("C:\Users\Ignacio V\Documents\UMx\PFS\EntryCAM\LICENCE_PLATE_IMAGES\LICENCE_PLATE76.png", "PLACA_76")</f>
        <v/>
      </c>
    </row>
    <row r="79">
      <c r="A79" s="6" t="inlineStr">
        <is>
          <t>11/21/22</t>
        </is>
      </c>
      <c r="B79" s="6" t="inlineStr">
        <is>
          <t>18:13:57</t>
        </is>
      </c>
      <c r="C79" s="6" t="inlineStr">
        <is>
          <t xml:space="preserve">UPY-383-F
</t>
        </is>
      </c>
      <c r="D79" s="6">
        <f>HYPERLINK("C:\Users\Ignacio V\Documents\UMx\PFS\EntryCAM\LICENCE_PLATE_IMAGES\LICENCE_PLATE77.png", "PLACA_77")</f>
        <v/>
      </c>
    </row>
    <row r="80">
      <c r="A80" s="6" t="inlineStr">
        <is>
          <t>11/21/22</t>
        </is>
      </c>
      <c r="B80" s="6" t="inlineStr">
        <is>
          <t>18:14:01</t>
        </is>
      </c>
      <c r="C80" s="6" t="inlineStr">
        <is>
          <t>*****</t>
        </is>
      </c>
      <c r="D80" s="6">
        <f>HYPERLINK("C:\Users\Ignacio V\Documents\UMx\PFS\EntryCAM\LICENCE_PLATE_IMAGES\LICENCE_PLATE78.png", "PLACA_78")</f>
        <v/>
      </c>
    </row>
    <row r="81">
      <c r="A81" s="6" t="inlineStr">
        <is>
          <t>11/21/22</t>
        </is>
      </c>
      <c r="B81" s="6" t="inlineStr">
        <is>
          <t>18:14:10</t>
        </is>
      </c>
      <c r="C81" s="6" t="inlineStr">
        <is>
          <t xml:space="preserve">Sey
T72KSH
</t>
        </is>
      </c>
      <c r="D81" s="6">
        <f>HYPERLINK("C:\Users\Ignacio V\Documents\UMx\PFS\EntryCAM\LICENCE_PLATE_IMAGES\LICENCE_PLATE79.png", "PLACA_79")</f>
        <v/>
      </c>
    </row>
    <row r="82">
      <c r="A82" s="6" t="inlineStr">
        <is>
          <t>11/21/22</t>
        </is>
      </c>
      <c r="B82" s="6" t="inlineStr">
        <is>
          <t>18:16:05</t>
        </is>
      </c>
      <c r="C82" s="6" t="inlineStr">
        <is>
          <t xml:space="preserve">8 A LANBO
</t>
        </is>
      </c>
      <c r="D82" s="6">
        <f>HYPERLINK("C:\Users\Ignacio V\Documents\UMx\PFS\EntryCAM\LICENCE_PLATE_IMAGES\LICENCE_PLATE80.png", "PLACA_80")</f>
        <v/>
      </c>
    </row>
    <row r="83">
      <c r="A83" s="6" t="inlineStr">
        <is>
          <t>11/21/22</t>
        </is>
      </c>
      <c r="B83" s="6" t="inlineStr">
        <is>
          <t>18:16:11</t>
        </is>
      </c>
      <c r="C83" s="6" t="inlineStr">
        <is>
          <t xml:space="preserve">S DZI7 YXR.
</t>
        </is>
      </c>
      <c r="D83" s="6">
        <f>HYPERLINK("C:\Users\Ignacio V\Documents\UMx\PFS\EntryCAM\LICENCE_PLATE_IMAGES\LICENCE_PLATE81.png", "PLACA_81")</f>
        <v/>
      </c>
    </row>
    <row r="84">
      <c r="A84" s="6" t="inlineStr">
        <is>
          <t>11/21/22</t>
        </is>
      </c>
      <c r="B84" s="6" t="inlineStr">
        <is>
          <t>18:16:14</t>
        </is>
      </c>
      <c r="C84" s="6" t="inlineStr">
        <is>
          <t xml:space="preserve">UPY-383-F
</t>
        </is>
      </c>
      <c r="D84" s="6">
        <f>HYPERLINK("C:\Users\Ignacio V\Documents\UMx\PFS\EntryCAM\LICENCE_PLATE_IMAGES\LICENCE_PLATE82.png", "PLACA_82")</f>
        <v/>
      </c>
    </row>
    <row r="85">
      <c r="A85" s="6" t="inlineStr">
        <is>
          <t>11/21/22</t>
        </is>
      </c>
      <c r="B85" s="6" t="inlineStr">
        <is>
          <t>18:16:17</t>
        </is>
      </c>
      <c r="C85" s="6" t="inlineStr">
        <is>
          <t>*****</t>
        </is>
      </c>
      <c r="D85" s="6">
        <f>HYPERLINK("C:\Users\Ignacio V\Documents\UMx\PFS\EntryCAM\LICENCE_PLATE_IMAGES\LICENCE_PLATE83.png", "PLACA_83")</f>
        <v/>
      </c>
    </row>
    <row r="86">
      <c r="A86" s="6" t="inlineStr">
        <is>
          <t>11/21/22</t>
        </is>
      </c>
      <c r="B86" s="6" t="inlineStr">
        <is>
          <t>18:16:20</t>
        </is>
      </c>
      <c r="C86" s="6" t="inlineStr">
        <is>
          <t xml:space="preserve">Sey
T72KSH
</t>
        </is>
      </c>
      <c r="D86" s="6">
        <f>HYPERLINK("C:\Users\Ignacio V\Documents\UMx\PFS\EntryCAM\LICENCE_PLATE_IMAGES\LICENCE_PLATE84.png", "PLACA_84")</f>
        <v/>
      </c>
    </row>
    <row r="87">
      <c r="A87" s="6" t="inlineStr">
        <is>
          <t>11/21/22</t>
        </is>
      </c>
      <c r="B87" s="6" t="inlineStr">
        <is>
          <t>18:25:18</t>
        </is>
      </c>
      <c r="C87" s="6" t="inlineStr">
        <is>
          <t xml:space="preserve">8 A LANBO
</t>
        </is>
      </c>
      <c r="D87" s="6">
        <f>HYPERLINK("C:\Users\Ignacio V\Documents\UMx\PFS\EntryCAM\LICENCE_PLATE_IMAGES\LICENCE_PLATE85.png", "PLACA_85")</f>
        <v/>
      </c>
    </row>
    <row r="88">
      <c r="A88" s="6" t="inlineStr">
        <is>
          <t>11/21/22</t>
        </is>
      </c>
      <c r="B88" s="6" t="inlineStr">
        <is>
          <t>19:14:45</t>
        </is>
      </c>
      <c r="C88" s="6" t="inlineStr">
        <is>
          <t xml:space="preserve">Sey
T72KSH
</t>
        </is>
      </c>
      <c r="D88" s="6">
        <f>HYPERLINK("C:\Users\Ignacio V\Documents\UMx\PFS\EntryCAM\LICENCE_PLATE_IMAGES\LICENCE_PLATE86.png", "PLACA_86")</f>
        <v/>
      </c>
    </row>
    <row r="89">
      <c r="A89" s="6" t="inlineStr">
        <is>
          <t>11/21/22</t>
        </is>
      </c>
      <c r="B89" s="6" t="inlineStr">
        <is>
          <t>19:14:59</t>
        </is>
      </c>
      <c r="C89" s="6" t="inlineStr">
        <is>
          <t xml:space="preserve">8 A LANBO
</t>
        </is>
      </c>
      <c r="D89" s="6">
        <f>HYPERLINK("C:\Users\Ignacio V\Documents\UMx\PFS\EntryCAM\LICENCE_PLATE_IMAGES\LICENCE_PLATE87.png", "PLACA_87")</f>
        <v/>
      </c>
    </row>
    <row r="90">
      <c r="A90" s="6" t="inlineStr">
        <is>
          <t>11/21/22</t>
        </is>
      </c>
      <c r="B90" s="6" t="inlineStr">
        <is>
          <t>19:15:25</t>
        </is>
      </c>
      <c r="C90" s="6" t="inlineStr">
        <is>
          <t xml:space="preserve">S DZI7 YXR.
</t>
        </is>
      </c>
      <c r="D90" s="6">
        <f>HYPERLINK("C:\Users\Ignacio V\Documents\UMx\PFS\EntryCAM\LICENCE_PLATE_IMAGES\LICENCE_PLATE88.png", "PLACA_88")</f>
        <v/>
      </c>
    </row>
    <row r="91">
      <c r="A91" s="6" t="inlineStr">
        <is>
          <t>11/21/22</t>
        </is>
      </c>
      <c r="B91" s="6" t="inlineStr">
        <is>
          <t>19:15:51</t>
        </is>
      </c>
      <c r="C91" s="6" t="inlineStr">
        <is>
          <t xml:space="preserve">UPY-383-F
</t>
        </is>
      </c>
      <c r="D91" s="6">
        <f>HYPERLINK("C:\Users\Ignacio V\Documents\UMx\PFS\EntryCAM\LICENCE_PLATE_IMAGES\LICENCE_PLATE89.png", "PLACA_89")</f>
        <v/>
      </c>
    </row>
    <row r="92">
      <c r="A92" s="6" t="inlineStr">
        <is>
          <t>11/21/22</t>
        </is>
      </c>
      <c r="B92" s="6" t="inlineStr">
        <is>
          <t>19:18:44</t>
        </is>
      </c>
      <c r="C92" s="6" t="inlineStr">
        <is>
          <t>*****</t>
        </is>
      </c>
      <c r="D92" s="6">
        <f>HYPERLINK("C:\Users\Ignacio V\Documents\UMx\PFS\EntryCAM\LICENCE_PLATE_IMAGES\LICENCE_PLATE90.png", "PLACA_90")</f>
        <v/>
      </c>
    </row>
    <row r="93">
      <c r="A93" s="6" t="inlineStr">
        <is>
          <t>11/21/22</t>
        </is>
      </c>
      <c r="B93" s="6" t="inlineStr">
        <is>
          <t>19:18:47</t>
        </is>
      </c>
      <c r="C93" s="6" t="inlineStr">
        <is>
          <t xml:space="preserve">Sey
T72KSH
</t>
        </is>
      </c>
      <c r="D93" s="6">
        <f>HYPERLINK("C:\Users\Ignacio V\Documents\UMx\PFS\EntryCAM\LICENCE_PLATE_IMAGES\LICENCE_PLATE91.png", "PLACA_91")</f>
        <v/>
      </c>
    </row>
    <row r="94">
      <c r="A94" s="6" t="inlineStr">
        <is>
          <t>11/21/22</t>
        </is>
      </c>
      <c r="B94" s="6" t="inlineStr">
        <is>
          <t>19:19:13</t>
        </is>
      </c>
      <c r="C94" s="6" t="inlineStr">
        <is>
          <t xml:space="preserve">8 A LANBO
</t>
        </is>
      </c>
      <c r="D94" s="6">
        <f>HYPERLINK("C:\Users\Ignacio V\Documents\UMx\PFS\EntryCAM\LICENCE_PLATE_IMAGES\LICENCE_PLATE92.png", "PLACA_92")</f>
        <v/>
      </c>
    </row>
    <row r="95">
      <c r="A95" s="6" t="inlineStr">
        <is>
          <t>11/21/22</t>
        </is>
      </c>
      <c r="B95" s="6" t="inlineStr">
        <is>
          <t>19:19:16</t>
        </is>
      </c>
      <c r="C95" s="6" t="inlineStr">
        <is>
          <t xml:space="preserve">S DZI7 YXR.
</t>
        </is>
      </c>
      <c r="D95" s="6">
        <f>HYPERLINK("C:\Users\Ignacio V\Documents\UMx\PFS\EntryCAM\LICENCE_PLATE_IMAGES\LICENCE_PLATE93.png", "PLACA_93")</f>
        <v/>
      </c>
    </row>
    <row r="96">
      <c r="A96" s="6" t="inlineStr">
        <is>
          <t>11/21/22</t>
        </is>
      </c>
      <c r="B96" s="6" t="inlineStr">
        <is>
          <t>19:19:30</t>
        </is>
      </c>
      <c r="C96" s="6" t="inlineStr">
        <is>
          <t xml:space="preserve">UPY-383-F
</t>
        </is>
      </c>
      <c r="D96" s="6">
        <f>HYPERLINK("C:\Users\Ignacio V\Documents\UMx\PFS\EntryCAM\LICENCE_PLATE_IMAGES\LICENCE_PLATE94.png", "PLACA_94")</f>
        <v/>
      </c>
    </row>
    <row r="97">
      <c r="A97" s="6" t="inlineStr">
        <is>
          <t>11/21/22</t>
        </is>
      </c>
      <c r="B97" s="6" t="inlineStr">
        <is>
          <t>19:21:15</t>
        </is>
      </c>
      <c r="C97" s="6" t="inlineStr">
        <is>
          <t>*****</t>
        </is>
      </c>
      <c r="D97" s="6">
        <f>HYPERLINK("C:\Users\Ignacio V\Documents\UMx\PFS\EntryCAM\LICENCE_PLATE_IMAGES\LICENCE_PLATE95.png", "PLACA_95")</f>
        <v/>
      </c>
    </row>
    <row r="98">
      <c r="A98" s="6" t="inlineStr">
        <is>
          <t>11/21/22</t>
        </is>
      </c>
      <c r="B98" s="6" t="inlineStr">
        <is>
          <t>19:21:18</t>
        </is>
      </c>
      <c r="C98" s="6" t="inlineStr">
        <is>
          <t xml:space="preserve">Sey
T72KSH
</t>
        </is>
      </c>
      <c r="D98" s="6">
        <f>HYPERLINK("C:\Users\Ignacio V\Documents\UMx\PFS\EntryCAM\LICENCE_PLATE_IMAGES\LICENCE_PLATE96.png", "PLACA_96")</f>
        <v/>
      </c>
    </row>
    <row r="99">
      <c r="A99" s="6" t="inlineStr">
        <is>
          <t>11/21/22</t>
        </is>
      </c>
      <c r="B99" s="6" t="inlineStr">
        <is>
          <t>19:22:36</t>
        </is>
      </c>
      <c r="C99" s="6" t="inlineStr">
        <is>
          <t xml:space="preserve">8 A LANBO
</t>
        </is>
      </c>
      <c r="D99" s="6">
        <f>HYPERLINK("C:\Users\Ignacio V\Documents\UMx\PFS\EntryCAM\LICENCE_PLATE_IMAGES\LICENCE_PLATE97.png", "PLACA_97")</f>
        <v/>
      </c>
    </row>
    <row r="100">
      <c r="A100" s="6" t="inlineStr">
        <is>
          <t>11/21/22</t>
        </is>
      </c>
      <c r="B100" s="6" t="inlineStr">
        <is>
          <t>19:24:46</t>
        </is>
      </c>
      <c r="C100" s="6" t="inlineStr">
        <is>
          <t xml:space="preserve">Sey
T72KSH
</t>
        </is>
      </c>
      <c r="D100" s="6">
        <f>HYPERLINK("C:\Users\Ignacio V\Documents\UMx\PFS\EntryCAM\LICENCE_PLATE_IMAGES\LICENCE_PLATE98.png", "PLACA_98")</f>
        <v/>
      </c>
    </row>
    <row r="101">
      <c r="A101" s="6" t="inlineStr">
        <is>
          <t>11/21/22</t>
        </is>
      </c>
      <c r="B101" s="6" t="inlineStr">
        <is>
          <t>19:24:50</t>
        </is>
      </c>
      <c r="C101" s="6" t="inlineStr">
        <is>
          <t xml:space="preserve">8 A LANBO
</t>
        </is>
      </c>
      <c r="D101" s="6">
        <f>HYPERLINK("C:\Users\Ignacio V\Documents\UMx\PFS\EntryCAM\LICENCE_PLATE_IMAGES\LICENCE_PLATE99.png", "PLACA_99")</f>
        <v/>
      </c>
    </row>
    <row r="102">
      <c r="A102" s="6" t="inlineStr">
        <is>
          <t>11/21/22</t>
        </is>
      </c>
      <c r="B102" s="6" t="inlineStr">
        <is>
          <t>19:24:54</t>
        </is>
      </c>
      <c r="C102" s="6" t="inlineStr">
        <is>
          <t xml:space="preserve">S DZI7 YXR.
</t>
        </is>
      </c>
      <c r="D102" s="6">
        <f>HYPERLINK("C:\Users\Ignacio V\Documents\UMx\PFS\EntryCAM\LICENCE_PLATE_IMAGES\LICENCE_PLATE100.png", "PLACA_100")</f>
        <v/>
      </c>
    </row>
    <row r="103">
      <c r="A103" s="6" t="inlineStr">
        <is>
          <t>11/21/22</t>
        </is>
      </c>
      <c r="B103" s="6" t="inlineStr">
        <is>
          <t>19:25:20</t>
        </is>
      </c>
      <c r="C103" s="6" t="inlineStr">
        <is>
          <t xml:space="preserve">UPY-383-F
</t>
        </is>
      </c>
      <c r="D103" s="6">
        <f>HYPERLINK("C:\Users\Ignacio V\Documents\UMx\PFS\EntryCAM\LICENCE_PLATE_IMAGES\LICENCE_PLATE101.png", "PLACA_101")</f>
        <v/>
      </c>
    </row>
    <row r="104">
      <c r="A104" s="6" t="inlineStr">
        <is>
          <t>11/21/22</t>
        </is>
      </c>
      <c r="B104" s="6" t="inlineStr">
        <is>
          <t>19:25:27</t>
        </is>
      </c>
      <c r="C104" s="6" t="inlineStr">
        <is>
          <t>*****</t>
        </is>
      </c>
      <c r="D104" s="6">
        <f>HYPERLINK("C:\Users\Ignacio V\Documents\UMx\PFS\EntryCAM\LICENCE_PLATE_IMAGES\LICENCE_PLATE102.png", "PLACA_102")</f>
        <v/>
      </c>
    </row>
    <row r="105">
      <c r="A105" s="7" t="inlineStr">
        <is>
          <t>11/21/22</t>
        </is>
      </c>
      <c r="B105" s="7" t="inlineStr">
        <is>
          <t>19:25:33</t>
        </is>
      </c>
      <c r="C105" s="7" t="inlineStr">
        <is>
          <t xml:space="preserve">Sey
T72KSH
</t>
        </is>
      </c>
      <c r="D105" s="7">
        <f>HYPERLINK("C:\Users\Ignacio V\Documents\UMx\PFS\EntryCAM\LICENCE_PLATE_IMAGES\LICENCE_PLATE103.png", "PLACA_103")</f>
        <v/>
      </c>
    </row>
    <row r="106">
      <c r="A106" t="inlineStr">
        <is>
          <t>11/21/22</t>
        </is>
      </c>
      <c r="B106" t="inlineStr">
        <is>
          <t>19:25:36</t>
        </is>
      </c>
      <c r="C106" t="inlineStr">
        <is>
          <t xml:space="preserve">8 A LANBO
</t>
        </is>
      </c>
      <c r="D106">
        <f>HYPERLINK("C:\Users\Ignacio V\Documents\UMx\PFS\EntryCAM\LICENCE_PLATE_IMAGES\LICENCE_PLATE104.png", "PLACA_104")</f>
        <v/>
      </c>
    </row>
    <row r="107">
      <c r="A107" t="inlineStr">
        <is>
          <t>11/21/22</t>
        </is>
      </c>
      <c r="B107" t="inlineStr">
        <is>
          <t>19:26:51</t>
        </is>
      </c>
      <c r="C107" t="inlineStr">
        <is>
          <t xml:space="preserve">S DZI7 YXR.
</t>
        </is>
      </c>
      <c r="D107">
        <f>HYPERLINK("C:\Users\Ignacio V\Documents\UMx\PFS\EntryCAM\LICENCE_PLATE_IMAGES\LICENCE_PLATE105.png", "PLACA_105")</f>
        <v/>
      </c>
    </row>
    <row r="108">
      <c r="A108" t="inlineStr">
        <is>
          <t>11/21/22</t>
        </is>
      </c>
      <c r="B108" t="inlineStr">
        <is>
          <t>19:27:38</t>
        </is>
      </c>
      <c r="C108" t="inlineStr">
        <is>
          <t xml:space="preserve">Sey
T72KSH
</t>
        </is>
      </c>
      <c r="D108">
        <f>HYPERLINK("C:\Users\Ignacio V\Documents\UMx\PFS\EntryCAM\LICENCE_PLATE_IMAGES\LICENCE_PLATE106.png", "PLACA_106")</f>
        <v/>
      </c>
    </row>
    <row r="109">
      <c r="A109" t="inlineStr">
        <is>
          <t>11/21/22</t>
        </is>
      </c>
      <c r="B109" t="inlineStr">
        <is>
          <t>19:28:18</t>
        </is>
      </c>
      <c r="C109" t="inlineStr">
        <is>
          <t xml:space="preserve">8 A LANBO
</t>
        </is>
      </c>
      <c r="D109">
        <f>HYPERLINK("C:\Users\Ignacio V\Documents\UMx\PFS\EntryCAM\LICENCE_PLATE_IMAGES\LICENCE_PLATE107.png", "PLACA_107")</f>
        <v/>
      </c>
    </row>
    <row r="110">
      <c r="A110" t="inlineStr">
        <is>
          <t>11/21/22</t>
        </is>
      </c>
      <c r="B110" t="inlineStr">
        <is>
          <t>19:32:52</t>
        </is>
      </c>
      <c r="C110" t="inlineStr">
        <is>
          <t xml:space="preserve">Sey
T72KSH
</t>
        </is>
      </c>
      <c r="D110">
        <f>HYPERLINK("C:\Users\Ignacio V\Documents\UMx\PFS\EntryCAM\LICENCE_PLATE_IMAGES\LICENCE_PLATE108.png", "PLACA_108")</f>
        <v/>
      </c>
    </row>
    <row r="111">
      <c r="A111" t="inlineStr">
        <is>
          <t>11/21/22</t>
        </is>
      </c>
      <c r="B111" t="inlineStr">
        <is>
          <t>19:32:59</t>
        </is>
      </c>
      <c r="C111" t="inlineStr">
        <is>
          <t xml:space="preserve">8 A LANBO
</t>
        </is>
      </c>
      <c r="D111">
        <f>HYPERLINK("C:\Users\Ignacio V\Documents\UMx\PFS\EntryCAM\LICENCE_PLATE_IMAGES\LICENCE_PLATE109.png", "PLACA_109")</f>
        <v/>
      </c>
    </row>
    <row r="112">
      <c r="A112" t="inlineStr">
        <is>
          <t>11/21/22</t>
        </is>
      </c>
      <c r="B112" t="inlineStr">
        <is>
          <t>19:33:23</t>
        </is>
      </c>
      <c r="C112" t="inlineStr">
        <is>
          <t xml:space="preserve">S DZI7 YXR.
</t>
        </is>
      </c>
      <c r="D112">
        <f>HYPERLINK("C:\Users\Ignacio V\Documents\UMx\PFS\EntryCAM\LICENCE_PLATE_IMAGES\LICENCE_PLATE110.png", "PLACA_110")</f>
        <v/>
      </c>
    </row>
    <row r="113">
      <c r="A113" t="inlineStr">
        <is>
          <t>11/21/22</t>
        </is>
      </c>
      <c r="B113" t="inlineStr">
        <is>
          <t>19:33:29</t>
        </is>
      </c>
      <c r="C113" t="inlineStr">
        <is>
          <t xml:space="preserve">UPY-383-F
</t>
        </is>
      </c>
      <c r="D113">
        <f>HYPERLINK("C:\Users\Ignacio V\Documents\UMx\PFS\EntryCAM\LICENCE_PLATE_IMAGES\LICENCE_PLATE111.png", "PLACA_111")</f>
        <v/>
      </c>
    </row>
    <row r="114">
      <c r="A114" t="inlineStr">
        <is>
          <t>11/21/22</t>
        </is>
      </c>
      <c r="B114" t="inlineStr">
        <is>
          <t>19:33:32</t>
        </is>
      </c>
      <c r="C114" t="inlineStr">
        <is>
          <t>*****</t>
        </is>
      </c>
      <c r="D114">
        <f>HYPERLINK("C:\Users\Ignacio V\Documents\UMx\PFS\EntryCAM\LICENCE_PLATE_IMAGES\LICENCE_PLATE112.png", "PLACA_112")</f>
        <v/>
      </c>
    </row>
    <row r="115">
      <c r="A115" t="inlineStr">
        <is>
          <t>11/21/22</t>
        </is>
      </c>
      <c r="B115" t="inlineStr">
        <is>
          <t>19:33:34</t>
        </is>
      </c>
      <c r="C115" t="inlineStr">
        <is>
          <t xml:space="preserve">Sey
T72KSH
</t>
        </is>
      </c>
      <c r="D115">
        <f>HYPERLINK("C:\Users\Ignacio V\Documents\UMx\PFS\EntryCAM\LICENCE_PLATE_IMAGES\LICENCE_PLATE113.png", "PLACA_113")</f>
        <v/>
      </c>
    </row>
    <row r="116">
      <c r="A116" t="inlineStr">
        <is>
          <t>11/21/22</t>
        </is>
      </c>
      <c r="B116" t="inlineStr">
        <is>
          <t>19:33:42</t>
        </is>
      </c>
      <c r="C116" t="inlineStr">
        <is>
          <t xml:space="preserve">8 A LANBO
</t>
        </is>
      </c>
      <c r="D116">
        <f>HYPERLINK("C:\Users\Ignacio V\Documents\UMx\PFS\EntryCAM\LICENCE_PLATE_IMAGES\LICENCE_PLATE114.png", "PLACA_114")</f>
        <v/>
      </c>
    </row>
    <row r="117">
      <c r="A117" t="inlineStr">
        <is>
          <t>11/21/22</t>
        </is>
      </c>
      <c r="B117" t="inlineStr">
        <is>
          <t>19:33:44</t>
        </is>
      </c>
      <c r="C117" t="inlineStr">
        <is>
          <t xml:space="preserve">S DZI7 YXR.
</t>
        </is>
      </c>
      <c r="D117">
        <f>HYPERLINK("C:\Users\Ignacio V\Documents\UMx\PFS\EntryCAM\LICENCE_PLATE_IMAGES\LICENCE_PLATE115.png", "PLACA_115")</f>
        <v/>
      </c>
    </row>
    <row r="118">
      <c r="A118" t="inlineStr">
        <is>
          <t>11/21/22</t>
        </is>
      </c>
      <c r="B118" t="inlineStr">
        <is>
          <t>19:33:47</t>
        </is>
      </c>
      <c r="C118" t="inlineStr">
        <is>
          <t xml:space="preserve">UPY-383-F
</t>
        </is>
      </c>
      <c r="D118">
        <f>HYPERLINK("C:\Users\Ignacio V\Documents\UMx\PFS\EntryCAM\LICENCE_PLATE_IMAGES\LICENCE_PLATE116.png", "PLACA_116")</f>
        <v/>
      </c>
    </row>
    <row r="119">
      <c r="A119" t="inlineStr">
        <is>
          <t>11/21/22</t>
        </is>
      </c>
      <c r="B119" t="inlineStr">
        <is>
          <t>19:33:49</t>
        </is>
      </c>
      <c r="C119" t="inlineStr">
        <is>
          <t>*****</t>
        </is>
      </c>
      <c r="D119">
        <f>HYPERLINK("C:\Users\Ignacio V\Documents\UMx\PFS\EntryCAM\LICENCE_PLATE_IMAGES\LICENCE_PLATE117.png", "PLACA_117")</f>
        <v/>
      </c>
    </row>
    <row r="120">
      <c r="A120" t="inlineStr">
        <is>
          <t>11/21/22</t>
        </is>
      </c>
      <c r="B120" t="inlineStr">
        <is>
          <t>19:33:52</t>
        </is>
      </c>
      <c r="C120" t="inlineStr">
        <is>
          <t xml:space="preserve">Sey
T72KSH
</t>
        </is>
      </c>
      <c r="D120">
        <f>HYPERLINK("C:\Users\Ignacio V\Documents\UMx\PFS\EntryCAM\LICENCE_PLATE_IMAGES\LICENCE_PLATE118.png", "PLACA_118")</f>
        <v/>
      </c>
    </row>
    <row r="121">
      <c r="A121" t="inlineStr">
        <is>
          <t>11/21/22</t>
        </is>
      </c>
      <c r="B121" t="inlineStr">
        <is>
          <t>19:33:57</t>
        </is>
      </c>
      <c r="C121" t="inlineStr">
        <is>
          <t xml:space="preserve">8 A LANBO
</t>
        </is>
      </c>
      <c r="D121">
        <f>HYPERLINK("C:\Users\Ignacio V\Documents\UMx\PFS\EntryCAM\LICENCE_PLATE_IMAGES\LICENCE_PLATE119.png", "PLACA_119")</f>
        <v/>
      </c>
    </row>
    <row r="122">
      <c r="A122" t="inlineStr">
        <is>
          <t>11/21/22</t>
        </is>
      </c>
      <c r="B122" t="inlineStr">
        <is>
          <t>19:34:00</t>
        </is>
      </c>
      <c r="C122" t="inlineStr">
        <is>
          <t xml:space="preserve">S DZI7 YXR.
</t>
        </is>
      </c>
      <c r="D122">
        <f>HYPERLINK("C:\Users\Ignacio V\Documents\UMx\PFS\EntryCAM\LICENCE_PLATE_IMAGES\LICENCE_PLATE120.png", "PLACA_120")</f>
        <v/>
      </c>
    </row>
    <row r="123">
      <c r="A123" t="inlineStr">
        <is>
          <t>11/21/22</t>
        </is>
      </c>
      <c r="B123" t="inlineStr">
        <is>
          <t>19:34:02</t>
        </is>
      </c>
      <c r="C123" t="inlineStr">
        <is>
          <t xml:space="preserve">UPY-383-F
</t>
        </is>
      </c>
      <c r="D123">
        <f>HYPERLINK("C:\Users\Ignacio V\Documents\UMx\PFS\EntryCAM\LICENCE_PLATE_IMAGES\LICENCE_PLATE121.png", "PLACA_121")</f>
        <v/>
      </c>
    </row>
    <row r="124">
      <c r="A124" t="inlineStr">
        <is>
          <t>11/21/22</t>
        </is>
      </c>
      <c r="B124" t="inlineStr">
        <is>
          <t>19:34:11</t>
        </is>
      </c>
      <c r="C124" t="inlineStr">
        <is>
          <t>*****</t>
        </is>
      </c>
      <c r="D124">
        <f>HYPERLINK("C:\Users\Ignacio V\Documents\UMx\PFS\EntryCAM\LICENCE_PLATE_IMAGES\LICENCE_PLATE122.png", "PLACA_122")</f>
        <v/>
      </c>
    </row>
    <row r="125">
      <c r="A125" t="inlineStr">
        <is>
          <t>11/21/22</t>
        </is>
      </c>
      <c r="B125" t="inlineStr">
        <is>
          <t>19:34:14</t>
        </is>
      </c>
      <c r="C125" t="inlineStr">
        <is>
          <t xml:space="preserve">Sey
T72KSH
</t>
        </is>
      </c>
      <c r="D125">
        <f>HYPERLINK("C:\Users\Ignacio V\Documents\UMx\PFS\EntryCAM\LICENCE_PLATE_IMAGES\LICENCE_PLATE123.png", "PLACA_123")</f>
        <v/>
      </c>
    </row>
    <row r="126">
      <c r="A126" t="inlineStr">
        <is>
          <t>11/21/22</t>
        </is>
      </c>
      <c r="B126" t="inlineStr">
        <is>
          <t>19:34:19</t>
        </is>
      </c>
      <c r="C126" t="inlineStr">
        <is>
          <t xml:space="preserve">8 A LANBO
</t>
        </is>
      </c>
      <c r="D126">
        <f>HYPERLINK("C:\Users\Ignacio V\Documents\UMx\PFS\EntryCAM\LICENCE_PLATE_IMAGES\LICENCE_PLATE124.png", "PLACA_124")</f>
        <v/>
      </c>
    </row>
    <row r="127">
      <c r="A127" t="inlineStr">
        <is>
          <t>11/21/22</t>
        </is>
      </c>
      <c r="B127" t="inlineStr">
        <is>
          <t>19:34:22</t>
        </is>
      </c>
      <c r="C127" t="inlineStr">
        <is>
          <t xml:space="preserve">S DZI7 YXR.
</t>
        </is>
      </c>
      <c r="D127">
        <f>HYPERLINK("C:\Users\Ignacio V\Documents\UMx\PFS\EntryCAM\LICENCE_PLATE_IMAGES\LICENCE_PLATE125.png", "PLACA_125")</f>
        <v/>
      </c>
    </row>
    <row r="128">
      <c r="A128" t="inlineStr">
        <is>
          <t>11/21/22</t>
        </is>
      </c>
      <c r="B128" t="inlineStr">
        <is>
          <t>19:34:24</t>
        </is>
      </c>
      <c r="C128" t="inlineStr">
        <is>
          <t xml:space="preserve">UPY-383-F
</t>
        </is>
      </c>
      <c r="D128">
        <f>HYPERLINK("C:\Users\Ignacio V\Documents\UMx\PFS\EntryCAM\LICENCE_PLATE_IMAGES\LICENCE_PLATE126.png", "PLACA_126")</f>
        <v/>
      </c>
    </row>
    <row r="129">
      <c r="A129" t="inlineStr">
        <is>
          <t>11/21/22</t>
        </is>
      </c>
      <c r="B129" t="inlineStr">
        <is>
          <t>19:34:27</t>
        </is>
      </c>
      <c r="C129" t="inlineStr">
        <is>
          <t>*****</t>
        </is>
      </c>
      <c r="D129">
        <f>HYPERLINK("C:\Users\Ignacio V\Documents\UMx\PFS\EntryCAM\LICENCE_PLATE_IMAGES\LICENCE_PLATE127.png", "PLACA_127")</f>
        <v/>
      </c>
    </row>
    <row r="130">
      <c r="A130" t="inlineStr">
        <is>
          <t>11/21/22</t>
        </is>
      </c>
      <c r="B130" t="inlineStr">
        <is>
          <t>19:34:29</t>
        </is>
      </c>
      <c r="C130" t="inlineStr">
        <is>
          <t xml:space="preserve">Sey
T72KSH
</t>
        </is>
      </c>
      <c r="D130">
        <f>HYPERLINK("C:\Users\Ignacio V\Documents\UMx\PFS\EntryCAM\LICENCE_PLATE_IMAGES\LICENCE_PLATE128.png", "PLACA_128")</f>
        <v/>
      </c>
    </row>
    <row r="131">
      <c r="A131" t="inlineStr">
        <is>
          <t>11/21/22</t>
        </is>
      </c>
      <c r="B131" t="inlineStr">
        <is>
          <t>19:34:37</t>
        </is>
      </c>
      <c r="C131" t="inlineStr">
        <is>
          <t xml:space="preserve">8 A LANBO
</t>
        </is>
      </c>
      <c r="D131">
        <f>HYPERLINK("C:\Users\Ignacio V\Documents\UMx\PFS\EntryCAM\LICENCE_PLATE_IMAGES\LICENCE_PLATE129.png", "PLACA_129")</f>
        <v/>
      </c>
    </row>
    <row r="132">
      <c r="A132" t="inlineStr">
        <is>
          <t>11/21/22</t>
        </is>
      </c>
      <c r="B132" t="inlineStr">
        <is>
          <t>19:34:40</t>
        </is>
      </c>
      <c r="C132" t="inlineStr">
        <is>
          <t xml:space="preserve">S DZI7 YXR.
</t>
        </is>
      </c>
      <c r="D132">
        <f>HYPERLINK("C:\Users\Ignacio V\Documents\UMx\PFS\EntryCAM\LICENCE_PLATE_IMAGES\LICENCE_PLATE130.png", "PLACA_130")</f>
        <v/>
      </c>
    </row>
    <row r="133">
      <c r="A133" t="inlineStr">
        <is>
          <t>11/21/22</t>
        </is>
      </c>
      <c r="B133" t="inlineStr">
        <is>
          <t>19:34:43</t>
        </is>
      </c>
      <c r="C133" t="inlineStr">
        <is>
          <t xml:space="preserve">UPY-383-F
</t>
        </is>
      </c>
      <c r="D133">
        <f>HYPERLINK("C:\Users\Ignacio V\Documents\UMx\PFS\EntryCAM\LICENCE_PLATE_IMAGES\LICENCE_PLATE131.png", "PLACA_131")</f>
        <v/>
      </c>
    </row>
    <row r="134">
      <c r="A134" t="inlineStr">
        <is>
          <t>11/21/22</t>
        </is>
      </c>
      <c r="B134" t="inlineStr">
        <is>
          <t>19:34:45</t>
        </is>
      </c>
      <c r="C134" t="inlineStr">
        <is>
          <t>*****</t>
        </is>
      </c>
      <c r="D134">
        <f>HYPERLINK("C:\Users\Ignacio V\Documents\UMx\PFS\EntryCAM\LICENCE_PLATE_IMAGES\LICENCE_PLATE132.png", "PLACA_132")</f>
        <v/>
      </c>
    </row>
    <row r="135">
      <c r="A135" t="inlineStr">
        <is>
          <t>11/21/22</t>
        </is>
      </c>
      <c r="B135" t="inlineStr">
        <is>
          <t>19:34:48</t>
        </is>
      </c>
      <c r="C135" t="inlineStr">
        <is>
          <t xml:space="preserve">Sey
T72KSH
</t>
        </is>
      </c>
      <c r="D135">
        <f>HYPERLINK("C:\Users\Ignacio V\Documents\UMx\PFS\EntryCAM\LICENCE_PLATE_IMAGES\LICENCE_PLATE133.png", "PLACA_133")</f>
        <v/>
      </c>
    </row>
    <row r="136">
      <c r="A136" t="inlineStr">
        <is>
          <t>11/21/22</t>
        </is>
      </c>
      <c r="B136" t="inlineStr">
        <is>
          <t>19:35:08</t>
        </is>
      </c>
      <c r="C136" t="inlineStr">
        <is>
          <t xml:space="preserve">8 A LANBO
</t>
        </is>
      </c>
      <c r="D136">
        <f>HYPERLINK("C:\Users\Ignacio V\Documents\UMx\PFS\EntryCAM\LICENCE_PLATE_IMAGES\LICENCE_PLATE134.png", "PLACA_134")</f>
        <v/>
      </c>
    </row>
    <row r="137">
      <c r="A137" t="inlineStr">
        <is>
          <t>11/21/22</t>
        </is>
      </c>
      <c r="B137" t="inlineStr">
        <is>
          <t>19:35:17</t>
        </is>
      </c>
      <c r="C137" t="inlineStr">
        <is>
          <t xml:space="preserve">S DZI7 YXR.
</t>
        </is>
      </c>
      <c r="D137">
        <f>HYPERLINK("C:\Users\Ignacio V\Documents\UMx\PFS\EntryCAM\LICENCE_PLATE_IMAGES\LICENCE_PLATE135.png", "PLACA_135")</f>
        <v/>
      </c>
    </row>
    <row r="138">
      <c r="A138" t="inlineStr">
        <is>
          <t>11/21/22</t>
        </is>
      </c>
      <c r="B138" t="inlineStr">
        <is>
          <t>19:35:20</t>
        </is>
      </c>
      <c r="C138" t="inlineStr">
        <is>
          <t xml:space="preserve">UPY-383-F
</t>
        </is>
      </c>
      <c r="D138">
        <f>HYPERLINK("C:\Users\Ignacio V\Documents\UMx\PFS\EntryCAM\LICENCE_PLATE_IMAGES\LICENCE_PLATE136.png", "PLACA_136")</f>
        <v/>
      </c>
    </row>
    <row r="139">
      <c r="A139" t="inlineStr">
        <is>
          <t>11/21/22</t>
        </is>
      </c>
      <c r="B139" t="inlineStr">
        <is>
          <t>19:35:43</t>
        </is>
      </c>
      <c r="C139" t="inlineStr">
        <is>
          <t>*****</t>
        </is>
      </c>
      <c r="D139">
        <f>HYPERLINK("C:\Users\Ignacio V\Documents\UMx\PFS\EntryCAM\LICENCE_PLATE_IMAGES\LICENCE_PLATE137.png", "PLACA_137")</f>
        <v/>
      </c>
    </row>
    <row r="140">
      <c r="A140" t="inlineStr">
        <is>
          <t>11/21/22</t>
        </is>
      </c>
      <c r="B140" t="inlineStr">
        <is>
          <t>19:35:46</t>
        </is>
      </c>
      <c r="C140" t="inlineStr">
        <is>
          <t xml:space="preserve">Sey
T72KSH
</t>
        </is>
      </c>
      <c r="D140">
        <f>HYPERLINK("C:\Users\Ignacio V\Documents\UMx\PFS\EntryCAM\LICENCE_PLATE_IMAGES\LICENCE_PLATE138.png", "PLACA_138")</f>
        <v/>
      </c>
    </row>
    <row r="141">
      <c r="A141" t="inlineStr">
        <is>
          <t>11/21/22</t>
        </is>
      </c>
      <c r="B141" t="inlineStr">
        <is>
          <t>19:35:48</t>
        </is>
      </c>
      <c r="C141" t="inlineStr">
        <is>
          <t xml:space="preserve">8 A LANBO
</t>
        </is>
      </c>
      <c r="D141">
        <f>HYPERLINK("C:\Users\Ignacio V\Documents\UMx\PFS\EntryCAM\LICENCE_PLATE_IMAGES\LICENCE_PLATE139.png", "PLACA_139")</f>
        <v/>
      </c>
    </row>
    <row r="142">
      <c r="A142" t="inlineStr">
        <is>
          <t>11/21/22</t>
        </is>
      </c>
      <c r="B142" t="inlineStr">
        <is>
          <t>19:35:54</t>
        </is>
      </c>
      <c r="C142" t="inlineStr">
        <is>
          <t xml:space="preserve">S DZI7 YXR.
</t>
        </is>
      </c>
      <c r="D142">
        <f>HYPERLINK("C:\Users\Ignacio V\Documents\UMx\PFS\EntryCAM\LICENCE_PLATE_IMAGES\LICENCE_PLATE140.png", "PLACA_140")</f>
        <v/>
      </c>
    </row>
    <row r="143">
      <c r="A143" t="inlineStr">
        <is>
          <t>11/21/22</t>
        </is>
      </c>
      <c r="B143" t="inlineStr">
        <is>
          <t>19:35:57</t>
        </is>
      </c>
      <c r="C143" t="inlineStr">
        <is>
          <t xml:space="preserve">UPY-383-F
</t>
        </is>
      </c>
      <c r="D143">
        <f>HYPERLINK("C:\Users\Ignacio V\Documents\UMx\PFS\EntryCAM\LICENCE_PLATE_IMAGES\LICENCE_PLATE141.png", "PLACA_141")</f>
        <v/>
      </c>
    </row>
    <row r="144">
      <c r="A144" t="inlineStr">
        <is>
          <t>11/21/22</t>
        </is>
      </c>
      <c r="B144" t="inlineStr">
        <is>
          <t>19:36:08</t>
        </is>
      </c>
      <c r="C144" t="inlineStr">
        <is>
          <t>*****</t>
        </is>
      </c>
      <c r="D144">
        <f>HYPERLINK("C:\Users\Ignacio V\Documents\UMx\PFS\EntryCAM\LICENCE_PLATE_IMAGES\LICENCE_PLATE142.png", "PLACA_142")</f>
        <v/>
      </c>
    </row>
    <row r="145">
      <c r="A145" t="inlineStr">
        <is>
          <t>11/21/22</t>
        </is>
      </c>
      <c r="B145" t="inlineStr">
        <is>
          <t>19:36:11</t>
        </is>
      </c>
      <c r="C145" t="inlineStr">
        <is>
          <t xml:space="preserve">Sey
T72KSH
</t>
        </is>
      </c>
      <c r="D145">
        <f>HYPERLINK("C:\Users\Ignacio V\Documents\UMx\PFS\EntryCAM\LICENCE_PLATE_IMAGES\LICENCE_PLATE143.png", "PLACA_143")</f>
        <v/>
      </c>
    </row>
    <row r="146">
      <c r="A146" t="inlineStr">
        <is>
          <t>11/21/22</t>
        </is>
      </c>
      <c r="B146" t="inlineStr">
        <is>
          <t>19:36:19</t>
        </is>
      </c>
      <c r="C146" t="inlineStr">
        <is>
          <t xml:space="preserve">8 A LANBO
</t>
        </is>
      </c>
      <c r="D146">
        <f>HYPERLINK("C:\Users\Ignacio V\Documents\UMx\PFS\EntryCAM\LICENCE_PLATE_IMAGES\LICENCE_PLATE144.png", "PLACA_144")</f>
        <v/>
      </c>
    </row>
    <row r="147">
      <c r="A147" t="inlineStr">
        <is>
          <t>11/21/22</t>
        </is>
      </c>
      <c r="B147" t="inlineStr">
        <is>
          <t>19:36:28</t>
        </is>
      </c>
      <c r="C147" t="inlineStr">
        <is>
          <t xml:space="preserve">S DZI7 YXR.
</t>
        </is>
      </c>
      <c r="D147">
        <f>HYPERLINK("C:\Users\Ignacio V\Documents\UMx\PFS\EntryCAM\LICENCE_PLATE_IMAGES\LICENCE_PLATE145.png", "PLACA_145")</f>
        <v/>
      </c>
    </row>
    <row r="148">
      <c r="A148" t="inlineStr">
        <is>
          <t>11/21/22</t>
        </is>
      </c>
      <c r="B148" t="inlineStr">
        <is>
          <t>19:36:31</t>
        </is>
      </c>
      <c r="C148" t="inlineStr">
        <is>
          <t xml:space="preserve">UPY-383-F
</t>
        </is>
      </c>
      <c r="D148">
        <f>HYPERLINK("C:\Users\Ignacio V\Documents\UMx\PFS\EntryCAM\LICENCE_PLATE_IMAGES\LICENCE_PLATE146.png", "PLACA_146")</f>
        <v/>
      </c>
    </row>
    <row r="149">
      <c r="A149" t="inlineStr">
        <is>
          <t>11/21/22</t>
        </is>
      </c>
      <c r="B149" t="inlineStr">
        <is>
          <t>19:36:33</t>
        </is>
      </c>
      <c r="C149" t="inlineStr">
        <is>
          <t>*****</t>
        </is>
      </c>
      <c r="D149">
        <f>HYPERLINK("C:\Users\Ignacio V\Documents\UMx\PFS\EntryCAM\LICENCE_PLATE_IMAGES\LICENCE_PLATE147.png", "PLACA_147")</f>
        <v/>
      </c>
    </row>
    <row r="150">
      <c r="A150" t="inlineStr">
        <is>
          <t>11/21/22</t>
        </is>
      </c>
      <c r="B150" t="inlineStr">
        <is>
          <t>19:36:36</t>
        </is>
      </c>
      <c r="C150" t="inlineStr">
        <is>
          <t xml:space="preserve">Sey
T72KSH
</t>
        </is>
      </c>
      <c r="D150">
        <f>HYPERLINK("C:\Users\Ignacio V\Documents\UMx\PFS\EntryCAM\LICENCE_PLATE_IMAGES\LICENCE_PLATE148.png", "PLACA_148")</f>
        <v/>
      </c>
    </row>
    <row r="151">
      <c r="A151" t="inlineStr">
        <is>
          <t>11/21/22</t>
        </is>
      </c>
      <c r="B151" t="inlineStr">
        <is>
          <t>19:36:47</t>
        </is>
      </c>
      <c r="C151" t="inlineStr">
        <is>
          <t xml:space="preserve">8 A LANBO
</t>
        </is>
      </c>
      <c r="D151">
        <f>HYPERLINK("C:\Users\Ignacio V\Documents\UMx\PFS\EntryCAM\LICENCE_PLATE_IMAGES\LICENCE_PLATE149.png", "PLACA_149")</f>
        <v/>
      </c>
    </row>
    <row r="152">
      <c r="A152" t="inlineStr">
        <is>
          <t>11/21/22</t>
        </is>
      </c>
      <c r="B152" t="inlineStr">
        <is>
          <t>19:36:56</t>
        </is>
      </c>
      <c r="C152" t="inlineStr">
        <is>
          <t xml:space="preserve">S DZI7 YXR.
</t>
        </is>
      </c>
      <c r="D152">
        <f>HYPERLINK("C:\Users\Ignacio V\Documents\UMx\PFS\EntryCAM\LICENCE_PLATE_IMAGES\LICENCE_PLATE150.png", "PLACA_150")</f>
        <v/>
      </c>
    </row>
    <row r="153">
      <c r="A153" t="inlineStr">
        <is>
          <t>11/21/22</t>
        </is>
      </c>
      <c r="B153" t="inlineStr">
        <is>
          <t>19:36:58</t>
        </is>
      </c>
      <c r="C153" t="inlineStr">
        <is>
          <t xml:space="preserve">UPY-383-F
</t>
        </is>
      </c>
      <c r="D153">
        <f>HYPERLINK("C:\Users\Ignacio V\Documents\UMx\PFS\EntryCAM\LICENCE_PLATE_IMAGES\LICENCE_PLATE151.png", "PLACA_151")</f>
        <v/>
      </c>
    </row>
    <row r="154">
      <c r="A154" t="inlineStr">
        <is>
          <t>11/21/22</t>
        </is>
      </c>
      <c r="B154" t="inlineStr">
        <is>
          <t>19:37:10</t>
        </is>
      </c>
      <c r="C154" t="inlineStr">
        <is>
          <t>*****</t>
        </is>
      </c>
      <c r="D154">
        <f>HYPERLINK("C:\Users\Ignacio V\Documents\UMx\PFS\EntryCAM\LICENCE_PLATE_IMAGES\LICENCE_PLATE152.png", "PLACA_152")</f>
        <v/>
      </c>
    </row>
    <row r="155">
      <c r="A155" t="inlineStr">
        <is>
          <t>11/21/22</t>
        </is>
      </c>
      <c r="B155" t="inlineStr">
        <is>
          <t>19:37:12</t>
        </is>
      </c>
      <c r="C155" t="inlineStr">
        <is>
          <t xml:space="preserve">Sey
T72KSH
</t>
        </is>
      </c>
      <c r="D155">
        <f>HYPERLINK("C:\Users\Ignacio V\Documents\UMx\PFS\EntryCAM\LICENCE_PLATE_IMAGES\LICENCE_PLATE153.png", "PLACA_153")</f>
        <v/>
      </c>
    </row>
    <row r="156">
      <c r="A156" t="inlineStr">
        <is>
          <t>11/21/22</t>
        </is>
      </c>
      <c r="B156" t="inlineStr">
        <is>
          <t>19:37:25</t>
        </is>
      </c>
      <c r="C156" t="inlineStr">
        <is>
          <t xml:space="preserve">8 A LANBO
</t>
        </is>
      </c>
      <c r="D156">
        <f>HYPERLINK("C:\Users\Ignacio V\Documents\UMx\PFS\EntryCAM\LICENCE_PLATE_IMAGES\LICENCE_PLATE154.png", "PLACA_154")</f>
        <v/>
      </c>
    </row>
    <row r="157">
      <c r="A157" t="inlineStr">
        <is>
          <t>11/21/22</t>
        </is>
      </c>
      <c r="B157" t="inlineStr">
        <is>
          <t>19:37:54</t>
        </is>
      </c>
      <c r="C157" t="inlineStr">
        <is>
          <t xml:space="preserve">S DZI7 YXR.
</t>
        </is>
      </c>
      <c r="D157">
        <f>HYPERLINK("C:\Users\Ignacio V\Documents\UMx\PFS\EntryCAM\LICENCE_PLATE_IMAGES\LICENCE_PLATE155.png", "PLACA_155")</f>
        <v/>
      </c>
    </row>
    <row r="158">
      <c r="A158" t="inlineStr">
        <is>
          <t>11/21/22</t>
        </is>
      </c>
      <c r="B158" t="inlineStr">
        <is>
          <t>19:37:58</t>
        </is>
      </c>
      <c r="C158" t="inlineStr">
        <is>
          <t xml:space="preserve">UPY-383-F
</t>
        </is>
      </c>
      <c r="D158">
        <f>HYPERLINK("C:\Users\Ignacio V\Documents\UMx\PFS\EntryCAM\LICENCE_PLATE_IMAGES\LICENCE_PLATE156.png", "PLACA_156")</f>
        <v/>
      </c>
    </row>
    <row r="159">
      <c r="A159" t="inlineStr">
        <is>
          <t>11/21/22</t>
        </is>
      </c>
      <c r="B159" t="inlineStr">
        <is>
          <t>19:38:03</t>
        </is>
      </c>
      <c r="C159" t="inlineStr">
        <is>
          <t>*****</t>
        </is>
      </c>
      <c r="D159">
        <f>HYPERLINK("C:\Users\Ignacio V\Documents\UMx\PFS\EntryCAM\LICENCE_PLATE_IMAGES\LICENCE_PLATE157.png", "PLACA_157")</f>
        <v/>
      </c>
    </row>
    <row r="160">
      <c r="A160" t="inlineStr">
        <is>
          <t>11/21/22</t>
        </is>
      </c>
      <c r="B160" t="inlineStr">
        <is>
          <t>19:38:07</t>
        </is>
      </c>
      <c r="C160" t="inlineStr">
        <is>
          <t xml:space="preserve">Sey
T72KSH
</t>
        </is>
      </c>
      <c r="D160">
        <f>HYPERLINK("C:\Users\Ignacio V\Documents\UMx\PFS\EntryCAM\LICENCE_PLATE_IMAGES\LICENCE_PLATE158.png", "PLACA_158")</f>
        <v/>
      </c>
    </row>
    <row r="161">
      <c r="A161" t="inlineStr">
        <is>
          <t>11/21/22</t>
        </is>
      </c>
      <c r="B161" t="inlineStr">
        <is>
          <t>19:38:32</t>
        </is>
      </c>
      <c r="C161" t="inlineStr">
        <is>
          <t xml:space="preserve">8 A LANBO
</t>
        </is>
      </c>
      <c r="D161">
        <f>HYPERLINK("C:\Users\Ignacio V\Documents\UMx\PFS\EntryCAM\LICENCE_PLATE_IMAGES\LICENCE_PLATE159.png", "PLACA_159")</f>
        <v/>
      </c>
    </row>
    <row r="162">
      <c r="A162" t="inlineStr">
        <is>
          <t>11/21/22</t>
        </is>
      </c>
      <c r="B162" t="inlineStr">
        <is>
          <t>19:38:38</t>
        </is>
      </c>
      <c r="C162" t="inlineStr">
        <is>
          <t xml:space="preserve">S DZI7 YXR.
</t>
        </is>
      </c>
      <c r="D162">
        <f>HYPERLINK("C:\Users\Ignacio V\Documents\UMx\PFS\EntryCAM\LICENCE_PLATE_IMAGES\LICENCE_PLATE160.png", "PLACA_160")</f>
        <v/>
      </c>
    </row>
    <row r="163">
      <c r="A163" t="inlineStr">
        <is>
          <t>11/21/22</t>
        </is>
      </c>
      <c r="B163" t="inlineStr">
        <is>
          <t>19:38:43</t>
        </is>
      </c>
      <c r="C163" t="inlineStr">
        <is>
          <t xml:space="preserve">UPY-383-F
</t>
        </is>
      </c>
      <c r="D163">
        <f>HYPERLINK("C:\Users\Ignacio V\Documents\UMx\PFS\EntryCAM\LICENCE_PLATE_IMAGES\LICENCE_PLATE161.png", "PLACA_161")</f>
        <v/>
      </c>
    </row>
    <row r="164">
      <c r="A164" t="inlineStr">
        <is>
          <t>11/21/22</t>
        </is>
      </c>
      <c r="B164" t="inlineStr">
        <is>
          <t>19:38:46</t>
        </is>
      </c>
      <c r="C164" t="inlineStr">
        <is>
          <t>*****</t>
        </is>
      </c>
      <c r="D164">
        <f>HYPERLINK("C:\Users\Ignacio V\Documents\UMx\PFS\EntryCAM\LICENCE_PLATE_IMAGES\LICENCE_PLATE162.png", "PLACA_162")</f>
        <v/>
      </c>
    </row>
    <row r="165">
      <c r="A165" t="inlineStr">
        <is>
          <t>11/21/22</t>
        </is>
      </c>
      <c r="B165" t="inlineStr">
        <is>
          <t>19:39:40</t>
        </is>
      </c>
      <c r="C165" t="inlineStr">
        <is>
          <t xml:space="preserve">Sey
T72KSH
</t>
        </is>
      </c>
      <c r="D165">
        <f>HYPERLINK("C:\Users\Ignacio V\Documents\UMx\PFS\EntryCAM\LICENCE_PLATE_IMAGES\LICENCE_PLATE163.png", "PLACA_163")</f>
        <v/>
      </c>
    </row>
    <row r="166">
      <c r="A166" t="inlineStr">
        <is>
          <t>11/21/22</t>
        </is>
      </c>
      <c r="B166" t="inlineStr">
        <is>
          <t>19:39:48</t>
        </is>
      </c>
      <c r="C166" t="inlineStr">
        <is>
          <t xml:space="preserve">8 A LANBO
</t>
        </is>
      </c>
      <c r="D166">
        <f>HYPERLINK("C:\Users\Ignacio V\Documents\UMx\PFS\EntryCAM\LICENCE_PLATE_IMAGES\LICENCE_PLATE164.png", "PLACA_164")</f>
        <v/>
      </c>
    </row>
    <row r="167">
      <c r="A167" t="inlineStr">
        <is>
          <t>11/21/22</t>
        </is>
      </c>
      <c r="B167" t="inlineStr">
        <is>
          <t>19:39:57</t>
        </is>
      </c>
      <c r="C167" t="inlineStr">
        <is>
          <t xml:space="preserve">S DZI7 YXR.
</t>
        </is>
      </c>
      <c r="D167">
        <f>HYPERLINK("C:\Users\Ignacio V\Documents\UMx\PFS\EntryCAM\LICENCE_PLATE_IMAGES\LICENCE_PLATE165.png", "PLACA_165")</f>
        <v/>
      </c>
    </row>
    <row r="168">
      <c r="A168" t="inlineStr">
        <is>
          <t>11/21/22</t>
        </is>
      </c>
      <c r="B168" t="inlineStr">
        <is>
          <t>19:40:05</t>
        </is>
      </c>
      <c r="C168" t="inlineStr">
        <is>
          <t xml:space="preserve">UPY-383-F
</t>
        </is>
      </c>
      <c r="D168">
        <f>HYPERLINK("C:\Users\Ignacio V\Documents\UMx\PFS\EntryCAM\LICENCE_PLATE_IMAGES\LICENCE_PLATE166.png", "PLACA_166")</f>
        <v/>
      </c>
    </row>
    <row r="169">
      <c r="A169" t="inlineStr">
        <is>
          <t>11/21/22</t>
        </is>
      </c>
      <c r="B169" t="inlineStr">
        <is>
          <t>19:40:09</t>
        </is>
      </c>
      <c r="C169" t="inlineStr">
        <is>
          <t>*****</t>
        </is>
      </c>
      <c r="D169">
        <f>HYPERLINK("C:\Users\Ignacio V\Documents\UMx\PFS\EntryCAM\LICENCE_PLATE_IMAGES\LICENCE_PLATE167.png", "PLACA_167")</f>
        <v/>
      </c>
    </row>
    <row r="170">
      <c r="A170" t="inlineStr">
        <is>
          <t>11/21/22</t>
        </is>
      </c>
      <c r="B170" t="inlineStr">
        <is>
          <t>19:40:13</t>
        </is>
      </c>
      <c r="C170" t="inlineStr">
        <is>
          <t xml:space="preserve">Sey
T72KSH
</t>
        </is>
      </c>
      <c r="D170">
        <f>HYPERLINK("C:\Users\Ignacio V\Documents\UMx\PFS\EntryCAM\LICENCE_PLATE_IMAGES\LICENCE_PLATE168.png", "PLACA_168")</f>
        <v/>
      </c>
    </row>
    <row r="171">
      <c r="A171" t="inlineStr">
        <is>
          <t>11/21/22</t>
        </is>
      </c>
      <c r="B171" t="inlineStr">
        <is>
          <t>19:42:30</t>
        </is>
      </c>
      <c r="C171" t="inlineStr">
        <is>
          <t xml:space="preserve">Sey
T72KSH
</t>
        </is>
      </c>
      <c r="D171">
        <f>HYPERLINK("C:\Users\Ignacio V\Documents\UMx\PFS\EntryCAM\LICENCE_PLATE_IMAGES\LICENCE_PLATE169.png", "PLACA_169")</f>
        <v/>
      </c>
    </row>
    <row r="172">
      <c r="A172" t="inlineStr">
        <is>
          <t>11/21/22</t>
        </is>
      </c>
      <c r="B172" t="inlineStr">
        <is>
          <t>19:42:37</t>
        </is>
      </c>
      <c r="C172" t="inlineStr">
        <is>
          <t xml:space="preserve">8 A LANBO
</t>
        </is>
      </c>
      <c r="D172">
        <f>HYPERLINK("C:\Users\Ignacio V\Documents\UMx\PFS\EntryCAM\LICENCE_PLATE_IMAGES\LICENCE_PLATE170.png", "PLACA_170")</f>
        <v/>
      </c>
    </row>
    <row r="173">
      <c r="A173" t="inlineStr">
        <is>
          <t>11/21/22</t>
        </is>
      </c>
      <c r="B173" t="inlineStr">
        <is>
          <t>19:42:54</t>
        </is>
      </c>
      <c r="C173" t="inlineStr">
        <is>
          <t xml:space="preserve">S DZI7 YXR.
</t>
        </is>
      </c>
      <c r="D173">
        <f>HYPERLINK("C:\Users\Ignacio V\Documents\UMx\PFS\EntryCAM\LICENCE_PLATE_IMAGES\LICENCE_PLATE171.png", "PLACA_171")</f>
        <v/>
      </c>
    </row>
    <row r="174">
      <c r="A174" t="inlineStr">
        <is>
          <t>11/21/22</t>
        </is>
      </c>
      <c r="B174" t="inlineStr">
        <is>
          <t>19:43:03</t>
        </is>
      </c>
      <c r="C174" t="inlineStr">
        <is>
          <t xml:space="preserve">UPY-383-F
</t>
        </is>
      </c>
      <c r="D174">
        <f>HYPERLINK("C:\Users\Ignacio V\Documents\UMx\PFS\EntryCAM\LICENCE_PLATE_IMAGES\LICENCE_PLATE172.png", "PLACA_172")</f>
        <v/>
      </c>
    </row>
    <row r="175">
      <c r="A175" t="inlineStr">
        <is>
          <t>11/21/22</t>
        </is>
      </c>
      <c r="B175" t="inlineStr">
        <is>
          <t>19:43:06</t>
        </is>
      </c>
      <c r="C175" t="inlineStr">
        <is>
          <t>*****</t>
        </is>
      </c>
      <c r="D175">
        <f>HYPERLINK("C:\Users\Ignacio V\Documents\UMx\PFS\EntryCAM\LICENCE_PLATE_IMAGES\LICENCE_PLATE173.png", "PLACA_173")</f>
        <v/>
      </c>
    </row>
    <row r="176">
      <c r="A176" t="inlineStr">
        <is>
          <t>11/21/22</t>
        </is>
      </c>
      <c r="B176" t="inlineStr">
        <is>
          <t>19:45:40</t>
        </is>
      </c>
      <c r="C176" t="inlineStr">
        <is>
          <t xml:space="preserve">Sey
T72KSH
</t>
        </is>
      </c>
      <c r="D176">
        <f>HYPERLINK("C:\Users\Ignacio V\Documents\UMx\PFS\EntryCAM\LICENCE_PLATE_IMAGES\LICENCE_PLATE174.png", "PLACA_174")</f>
        <v/>
      </c>
    </row>
    <row r="177">
      <c r="A177" t="inlineStr">
        <is>
          <t>11/21/22</t>
        </is>
      </c>
      <c r="B177" t="inlineStr">
        <is>
          <t>19:45:44</t>
        </is>
      </c>
      <c r="C177" t="inlineStr">
        <is>
          <t xml:space="preserve">8 A LANBO
</t>
        </is>
      </c>
      <c r="D177">
        <f>HYPERLINK("C:\Users\Ignacio V\Documents\UMx\PFS\EntryCAM\LICENCE_PLATE_IMAGES\LICENCE_PLATE175.png", "PLACA_175")</f>
        <v/>
      </c>
    </row>
    <row r="178">
      <c r="A178" t="inlineStr">
        <is>
          <t>11/21/22</t>
        </is>
      </c>
      <c r="B178" t="inlineStr">
        <is>
          <t>19:45:49</t>
        </is>
      </c>
      <c r="C178" t="inlineStr">
        <is>
          <t xml:space="preserve">S DZI7 YXR.
</t>
        </is>
      </c>
      <c r="D178">
        <f>HYPERLINK("C:\Users\Ignacio V\Documents\UMx\PFS\EntryCAM\LICENCE_PLATE_IMAGES\LICENCE_PLATE176.png", "PLACA_176")</f>
        <v/>
      </c>
    </row>
    <row r="179">
      <c r="A179" t="inlineStr">
        <is>
          <t>11/21/22</t>
        </is>
      </c>
      <c r="B179" t="inlineStr">
        <is>
          <t>19:45:53</t>
        </is>
      </c>
      <c r="C179" t="inlineStr">
        <is>
          <t xml:space="preserve">UPY-383-F
</t>
        </is>
      </c>
      <c r="D179">
        <f>HYPERLINK("C:\Users\Ignacio V\Documents\UMx\PFS\EntryCAM\LICENCE_PLATE_IMAGES\LICENCE_PLATE177.png", "PLACA_177")</f>
        <v/>
      </c>
    </row>
    <row r="180">
      <c r="A180" t="inlineStr">
        <is>
          <t>11/21/22</t>
        </is>
      </c>
      <c r="B180" t="inlineStr">
        <is>
          <t>19:46:13</t>
        </is>
      </c>
      <c r="C180" t="inlineStr">
        <is>
          <t>*****</t>
        </is>
      </c>
      <c r="D180">
        <f>HYPERLINK("C:\Users\Ignacio V\Documents\UMx\PFS\EntryCAM\LICENCE_PLATE_IMAGES\LICENCE_PLATE178.png", "PLACA_178")</f>
        <v/>
      </c>
    </row>
    <row r="181">
      <c r="A181" t="inlineStr">
        <is>
          <t>11/21/22</t>
        </is>
      </c>
      <c r="B181" t="inlineStr">
        <is>
          <t>19:46:21</t>
        </is>
      </c>
      <c r="C181" t="inlineStr">
        <is>
          <t xml:space="preserve">Sey
T72KSH
</t>
        </is>
      </c>
      <c r="D181">
        <f>HYPERLINK("C:\Users\Ignacio V\Documents\UMx\PFS\EntryCAM\LICENCE_PLATE_IMAGES\LICENCE_PLATE179.png", "PLACA_179")</f>
        <v/>
      </c>
    </row>
    <row r="182">
      <c r="A182" t="inlineStr">
        <is>
          <t>11/21/22</t>
        </is>
      </c>
      <c r="B182" t="inlineStr">
        <is>
          <t>19:46:39</t>
        </is>
      </c>
      <c r="C182" t="inlineStr">
        <is>
          <t xml:space="preserve">8 A LANBO
</t>
        </is>
      </c>
      <c r="D182">
        <f>HYPERLINK("C:\Users\Ignacio V\Documents\UMx\PFS\EntryCAM\LICENCE_PLATE_IMAGES\LICENCE_PLATE180.png", "PLACA_180")</f>
        <v/>
      </c>
    </row>
    <row r="183">
      <c r="A183" t="inlineStr">
        <is>
          <t>11/21/22</t>
        </is>
      </c>
      <c r="B183" t="inlineStr">
        <is>
          <t>19:46:45</t>
        </is>
      </c>
      <c r="C183" t="inlineStr">
        <is>
          <t xml:space="preserve">S DZI7 YXR.
</t>
        </is>
      </c>
      <c r="D183">
        <f>HYPERLINK("C:\Users\Ignacio V\Documents\UMx\PFS\EntryCAM\LICENCE_PLATE_IMAGES\LICENCE_PLATE181.png", "PLACA_181")</f>
        <v/>
      </c>
    </row>
    <row r="184">
      <c r="A184" t="inlineStr">
        <is>
          <t>11/21/22</t>
        </is>
      </c>
      <c r="B184" t="inlineStr">
        <is>
          <t>19:46:53</t>
        </is>
      </c>
      <c r="C184" t="inlineStr">
        <is>
          <t xml:space="preserve">UPY-383-F
</t>
        </is>
      </c>
      <c r="D184">
        <f>HYPERLINK("C:\Users\Ignacio V\Documents\UMx\PFS\EntryCAM\LICENCE_PLATE_IMAGES\LICENCE_PLATE182.png", "PLACA_182")</f>
        <v/>
      </c>
    </row>
    <row r="185">
      <c r="A185" t="inlineStr">
        <is>
          <t>11/21/22</t>
        </is>
      </c>
      <c r="B185" t="inlineStr">
        <is>
          <t>19:47:00</t>
        </is>
      </c>
      <c r="C185" t="inlineStr">
        <is>
          <t>*****</t>
        </is>
      </c>
      <c r="D185">
        <f>HYPERLINK("C:\Users\Ignacio V\Documents\UMx\PFS\EntryCAM\LICENCE_PLATE_IMAGES\LICENCE_PLATE183.png", "PLACA_183")</f>
        <v/>
      </c>
    </row>
    <row r="186">
      <c r="A186" t="inlineStr">
        <is>
          <t>11/21/22</t>
        </is>
      </c>
      <c r="B186" t="inlineStr">
        <is>
          <t>19:47:05</t>
        </is>
      </c>
      <c r="C186" t="inlineStr">
        <is>
          <t xml:space="preserve">Sey
T72KSH
</t>
        </is>
      </c>
      <c r="D186">
        <f>HYPERLINK("C:\Users\Ignacio V\Documents\UMx\PFS\EntryCAM\LICENCE_PLATE_IMAGES\LICENCE_PLATE184.png", "PLACA_184")</f>
        <v/>
      </c>
    </row>
    <row r="187">
      <c r="A187" t="inlineStr">
        <is>
          <t>11/21/22</t>
        </is>
      </c>
      <c r="B187" t="inlineStr">
        <is>
          <t>19:47:12</t>
        </is>
      </c>
      <c r="C187" t="inlineStr">
        <is>
          <t xml:space="preserve">8 A LANBO
</t>
        </is>
      </c>
      <c r="D187">
        <f>HYPERLINK("C:\Users\Ignacio V\Documents\UMx\PFS\EntryCAM\LICENCE_PLATE_IMAGES\LICENCE_PLATE185.png", "PLACA_185")</f>
        <v/>
      </c>
    </row>
    <row r="188">
      <c r="A188" t="inlineStr">
        <is>
          <t>11/21/22</t>
        </is>
      </c>
      <c r="B188" t="inlineStr">
        <is>
          <t>19:47:22</t>
        </is>
      </c>
      <c r="C188" t="inlineStr">
        <is>
          <t xml:space="preserve">S DZI7 YXR.
</t>
        </is>
      </c>
      <c r="D188">
        <f>HYPERLINK("C:\Users\Ignacio V\Documents\UMx\PFS\EntryCAM\LICENCE_PLATE_IMAGES\LICENCE_PLATE186.png", "PLACA_186")</f>
        <v/>
      </c>
    </row>
    <row r="189">
      <c r="A189" t="inlineStr">
        <is>
          <t>11/21/22</t>
        </is>
      </c>
      <c r="B189" t="inlineStr">
        <is>
          <t>19:47:32</t>
        </is>
      </c>
      <c r="C189" t="inlineStr">
        <is>
          <t xml:space="preserve">UPY-383-F
</t>
        </is>
      </c>
      <c r="D189">
        <f>HYPERLINK("C:\Users\Ignacio V\Documents\UMx\PFS\EntryCAM\LICENCE_PLATE_IMAGES\LICENCE_PLATE187.png", "PLACA_187")</f>
        <v/>
      </c>
    </row>
    <row r="190">
      <c r="A190" t="inlineStr">
        <is>
          <t>11/21/22</t>
        </is>
      </c>
      <c r="B190" t="inlineStr">
        <is>
          <t>19:47:40</t>
        </is>
      </c>
      <c r="C190" t="inlineStr">
        <is>
          <t>*****</t>
        </is>
      </c>
      <c r="D190">
        <f>HYPERLINK("C:\Users\Ignacio V\Documents\UMx\PFS\EntryCAM\LICENCE_PLATE_IMAGES\LICENCE_PLATE188.png", "PLACA_188")</f>
        <v/>
      </c>
    </row>
    <row r="191">
      <c r="A191" t="inlineStr">
        <is>
          <t>11/21/22</t>
        </is>
      </c>
      <c r="B191" t="inlineStr">
        <is>
          <t>19:47:43</t>
        </is>
      </c>
      <c r="C191" t="inlineStr">
        <is>
          <t xml:space="preserve">Sey
T72KSH
</t>
        </is>
      </c>
      <c r="D191">
        <f>HYPERLINK("C:\Users\Ignacio V\Documents\UMx\PFS\EntryCAM\LICENCE_PLATE_IMAGES\LICENCE_PLATE189.png", "PLACA_189")</f>
        <v/>
      </c>
    </row>
    <row r="192">
      <c r="A192" t="inlineStr">
        <is>
          <t>11/21/22</t>
        </is>
      </c>
      <c r="B192" t="inlineStr">
        <is>
          <t>19:47:47</t>
        </is>
      </c>
      <c r="C192" t="inlineStr">
        <is>
          <t xml:space="preserve">8 A LANBO
</t>
        </is>
      </c>
      <c r="D192">
        <f>HYPERLINK("C:\Users\Ignacio V\Documents\UMx\PFS\EntryCAM\LICENCE_PLATE_IMAGES\LICENCE_PLATE190.png", "PLACA_190")</f>
        <v/>
      </c>
    </row>
    <row r="193">
      <c r="A193" t="inlineStr">
        <is>
          <t>11/21/22</t>
        </is>
      </c>
      <c r="B193" t="inlineStr">
        <is>
          <t>19:47:53</t>
        </is>
      </c>
      <c r="C193" t="inlineStr">
        <is>
          <t xml:space="preserve">S DZI7 YXR.
</t>
        </is>
      </c>
      <c r="D193">
        <f>HYPERLINK("C:\Users\Ignacio V\Documents\UMx\PFS\EntryCAM\LICENCE_PLATE_IMAGES\LICENCE_PLATE191.png", "PLACA_191")</f>
        <v/>
      </c>
    </row>
    <row r="194">
      <c r="A194" t="inlineStr">
        <is>
          <t>11/21/22</t>
        </is>
      </c>
      <c r="B194" t="inlineStr">
        <is>
          <t>19:47:58</t>
        </is>
      </c>
      <c r="C194" t="inlineStr">
        <is>
          <t xml:space="preserve">UPY-383-F
</t>
        </is>
      </c>
      <c r="D194">
        <f>HYPERLINK("C:\Users\Ignacio V\Documents\UMx\PFS\EntryCAM\LICENCE_PLATE_IMAGES\LICENCE_PLATE192.png", "PLACA_192")</f>
        <v/>
      </c>
    </row>
    <row r="195">
      <c r="A195" t="inlineStr">
        <is>
          <t>11/21/22</t>
        </is>
      </c>
      <c r="B195" t="inlineStr">
        <is>
          <t>19:48:13</t>
        </is>
      </c>
      <c r="C195" t="inlineStr">
        <is>
          <t>*****</t>
        </is>
      </c>
      <c r="D195">
        <f>HYPERLINK("C:\Users\Ignacio V\Documents\UMx\PFS\EntryCAM\LICENCE_PLATE_IMAGES\LICENCE_PLATE193.png", "PLACA_193")</f>
        <v/>
      </c>
    </row>
    <row r="196">
      <c r="A196" t="inlineStr">
        <is>
          <t>11/21/22</t>
        </is>
      </c>
      <c r="B196" t="inlineStr">
        <is>
          <t>19:48:16</t>
        </is>
      </c>
      <c r="C196" t="inlineStr">
        <is>
          <t xml:space="preserve">Sey
T72KSH
</t>
        </is>
      </c>
      <c r="D196">
        <f>HYPERLINK("C:\Users\Ignacio V\Documents\UMx\PFS\EntryCAM\LICENCE_PLATE_IMAGES\LICENCE_PLATE194.png", "PLACA_194")</f>
        <v/>
      </c>
    </row>
    <row r="197">
      <c r="A197" t="inlineStr">
        <is>
          <t>11/21/22</t>
        </is>
      </c>
      <c r="B197" t="inlineStr">
        <is>
          <t>19:48:29</t>
        </is>
      </c>
      <c r="C197" t="inlineStr">
        <is>
          <t xml:space="preserve">8 A LANBO
</t>
        </is>
      </c>
      <c r="D197">
        <f>HYPERLINK("C:\Users\Ignacio V\Documents\UMx\PFS\EntryCAM\LICENCE_PLATE_IMAGES\LICENCE_PLATE195.png", "PLACA_195")</f>
        <v/>
      </c>
    </row>
    <row r="198">
      <c r="A198" t="inlineStr">
        <is>
          <t>11/21/22</t>
        </is>
      </c>
      <c r="B198" t="inlineStr">
        <is>
          <t>19:48:38</t>
        </is>
      </c>
      <c r="C198" t="inlineStr">
        <is>
          <t xml:space="preserve">S DZI7 YXR.
</t>
        </is>
      </c>
      <c r="D198">
        <f>HYPERLINK("C:\Users\Ignacio V\Documents\UMx\PFS\EntryCAM\LICENCE_PLATE_IMAGES\LICENCE_PLATE196.png", "PLACA_196")</f>
        <v/>
      </c>
    </row>
    <row r="199">
      <c r="A199" t="inlineStr">
        <is>
          <t>11/21/22</t>
        </is>
      </c>
      <c r="B199" t="inlineStr">
        <is>
          <t>19:48:43</t>
        </is>
      </c>
      <c r="C199" t="inlineStr">
        <is>
          <t xml:space="preserve">UPY-383-F
</t>
        </is>
      </c>
      <c r="D199">
        <f>HYPERLINK("C:\Users\Ignacio V\Documents\UMx\PFS\EntryCAM\LICENCE_PLATE_IMAGES\LICENCE_PLATE197.png", "PLACA_197")</f>
        <v/>
      </c>
    </row>
    <row r="200">
      <c r="A200" t="inlineStr">
        <is>
          <t>11/21/22</t>
        </is>
      </c>
      <c r="B200" t="inlineStr">
        <is>
          <t>19:48:47</t>
        </is>
      </c>
      <c r="C200" t="inlineStr">
        <is>
          <t>*****</t>
        </is>
      </c>
      <c r="D200">
        <f>HYPERLINK("C:\Users\Ignacio V\Documents\UMx\PFS\EntryCAM\LICENCE_PLATE_IMAGES\LICENCE_PLATE198.png", "PLACA_198")</f>
        <v/>
      </c>
    </row>
    <row r="201">
      <c r="A201" t="inlineStr">
        <is>
          <t>11/21/22</t>
        </is>
      </c>
      <c r="B201" t="inlineStr">
        <is>
          <t>19:48:50</t>
        </is>
      </c>
      <c r="C201" t="inlineStr">
        <is>
          <t xml:space="preserve">Sey
T72KSH
</t>
        </is>
      </c>
      <c r="D201">
        <f>HYPERLINK("C:\Users\Ignacio V\Documents\UMx\PFS\EntryCAM\LICENCE_PLATE_IMAGES\LICENCE_PLATE199.png", "PLACA_199")</f>
        <v/>
      </c>
    </row>
    <row r="202">
      <c r="A202" t="inlineStr">
        <is>
          <t>11/21/22</t>
        </is>
      </c>
      <c r="B202" t="inlineStr">
        <is>
          <t>19:48:52</t>
        </is>
      </c>
      <c r="C202" t="inlineStr">
        <is>
          <t xml:space="preserve">8 A LANBO
</t>
        </is>
      </c>
      <c r="D202">
        <f>HYPERLINK("C:\Users\Ignacio V\Documents\UMx\PFS\EntryCAM\LICENCE_PLATE_IMAGES\LICENCE_PLATE200.png", "PLACA_200")</f>
        <v/>
      </c>
    </row>
    <row r="203">
      <c r="A203" t="inlineStr">
        <is>
          <t>11/21/22</t>
        </is>
      </c>
      <c r="B203" t="inlineStr">
        <is>
          <t>19:49:02</t>
        </is>
      </c>
      <c r="C203" t="inlineStr">
        <is>
          <t xml:space="preserve">S DZI7 YXR.
</t>
        </is>
      </c>
      <c r="D203">
        <f>HYPERLINK("C:\Users\Ignacio V\Documents\UMx\PFS\EntryCAM\LICENCE_PLATE_IMAGES\LICENCE_PLATE201.png", "PLACA_201")</f>
        <v/>
      </c>
    </row>
    <row r="204">
      <c r="A204" t="inlineStr">
        <is>
          <t>11/21/22</t>
        </is>
      </c>
      <c r="B204" t="inlineStr">
        <is>
          <t>19:49:12</t>
        </is>
      </c>
      <c r="C204" t="inlineStr">
        <is>
          <t xml:space="preserve">UPY-383-F
</t>
        </is>
      </c>
      <c r="D204">
        <f>HYPERLINK("C:\Users\Ignacio V\Documents\UMx\PFS\EntryCAM\LICENCE_PLATE_IMAGES\LICENCE_PLATE202.png", "PLACA_202")</f>
        <v/>
      </c>
    </row>
    <row r="205">
      <c r="A205" t="inlineStr">
        <is>
          <t>11/21/22</t>
        </is>
      </c>
      <c r="B205" t="inlineStr">
        <is>
          <t>19:52:43</t>
        </is>
      </c>
      <c r="C205" t="inlineStr">
        <is>
          <t>*****</t>
        </is>
      </c>
      <c r="D205">
        <f>HYPERLINK("C:\Users\Ignacio V\Documents\UMx\PFS\EntryCAM\LICENCE_PLATE_IMAGES\LICENCE_PLATE203.png", "PLACA_203")</f>
        <v/>
      </c>
    </row>
    <row r="206">
      <c r="A206" t="inlineStr">
        <is>
          <t>11/21/22</t>
        </is>
      </c>
      <c r="B206" t="inlineStr">
        <is>
          <t>19:53:15</t>
        </is>
      </c>
      <c r="C206" t="inlineStr">
        <is>
          <t xml:space="preserve">Sey
T72KSH
</t>
        </is>
      </c>
      <c r="D206">
        <f>HYPERLINK("C:\Users\Ignacio V\Documents\UMx\PFS\EntryCAM\LICENCE_PLATE_IMAGES\LICENCE_PLATE204.png", "PLACA_204")</f>
        <v/>
      </c>
    </row>
    <row r="207">
      <c r="A207" t="inlineStr">
        <is>
          <t>11/21/22</t>
        </is>
      </c>
      <c r="B207" t="inlineStr">
        <is>
          <t>19:53:20</t>
        </is>
      </c>
      <c r="C207" t="inlineStr">
        <is>
          <t xml:space="preserve">8 A LANBO
</t>
        </is>
      </c>
      <c r="D207">
        <f>HYPERLINK("C:\Users\Ignacio V\Documents\UMx\PFS\EntryCAM\LICENCE_PLATE_IMAGES\LICENCE_PLATE205.png", "PLACA_205")</f>
        <v/>
      </c>
    </row>
    <row r="208">
      <c r="A208" t="inlineStr">
        <is>
          <t>11/21/22</t>
        </is>
      </c>
      <c r="B208" t="inlineStr">
        <is>
          <t>19:53:23</t>
        </is>
      </c>
      <c r="C208" t="inlineStr">
        <is>
          <t xml:space="preserve">S DZI7 YXR.
</t>
        </is>
      </c>
      <c r="D208">
        <f>HYPERLINK("C:\Users\Ignacio V\Documents\UMx\PFS\EntryCAM\LICENCE_PLATE_IMAGES\LICENCE_PLATE206.png", "PLACA_206")</f>
        <v/>
      </c>
    </row>
    <row r="209">
      <c r="A209" t="inlineStr">
        <is>
          <t>11/21/22</t>
        </is>
      </c>
      <c r="B209" t="inlineStr">
        <is>
          <t>19:53:27</t>
        </is>
      </c>
      <c r="C209" t="inlineStr">
        <is>
          <t xml:space="preserve">UPY-383-F
</t>
        </is>
      </c>
      <c r="D209">
        <f>HYPERLINK("C:\Users\Ignacio V\Documents\UMx\PFS\EntryCAM\LICENCE_PLATE_IMAGES\LICENCE_PLATE207.png", "PLACA_207")</f>
        <v/>
      </c>
    </row>
    <row r="210">
      <c r="A210" t="inlineStr">
        <is>
          <t>11/21/22</t>
        </is>
      </c>
      <c r="B210" t="inlineStr">
        <is>
          <t>19:55:22</t>
        </is>
      </c>
      <c r="C210" t="inlineStr">
        <is>
          <t>*****</t>
        </is>
      </c>
      <c r="D210">
        <f>HYPERLINK("C:\Users\Ignacio V\Documents\UMx\PFS\EntryCAM\LICENCE_PLATE_IMAGES\LICENCE_PLATE208.png", "PLACA_208")</f>
        <v/>
      </c>
    </row>
    <row r="211">
      <c r="A211" t="inlineStr">
        <is>
          <t>11/21/22</t>
        </is>
      </c>
      <c r="B211" t="inlineStr">
        <is>
          <t>19:55:28</t>
        </is>
      </c>
      <c r="C211" t="inlineStr">
        <is>
          <t xml:space="preserve">Sey
T72KSH
</t>
        </is>
      </c>
      <c r="D211">
        <f>HYPERLINK("C:\Users\Ignacio V\Documents\UMx\PFS\EntryCAM\LICENCE_PLATE_IMAGES\LICENCE_PLATE209.png", "PLACA_209")</f>
        <v/>
      </c>
    </row>
    <row r="212">
      <c r="A212" t="inlineStr">
        <is>
          <t>11/21/22</t>
        </is>
      </c>
      <c r="B212" t="inlineStr">
        <is>
          <t>19:56:00</t>
        </is>
      </c>
      <c r="C212" t="inlineStr">
        <is>
          <t xml:space="preserve">8 A LANBO
</t>
        </is>
      </c>
      <c r="D212">
        <f>HYPERLINK("C:\Users\Ignacio V\Documents\UMx\PFS\EntryCAM\LICENCE_PLATE_IMAGES\LICENCE_PLATE210.png", "PLACA_210")</f>
        <v/>
      </c>
    </row>
    <row r="213">
      <c r="A213" t="inlineStr">
        <is>
          <t>11/21/22</t>
        </is>
      </c>
      <c r="B213" t="inlineStr">
        <is>
          <t>19:56:15</t>
        </is>
      </c>
      <c r="C213" t="inlineStr">
        <is>
          <t xml:space="preserve">S DZI7 YXR.
</t>
        </is>
      </c>
      <c r="D213">
        <f>HYPERLINK("C:\Users\Ignacio V\Documents\UMx\PFS\EntryCAM\LICENCE_PLATE_IMAGES\LICENCE_PLATE211.png", "PLACA_211")</f>
        <v/>
      </c>
    </row>
    <row r="214">
      <c r="A214" t="inlineStr">
        <is>
          <t>11/21/22</t>
        </is>
      </c>
      <c r="B214" t="inlineStr">
        <is>
          <t>19:56:19</t>
        </is>
      </c>
      <c r="C214" t="inlineStr">
        <is>
          <t xml:space="preserve">UPY-383-F
</t>
        </is>
      </c>
      <c r="D214">
        <f>HYPERLINK("C:\Users\Ignacio V\Documents\UMx\PFS\EntryCAM\LICENCE_PLATE_IMAGES\LICENCE_PLATE212.png", "PLACA_212")</f>
        <v/>
      </c>
    </row>
    <row r="215">
      <c r="A215" t="inlineStr">
        <is>
          <t>11/21/22</t>
        </is>
      </c>
      <c r="B215" t="inlineStr">
        <is>
          <t>19:59:39</t>
        </is>
      </c>
      <c r="C215" t="inlineStr">
        <is>
          <t>*****</t>
        </is>
      </c>
      <c r="D215">
        <f>HYPERLINK("C:\Users\Ignacio V\Documents\UMx\PFS\EntryCAM\LICENCE_PLATE_IMAGES\LICENCE_PLATE213.png", "PLACA_213")</f>
        <v/>
      </c>
    </row>
    <row r="216">
      <c r="A216" t="inlineStr">
        <is>
          <t>11/21/22</t>
        </is>
      </c>
      <c r="B216" t="inlineStr">
        <is>
          <t>19:59:46</t>
        </is>
      </c>
      <c r="C216" t="inlineStr">
        <is>
          <t xml:space="preserve">Sey
T72KSH
</t>
        </is>
      </c>
      <c r="D216">
        <f>HYPERLINK("C:\Users\Ignacio V\Documents\UMx\PFS\EntryCAM\LICENCE_PLATE_IMAGES\LICENCE_PLATE214.png", "PLACA_214")</f>
        <v/>
      </c>
    </row>
    <row r="217">
      <c r="A217" t="inlineStr">
        <is>
          <t>11/21/22</t>
        </is>
      </c>
      <c r="B217" t="inlineStr">
        <is>
          <t>19:59:59</t>
        </is>
      </c>
      <c r="C217" t="inlineStr">
        <is>
          <t xml:space="preserve">8 A LANBO
</t>
        </is>
      </c>
      <c r="D217">
        <f>HYPERLINK("C:\Users\Ignacio V\Documents\UMx\PFS\EntryCAM\LICENCE_PLATE_IMAGES\LICENCE_PLATE215.png", "PLACA_215")</f>
        <v/>
      </c>
    </row>
    <row r="218">
      <c r="A218" t="inlineStr">
        <is>
          <t>11/21/22</t>
        </is>
      </c>
      <c r="B218" t="inlineStr">
        <is>
          <t>20:00:12</t>
        </is>
      </c>
      <c r="C218" t="inlineStr">
        <is>
          <t xml:space="preserve">S DZI7 YXR.
</t>
        </is>
      </c>
      <c r="D218">
        <f>HYPERLINK("C:\Users\Ignacio V\Documents\UMx\PFS\EntryCAM\LICENCE_PLATE_IMAGES\LICENCE_PLATE216.png", "PLACA_216")</f>
        <v/>
      </c>
    </row>
    <row r="219">
      <c r="A219" t="inlineStr">
        <is>
          <t>11/21/22</t>
        </is>
      </c>
      <c r="B219" t="inlineStr">
        <is>
          <t>20:00:19</t>
        </is>
      </c>
      <c r="C219" t="inlineStr">
        <is>
          <t xml:space="preserve">UPY-383-F
</t>
        </is>
      </c>
      <c r="D219">
        <f>HYPERLINK("C:\Users\Ignacio V\Documents\UMx\PFS\EntryCAM\LICENCE_PLATE_IMAGES\LICENCE_PLATE217.png", "PLACA_217")</f>
        <v/>
      </c>
    </row>
    <row r="220">
      <c r="A220" t="inlineStr">
        <is>
          <t>11/21/22</t>
        </is>
      </c>
      <c r="B220" t="inlineStr">
        <is>
          <t>20:00:31</t>
        </is>
      </c>
      <c r="C220" t="inlineStr">
        <is>
          <t>*****</t>
        </is>
      </c>
      <c r="D220">
        <f>HYPERLINK("C:\Users\Ignacio V\Documents\UMx\PFS\EntryCAM\LICENCE_PLATE_IMAGES\LICENCE_PLATE218.png", "PLACA_218")</f>
        <v/>
      </c>
    </row>
    <row r="221">
      <c r="A221" t="inlineStr">
        <is>
          <t>11/21/22</t>
        </is>
      </c>
      <c r="B221" t="inlineStr">
        <is>
          <t>20:00:42</t>
        </is>
      </c>
      <c r="C221" t="inlineStr">
        <is>
          <t xml:space="preserve">Sey
T72KSH
</t>
        </is>
      </c>
      <c r="D221">
        <f>HYPERLINK("C:\Users\Ignacio V\Documents\UMx\PFS\EntryCAM\LICENCE_PLATE_IMAGES\LICENCE_PLATE219.png", "PLACA_219")</f>
        <v/>
      </c>
    </row>
    <row r="222">
      <c r="A222" t="inlineStr">
        <is>
          <t>11/21/22</t>
        </is>
      </c>
      <c r="B222" t="inlineStr">
        <is>
          <t>20:14:28</t>
        </is>
      </c>
      <c r="C222" t="inlineStr">
        <is>
          <t xml:space="preserve">8 A LANBO
</t>
        </is>
      </c>
      <c r="D222">
        <f>HYPERLINK("C:\Users\Ignacio V\Documents\UMx\PFS\EntryCAM\LICENCE_PLATE_IMAGES\LICENCE_PLATE220.png", "PLACA_220")</f>
        <v/>
      </c>
    </row>
    <row r="223">
      <c r="A223" t="inlineStr">
        <is>
          <t>11/21/22</t>
        </is>
      </c>
      <c r="B223" t="inlineStr">
        <is>
          <t>20:14:34</t>
        </is>
      </c>
      <c r="C223" t="inlineStr">
        <is>
          <t xml:space="preserve">S DZI7 YXR.
</t>
        </is>
      </c>
      <c r="D223">
        <f>HYPERLINK("C:\Users\Ignacio V\Documents\UMx\PFS\EntryCAM\LICENCE_PLATE_IMAGES\LICENCE_PLATE221.png", "PLACA_221")</f>
        <v/>
      </c>
    </row>
    <row r="224">
      <c r="A224" t="inlineStr">
        <is>
          <t>11/21/22</t>
        </is>
      </c>
      <c r="B224" t="inlineStr">
        <is>
          <t>20:14:40</t>
        </is>
      </c>
      <c r="C224" t="inlineStr">
        <is>
          <t xml:space="preserve">UPY-383-F
</t>
        </is>
      </c>
      <c r="D224">
        <f>HYPERLINK("C:\Users\Ignacio V\Documents\UMx\PFS\EntryCAM\LICENCE_PLATE_IMAGES\LICENCE_PLATE222.png", "PLACA_222")</f>
        <v/>
      </c>
    </row>
    <row r="225">
      <c r="A225" t="inlineStr">
        <is>
          <t>11/21/22</t>
        </is>
      </c>
      <c r="B225" t="inlineStr">
        <is>
          <t>20:15:16</t>
        </is>
      </c>
      <c r="C225" t="inlineStr">
        <is>
          <t>*****</t>
        </is>
      </c>
      <c r="D225">
        <f>HYPERLINK("C:\Users\Ignacio V\Documents\UMx\PFS\EntryCAM\LICENCE_PLATE_IMAGES\LICENCE_PLATE223.png", "PLACA_223")</f>
        <v/>
      </c>
    </row>
    <row r="226">
      <c r="A226" t="inlineStr">
        <is>
          <t>11/21/22</t>
        </is>
      </c>
      <c r="B226" t="inlineStr">
        <is>
          <t>20:15:20</t>
        </is>
      </c>
      <c r="C226" t="inlineStr">
        <is>
          <t xml:space="preserve">Sey
T72KSH
</t>
        </is>
      </c>
      <c r="D226">
        <f>HYPERLINK("C:\Users\Ignacio V\Documents\UMx\PFS\EntryCAM\LICENCE_PLATE_IMAGES\LICENCE_PLATE224.png", "PLACA_224")</f>
        <v/>
      </c>
    </row>
    <row r="227">
      <c r="A227" t="inlineStr">
        <is>
          <t>11/21/22</t>
        </is>
      </c>
      <c r="B227" t="inlineStr">
        <is>
          <t>20:15:24</t>
        </is>
      </c>
      <c r="C227" t="inlineStr">
        <is>
          <t xml:space="preserve">8 A LANBO
</t>
        </is>
      </c>
      <c r="D227">
        <f>HYPERLINK("C:\Users\Ignacio V\Documents\UMx\PFS\EntryCAM\LICENCE_PLATE_IMAGES\LICENCE_PLATE225.png", "PLACA_225")</f>
        <v/>
      </c>
    </row>
    <row r="228">
      <c r="A228" t="inlineStr">
        <is>
          <t>11/21/22</t>
        </is>
      </c>
      <c r="B228" t="inlineStr">
        <is>
          <t>20:15:30</t>
        </is>
      </c>
      <c r="C228" t="inlineStr">
        <is>
          <t xml:space="preserve">S DZI7 YXR.
</t>
        </is>
      </c>
      <c r="D228">
        <f>HYPERLINK("C:\Users\Ignacio V\Documents\UMx\PFS\EntryCAM\LICENCE_PLATE_IMAGES\LICENCE_PLATE226.png", "PLACA_226")</f>
        <v/>
      </c>
    </row>
    <row r="229">
      <c r="A229" t="inlineStr">
        <is>
          <t>11/21/22</t>
        </is>
      </c>
      <c r="B229" t="inlineStr">
        <is>
          <t>20:15:34</t>
        </is>
      </c>
      <c r="C229" t="inlineStr">
        <is>
          <t xml:space="preserve">UPY-383-F
</t>
        </is>
      </c>
      <c r="D229">
        <f>HYPERLINK("C:\Users\Ignacio V\Documents\UMx\PFS\EntryCAM\LICENCE_PLATE_IMAGES\LICENCE_PLATE227.png", "PLACA_227")</f>
        <v/>
      </c>
    </row>
    <row r="230">
      <c r="A230" t="inlineStr">
        <is>
          <t>11/21/22</t>
        </is>
      </c>
      <c r="B230" t="inlineStr">
        <is>
          <t>20:15:39</t>
        </is>
      </c>
      <c r="C230" t="inlineStr">
        <is>
          <t>*****</t>
        </is>
      </c>
      <c r="D230">
        <f>HYPERLINK("C:\Users\Ignacio V\Documents\UMx\PFS\EntryCAM\LICENCE_PLATE_IMAGES\LICENCE_PLATE228.png", "PLACA_228")</f>
        <v/>
      </c>
    </row>
    <row r="231">
      <c r="A231" t="inlineStr">
        <is>
          <t>11/21/22</t>
        </is>
      </c>
      <c r="B231" t="inlineStr">
        <is>
          <t>20:15:42</t>
        </is>
      </c>
      <c r="C231" t="inlineStr">
        <is>
          <t xml:space="preserve">Sey
T72KSH
</t>
        </is>
      </c>
      <c r="D231">
        <f>HYPERLINK("C:\Users\Ignacio V\Documents\UMx\PFS\EntryCAM\LICENCE_PLATE_IMAGES\LICENCE_PLATE229.png", "PLACA_229")</f>
        <v/>
      </c>
    </row>
    <row r="232">
      <c r="A232" t="inlineStr">
        <is>
          <t>11/21/22</t>
        </is>
      </c>
      <c r="B232" t="inlineStr">
        <is>
          <t>20:15:51</t>
        </is>
      </c>
      <c r="C232" t="inlineStr">
        <is>
          <t xml:space="preserve">8 A LANBO
</t>
        </is>
      </c>
      <c r="D232">
        <f>HYPERLINK("C:\Users\Ignacio V\Documents\UMx\PFS\EntryCAM\LICENCE_PLATE_IMAGES\LICENCE_PLATE230.png", "PLACA_230")</f>
        <v/>
      </c>
    </row>
    <row r="233">
      <c r="A233" t="inlineStr">
        <is>
          <t>11/21/22</t>
        </is>
      </c>
      <c r="B233" t="inlineStr">
        <is>
          <t>20:15:54</t>
        </is>
      </c>
      <c r="C233" t="inlineStr">
        <is>
          <t xml:space="preserve">S DZI7 YXR.
</t>
        </is>
      </c>
      <c r="D233">
        <f>HYPERLINK("C:\Users\Ignacio V\Documents\UMx\PFS\EntryCAM\LICENCE_PLATE_IMAGES\LICENCE_PLATE231.png", "PLACA_231")</f>
        <v/>
      </c>
    </row>
    <row r="234">
      <c r="A234" t="inlineStr">
        <is>
          <t>11/21/22</t>
        </is>
      </c>
      <c r="B234" t="inlineStr">
        <is>
          <t>20:16:14</t>
        </is>
      </c>
      <c r="C234" t="inlineStr">
        <is>
          <t xml:space="preserve">UPY-383-F
</t>
        </is>
      </c>
      <c r="D234">
        <f>HYPERLINK("C:\Users\Ignacio V\Documents\UMx\PFS\EntryCAM\LICENCE_PLATE_IMAGES\LICENCE_PLATE232.png", "PLACA_232")</f>
        <v/>
      </c>
    </row>
    <row r="235">
      <c r="A235" t="inlineStr">
        <is>
          <t>11/21/22</t>
        </is>
      </c>
      <c r="B235" t="inlineStr">
        <is>
          <t>20:16:30</t>
        </is>
      </c>
      <c r="C235" t="inlineStr">
        <is>
          <t>*****</t>
        </is>
      </c>
      <c r="D235">
        <f>HYPERLINK("C:\Users\Ignacio V\Documents\UMx\PFS\EntryCAM\LICENCE_PLATE_IMAGES\LICENCE_PLATE233.png", "PLACA_233")</f>
        <v/>
      </c>
    </row>
    <row r="236">
      <c r="A236" t="inlineStr">
        <is>
          <t>11/21/22</t>
        </is>
      </c>
      <c r="B236" t="inlineStr">
        <is>
          <t>20:16:35</t>
        </is>
      </c>
      <c r="C236" t="inlineStr">
        <is>
          <t xml:space="preserve">Sey
T72KSH
</t>
        </is>
      </c>
      <c r="D236">
        <f>HYPERLINK("C:\Users\Ignacio V\Documents\UMx\PFS\EntryCAM\LICENCE_PLATE_IMAGES\LICENCE_PLATE234.png", "PLACA_234")</f>
        <v/>
      </c>
    </row>
    <row r="237">
      <c r="A237" t="inlineStr">
        <is>
          <t>11/21/22</t>
        </is>
      </c>
      <c r="B237" t="inlineStr">
        <is>
          <t>20:16:56</t>
        </is>
      </c>
      <c r="C237" t="inlineStr">
        <is>
          <t xml:space="preserve">8 A LANBO
</t>
        </is>
      </c>
      <c r="D237">
        <f>HYPERLINK("C:\Users\Ignacio V\Documents\UMx\PFS\EntryCAM\LICENCE_PLATE_IMAGES\LICENCE_PLATE235.png", "PLACA_235")</f>
        <v/>
      </c>
    </row>
    <row r="238">
      <c r="A238" t="inlineStr">
        <is>
          <t>11/21/22</t>
        </is>
      </c>
      <c r="B238" t="inlineStr">
        <is>
          <t>20:17:09</t>
        </is>
      </c>
      <c r="C238" t="inlineStr">
        <is>
          <t xml:space="preserve">S DZI7 YXR.
</t>
        </is>
      </c>
      <c r="D238">
        <f>HYPERLINK("C:\Users\Ignacio V\Documents\UMx\PFS\EntryCAM\LICENCE_PLATE_IMAGES\LICENCE_PLATE236.png", "PLACA_236")</f>
        <v/>
      </c>
    </row>
    <row r="239">
      <c r="A239" t="inlineStr">
        <is>
          <t>11/21/22</t>
        </is>
      </c>
      <c r="B239" t="inlineStr">
        <is>
          <t>20:17:13</t>
        </is>
      </c>
      <c r="C239" t="inlineStr">
        <is>
          <t xml:space="preserve">UPY-383-F
</t>
        </is>
      </c>
      <c r="D239">
        <f>HYPERLINK("C:\Users\Ignacio V\Documents\UMx\PFS\EntryCAM\LICENCE_PLATE_IMAGES\LICENCE_PLATE237.png", "PLACA_237")</f>
        <v/>
      </c>
    </row>
    <row r="240">
      <c r="A240" t="inlineStr">
        <is>
          <t>11/21/22</t>
        </is>
      </c>
      <c r="B240" t="inlineStr">
        <is>
          <t>20:17:48</t>
        </is>
      </c>
      <c r="C240" t="inlineStr">
        <is>
          <t>*****</t>
        </is>
      </c>
      <c r="D240">
        <f>HYPERLINK("C:\Users\Ignacio V\Documents\UMx\PFS\EntryCAM\LICENCE_PLATE_IMAGES\LICENCE_PLATE238.png", "PLACA_238")</f>
        <v/>
      </c>
    </row>
    <row r="241">
      <c r="A241" t="inlineStr">
        <is>
          <t>11/21/22</t>
        </is>
      </c>
      <c r="B241" t="inlineStr">
        <is>
          <t>20:17:51</t>
        </is>
      </c>
      <c r="C241" t="inlineStr">
        <is>
          <t xml:space="preserve">Sey
T72KSH
</t>
        </is>
      </c>
      <c r="D241">
        <f>HYPERLINK("C:\Users\Ignacio V\Documents\UMx\PFS\EntryCAM\LICENCE_PLATE_IMAGES\LICENCE_PLATE239.png", "PLACA_239")</f>
        <v/>
      </c>
    </row>
    <row r="242">
      <c r="A242" t="inlineStr">
        <is>
          <t>11/21/22</t>
        </is>
      </c>
      <c r="B242" t="inlineStr">
        <is>
          <t>20:18:09</t>
        </is>
      </c>
      <c r="C242" t="inlineStr">
        <is>
          <t xml:space="preserve">8 A LANBO
</t>
        </is>
      </c>
      <c r="D242">
        <f>HYPERLINK("C:\Users\Ignacio V\Documents\UMx\PFS\EntryCAM\LICENCE_PLATE_IMAGES\LICENCE_PLATE240.png", "PLACA_240")</f>
        <v/>
      </c>
    </row>
    <row r="243">
      <c r="A243" t="inlineStr">
        <is>
          <t>11/21/22</t>
        </is>
      </c>
      <c r="B243" t="inlineStr">
        <is>
          <t>20:18:19</t>
        </is>
      </c>
      <c r="C243" t="inlineStr">
        <is>
          <t xml:space="preserve">S DZI7 YXR.
</t>
        </is>
      </c>
      <c r="D243">
        <f>HYPERLINK("C:\Users\Ignacio V\Documents\UMx\PFS\EntryCAM\LICENCE_PLATE_IMAGES\LICENCE_PLATE241.png", "PLACA_241")</f>
        <v/>
      </c>
    </row>
    <row r="244">
      <c r="A244" t="inlineStr">
        <is>
          <t>11/21/22</t>
        </is>
      </c>
      <c r="B244" t="inlineStr">
        <is>
          <t>20:18:26</t>
        </is>
      </c>
      <c r="C244" t="inlineStr">
        <is>
          <t xml:space="preserve">UPY-383-F
</t>
        </is>
      </c>
      <c r="D244">
        <f>HYPERLINK("C:\Users\Ignacio V\Documents\UMx\PFS\EntryCAM\LICENCE_PLATE_IMAGES\LICENCE_PLATE242.png", "PLACA_242")</f>
        <v/>
      </c>
    </row>
    <row r="245">
      <c r="A245" t="inlineStr">
        <is>
          <t>11/21/22</t>
        </is>
      </c>
      <c r="B245" t="inlineStr">
        <is>
          <t>20:18:38</t>
        </is>
      </c>
      <c r="C245" t="inlineStr">
        <is>
          <t>*****</t>
        </is>
      </c>
      <c r="D245">
        <f>HYPERLINK("C:\Users\Ignacio V\Documents\UMx\PFS\EntryCAM\LICENCE_PLATE_IMAGES\LICENCE_PLATE243.png", "PLACA_243")</f>
        <v/>
      </c>
    </row>
    <row r="246">
      <c r="A246" t="inlineStr">
        <is>
          <t>11/21/22</t>
        </is>
      </c>
      <c r="B246" t="inlineStr">
        <is>
          <t>20:18:41</t>
        </is>
      </c>
      <c r="C246" t="inlineStr">
        <is>
          <t xml:space="preserve">Sey
T72KSH
</t>
        </is>
      </c>
      <c r="D246">
        <f>HYPERLINK("C:\Users\Ignacio V\Documents\UMx\PFS\EntryCAM\LICENCE_PLATE_IMAGES\LICENCE_PLATE244.png", "PLACA_244")</f>
        <v/>
      </c>
    </row>
    <row r="247">
      <c r="A247" t="inlineStr">
        <is>
          <t>11/21/22</t>
        </is>
      </c>
      <c r="B247" t="inlineStr">
        <is>
          <t>20:20:27</t>
        </is>
      </c>
      <c r="C247" t="inlineStr">
        <is>
          <t xml:space="preserve">8 A LANBO
</t>
        </is>
      </c>
      <c r="D247">
        <f>HYPERLINK("C:\Users\Ignacio V\Documents\UMx\PFS\EntryCAM\LICENCE_PLATE_IMAGES\LICENCE_PLATE245.png", "PLACA_245")</f>
        <v/>
      </c>
    </row>
    <row r="248">
      <c r="A248" t="inlineStr">
        <is>
          <t>11/21/22</t>
        </is>
      </c>
      <c r="B248" t="inlineStr">
        <is>
          <t>20:20:33</t>
        </is>
      </c>
      <c r="C248" t="inlineStr">
        <is>
          <t xml:space="preserve">S DZI7 YXR.
</t>
        </is>
      </c>
      <c r="D248">
        <f>HYPERLINK("C:\Users\Ignacio V\Documents\UMx\PFS\EntryCAM\LICENCE_PLATE_IMAGES\LICENCE_PLATE246.png", "PLACA_246")</f>
        <v/>
      </c>
    </row>
    <row r="249">
      <c r="A249" t="inlineStr">
        <is>
          <t>11/21/22</t>
        </is>
      </c>
      <c r="B249" t="inlineStr">
        <is>
          <t>20:20:37</t>
        </is>
      </c>
      <c r="C249" t="inlineStr">
        <is>
          <t xml:space="preserve">UPY-383-F
</t>
        </is>
      </c>
      <c r="D249">
        <f>HYPERLINK("C:\Users\Ignacio V\Documents\UMx\PFS\EntryCAM\LICENCE_PLATE_IMAGES\LICENCE_PLATE247.png", "PLACA_247")</f>
        <v/>
      </c>
    </row>
    <row r="250">
      <c r="A250" t="inlineStr">
        <is>
          <t>11/21/22</t>
        </is>
      </c>
      <c r="B250" t="inlineStr">
        <is>
          <t>20:21:05</t>
        </is>
      </c>
      <c r="C250" t="inlineStr">
        <is>
          <t>*****</t>
        </is>
      </c>
      <c r="D250">
        <f>HYPERLINK("C:\Users\Ignacio V\Documents\UMx\PFS\EntryCAM\LICENCE_PLATE_IMAGES\LICENCE_PLATE248.png", "PLACA_248")</f>
        <v/>
      </c>
    </row>
    <row r="251">
      <c r="A251" t="inlineStr">
        <is>
          <t>11/21/22</t>
        </is>
      </c>
      <c r="B251" t="inlineStr">
        <is>
          <t>20:21:11</t>
        </is>
      </c>
      <c r="C251" t="inlineStr">
        <is>
          <t xml:space="preserve">Sey
T72KSH
</t>
        </is>
      </c>
      <c r="D251">
        <f>HYPERLINK("C:\Users\Ignacio V\Documents\UMx\PFS\EntryCAM\LICENCE_PLATE_IMAGES\LICENCE_PLATE249.png", "PLACA_249")</f>
        <v/>
      </c>
    </row>
    <row r="252">
      <c r="A252" t="inlineStr">
        <is>
          <t>11/21/22</t>
        </is>
      </c>
      <c r="B252" t="inlineStr">
        <is>
          <t>20:21:20</t>
        </is>
      </c>
      <c r="C252" t="inlineStr">
        <is>
          <t xml:space="preserve">8 A LANBO
</t>
        </is>
      </c>
      <c r="D252">
        <f>HYPERLINK("C:\Users\Ignacio V\Documents\UMx\PFS\EntryCAM\LICENCE_PLATE_IMAGES\LICENCE_PLATE250.png", "PLACA_250")</f>
        <v/>
      </c>
    </row>
    <row r="253">
      <c r="A253" t="inlineStr">
        <is>
          <t>11/21/22</t>
        </is>
      </c>
      <c r="B253" t="inlineStr">
        <is>
          <t>20:21:27</t>
        </is>
      </c>
      <c r="C253" t="inlineStr">
        <is>
          <t xml:space="preserve">S DZI7 YXR.
</t>
        </is>
      </c>
      <c r="D253">
        <f>HYPERLINK("C:\Users\Ignacio V\Documents\UMx\PFS\EntryCAM\LICENCE_PLATE_IMAGES\LICENCE_PLATE251.png", "PLACA_251")</f>
        <v/>
      </c>
    </row>
    <row r="254">
      <c r="A254" t="inlineStr">
        <is>
          <t>11/21/22</t>
        </is>
      </c>
      <c r="B254" t="inlineStr">
        <is>
          <t>20:21:33</t>
        </is>
      </c>
      <c r="C254" t="inlineStr">
        <is>
          <t xml:space="preserve">UPY-383-F
</t>
        </is>
      </c>
      <c r="D254">
        <f>HYPERLINK("C:\Users\Ignacio V\Documents\UMx\PFS\EntryCAM\LICENCE_PLATE_IMAGES\LICENCE_PLATE252.png", "PLACA_252")</f>
        <v/>
      </c>
    </row>
    <row r="255">
      <c r="A255" t="inlineStr">
        <is>
          <t>11/21/22</t>
        </is>
      </c>
      <c r="B255" t="inlineStr">
        <is>
          <t>20:21:57</t>
        </is>
      </c>
      <c r="C255" t="inlineStr">
        <is>
          <t>*****</t>
        </is>
      </c>
      <c r="D255">
        <f>HYPERLINK("C:\Users\Ignacio V\Documents\UMx\PFS\EntryCAM\LICENCE_PLATE_IMAGES\LICENCE_PLATE253.png", "PLACA_253")</f>
        <v/>
      </c>
    </row>
    <row r="256">
      <c r="A256" t="inlineStr">
        <is>
          <t>11/21/22</t>
        </is>
      </c>
      <c r="B256" t="inlineStr">
        <is>
          <t>20:22:02</t>
        </is>
      </c>
      <c r="C256" t="inlineStr">
        <is>
          <t xml:space="preserve">Sey
T72KSH
</t>
        </is>
      </c>
      <c r="D256">
        <f>HYPERLINK("C:\Users\Ignacio V\Documents\UMx\PFS\EntryCAM\LICENCE_PLATE_IMAGES\LICENCE_PLATE254.png", "PLACA_254")</f>
        <v/>
      </c>
    </row>
    <row r="257">
      <c r="A257" t="inlineStr">
        <is>
          <t>11/21/22</t>
        </is>
      </c>
      <c r="B257" t="inlineStr">
        <is>
          <t>20:22:08</t>
        </is>
      </c>
      <c r="C257" t="inlineStr">
        <is>
          <t xml:space="preserve">8 A LANBO
</t>
        </is>
      </c>
      <c r="D257">
        <f>HYPERLINK("C:\Users\Ignacio V\Documents\UMx\PFS\EntryCAM\LICENCE_PLATE_IMAGES\LICENCE_PLATE255.png", "PLACA_255")</f>
        <v/>
      </c>
    </row>
    <row r="258">
      <c r="A258" t="inlineStr">
        <is>
          <t>11/21/22</t>
        </is>
      </c>
      <c r="B258" t="inlineStr">
        <is>
          <t>20:22:17</t>
        </is>
      </c>
      <c r="C258" t="inlineStr">
        <is>
          <t xml:space="preserve">S DZI7 YXR.
</t>
        </is>
      </c>
      <c r="D258">
        <f>HYPERLINK("C:\Users\Ignacio V\Documents\UMx\PFS\EntryCAM\LICENCE_PLATE_IMAGES\LICENCE_PLATE256.png", "PLACA_256")</f>
        <v/>
      </c>
    </row>
    <row r="259">
      <c r="A259" t="inlineStr">
        <is>
          <t>11/21/22</t>
        </is>
      </c>
      <c r="B259" t="inlineStr">
        <is>
          <t>20:22:20</t>
        </is>
      </c>
      <c r="C259" t="inlineStr">
        <is>
          <t xml:space="preserve">UPY-383-F
</t>
        </is>
      </c>
      <c r="D259">
        <f>HYPERLINK("C:\Users\Ignacio V\Documents\UMx\PFS\EntryCAM\LICENCE_PLATE_IMAGES\LICENCE_PLATE257.png", "PLACA_257")</f>
        <v/>
      </c>
    </row>
    <row r="260">
      <c r="A260" t="inlineStr">
        <is>
          <t>11/21/22</t>
        </is>
      </c>
      <c r="B260" t="inlineStr">
        <is>
          <t>20:22:41</t>
        </is>
      </c>
      <c r="C260" t="inlineStr">
        <is>
          <t>*****</t>
        </is>
      </c>
      <c r="D260">
        <f>HYPERLINK("C:\Users\Ignacio V\Documents\UMx\PFS\EntryCAM\LICENCE_PLATE_IMAGES\LICENCE_PLATE258.png", "PLACA_258")</f>
        <v/>
      </c>
    </row>
    <row r="261">
      <c r="A261" t="inlineStr">
        <is>
          <t>11/21/22</t>
        </is>
      </c>
      <c r="B261" t="inlineStr">
        <is>
          <t>20:22:45</t>
        </is>
      </c>
      <c r="C261" t="inlineStr">
        <is>
          <t xml:space="preserve">Sey
T72KSH
</t>
        </is>
      </c>
      <c r="D261">
        <f>HYPERLINK("C:\Users\Ignacio V\Documents\UMx\PFS\EntryCAM\LICENCE_PLATE_IMAGES\LICENCE_PLATE259.png", "PLACA_259")</f>
        <v/>
      </c>
    </row>
    <row r="262">
      <c r="A262" t="inlineStr">
        <is>
          <t>11/21/22</t>
        </is>
      </c>
      <c r="B262" t="inlineStr">
        <is>
          <t>20:22:51</t>
        </is>
      </c>
      <c r="C262" t="inlineStr">
        <is>
          <t xml:space="preserve">8 A LANBO
</t>
        </is>
      </c>
      <c r="D262">
        <f>HYPERLINK("C:\Users\Ignacio V\Documents\UMx\PFS\EntryCAM\LICENCE_PLATE_IMAGES\LICENCE_PLATE260.png", "PLACA_260")</f>
        <v/>
      </c>
    </row>
    <row r="263">
      <c r="A263" t="inlineStr">
        <is>
          <t>11/21/22</t>
        </is>
      </c>
      <c r="B263" t="inlineStr">
        <is>
          <t>20:22:58</t>
        </is>
      </c>
      <c r="C263" t="inlineStr">
        <is>
          <t xml:space="preserve">S DZI7 YXR.
</t>
        </is>
      </c>
      <c r="D263">
        <f>HYPERLINK("C:\Users\Ignacio V\Documents\UMx\PFS\EntryCAM\LICENCE_PLATE_IMAGES\LICENCE_PLATE261.png", "PLACA_261")</f>
        <v/>
      </c>
    </row>
    <row r="264">
      <c r="A264" t="inlineStr">
        <is>
          <t>11/21/22</t>
        </is>
      </c>
      <c r="B264" t="inlineStr">
        <is>
          <t>20:23:01</t>
        </is>
      </c>
      <c r="C264" t="inlineStr">
        <is>
          <t xml:space="preserve">UPY-383-F
</t>
        </is>
      </c>
      <c r="D264">
        <f>HYPERLINK("C:\Users\Ignacio V\Documents\UMx\PFS\EntryCAM\LICENCE_PLATE_IMAGES\LICENCE_PLATE262.png", "PLACA_262")</f>
        <v/>
      </c>
    </row>
    <row r="265">
      <c r="A265" t="inlineStr">
        <is>
          <t>11/21/22</t>
        </is>
      </c>
      <c r="B265" t="inlineStr">
        <is>
          <t>20:23:07</t>
        </is>
      </c>
      <c r="C265" t="inlineStr">
        <is>
          <t>*****</t>
        </is>
      </c>
      <c r="D265">
        <f>HYPERLINK("C:\Users\Ignacio V\Documents\UMx\PFS\EntryCAM\LICENCE_PLATE_IMAGES\LICENCE_PLATE263.png", "PLACA_263")</f>
        <v/>
      </c>
    </row>
    <row r="266">
      <c r="A266" t="inlineStr">
        <is>
          <t>11/21/22</t>
        </is>
      </c>
      <c r="B266" t="inlineStr">
        <is>
          <t>20:23:14</t>
        </is>
      </c>
      <c r="C266" t="inlineStr">
        <is>
          <t xml:space="preserve">Sey
T72KSH
</t>
        </is>
      </c>
      <c r="D266">
        <f>HYPERLINK("C:\Users\Ignacio V\Documents\UMx\PFS\EntryCAM\LICENCE_PLATE_IMAGES\LICENCE_PLATE264.png", "PLACA_264")</f>
        <v/>
      </c>
    </row>
    <row r="267">
      <c r="A267" t="inlineStr">
        <is>
          <t>11/21/22</t>
        </is>
      </c>
      <c r="B267" t="inlineStr">
        <is>
          <t>20:23:23</t>
        </is>
      </c>
      <c r="C267" t="inlineStr">
        <is>
          <t xml:space="preserve">8 A LANBO
</t>
        </is>
      </c>
      <c r="D267">
        <f>HYPERLINK("C:\Users\Ignacio V\Documents\UMx\PFS\EntryCAM\LICENCE_PLATE_IMAGES\LICENCE_PLATE265.png", "PLACA_265")</f>
        <v/>
      </c>
    </row>
    <row r="268">
      <c r="A268" t="inlineStr">
        <is>
          <t>11/21/22</t>
        </is>
      </c>
      <c r="B268" t="inlineStr">
        <is>
          <t>20:26:05</t>
        </is>
      </c>
      <c r="C268" t="inlineStr">
        <is>
          <t xml:space="preserve">Sey
T72KSH
</t>
        </is>
      </c>
      <c r="D268">
        <f>HYPERLINK("C:\Users\Ignacio V\Documents\UMx\PFS\EntryCAM\LICENCE_PLATE_IMAGES\LICENCE_PLATE266.png", "PLACA_266")</f>
        <v/>
      </c>
    </row>
    <row r="269">
      <c r="A269" t="inlineStr">
        <is>
          <t>11/21/22</t>
        </is>
      </c>
      <c r="B269" t="inlineStr">
        <is>
          <t>20:26:11</t>
        </is>
      </c>
      <c r="C269" t="inlineStr">
        <is>
          <t xml:space="preserve">8 A LANBO
</t>
        </is>
      </c>
      <c r="D269">
        <f>HYPERLINK("C:\Users\Ignacio V\Documents\UMx\PFS\EntryCAM\LICENCE_PLATE_IMAGES\LICENCE_PLATE267.png", "PLACA_267")</f>
        <v/>
      </c>
    </row>
    <row r="270">
      <c r="A270" t="inlineStr">
        <is>
          <t>11/21/22</t>
        </is>
      </c>
      <c r="B270" t="inlineStr">
        <is>
          <t>20:26:20</t>
        </is>
      </c>
      <c r="C270" t="inlineStr">
        <is>
          <t xml:space="preserve">S DZI7 YXR.
</t>
        </is>
      </c>
      <c r="D270">
        <f>HYPERLINK("C:\Users\Ignacio V\Documents\UMx\PFS\EntryCAM\LICENCE_PLATE_IMAGES\LICENCE_PLATE268.png", "PLACA_268")</f>
        <v/>
      </c>
    </row>
    <row r="271">
      <c r="A271" t="inlineStr">
        <is>
          <t>11/21/22</t>
        </is>
      </c>
      <c r="B271" t="inlineStr">
        <is>
          <t>20:26:23</t>
        </is>
      </c>
      <c r="C271" t="inlineStr">
        <is>
          <t xml:space="preserve">UPY-383-F
</t>
        </is>
      </c>
      <c r="D271">
        <f>HYPERLINK("C:\Users\Ignacio V\Documents\UMx\PFS\EntryCAM\LICENCE_PLATE_IMAGES\LICENCE_PLATE269.png", "PLACA_269")</f>
        <v/>
      </c>
    </row>
    <row r="272">
      <c r="A272" t="inlineStr">
        <is>
          <t>11/21/22</t>
        </is>
      </c>
      <c r="B272" t="inlineStr">
        <is>
          <t>20:27:09</t>
        </is>
      </c>
      <c r="C272" t="inlineStr">
        <is>
          <t>*****</t>
        </is>
      </c>
      <c r="D272">
        <f>HYPERLINK("C:\Users\Ignacio V\Documents\UMx\PFS\EntryCAM\LICENCE_PLATE_IMAGES\LICENCE_PLATE270.png", "PLACA_270")</f>
        <v/>
      </c>
    </row>
    <row r="273">
      <c r="A273" t="inlineStr">
        <is>
          <t>11/21/22</t>
        </is>
      </c>
      <c r="B273" t="inlineStr">
        <is>
          <t>20:27:13</t>
        </is>
      </c>
      <c r="C273" t="inlineStr">
        <is>
          <t xml:space="preserve">Sey
T72KSH
</t>
        </is>
      </c>
      <c r="D273">
        <f>HYPERLINK("C:\Users\Ignacio V\Documents\UMx\PFS\EntryCAM\LICENCE_PLATE_IMAGES\LICENCE_PLATE271.png", "PLACA_271")</f>
        <v/>
      </c>
    </row>
    <row r="274">
      <c r="A274" t="inlineStr">
        <is>
          <t>11/21/22</t>
        </is>
      </c>
      <c r="B274" t="inlineStr">
        <is>
          <t>20:27:23</t>
        </is>
      </c>
      <c r="C274" t="inlineStr">
        <is>
          <t xml:space="preserve">8 A LANBO
</t>
        </is>
      </c>
      <c r="D274">
        <f>HYPERLINK("C:\Users\Ignacio V\Documents\UMx\PFS\EntryCAM\LICENCE_PLATE_IMAGES\LICENCE_PLATE272.png", "PLACA_272")</f>
        <v/>
      </c>
    </row>
    <row r="275">
      <c r="A275" t="inlineStr">
        <is>
          <t>11/21/22</t>
        </is>
      </c>
      <c r="B275" t="inlineStr">
        <is>
          <t>20:27:34</t>
        </is>
      </c>
      <c r="C275" t="inlineStr">
        <is>
          <t xml:space="preserve">S DZI7 YXR.
</t>
        </is>
      </c>
      <c r="D275">
        <f>HYPERLINK("C:\Users\Ignacio V\Documents\UMx\PFS\EntryCAM\LICENCE_PLATE_IMAGES\LICENCE_PLATE273.png", "PLACA_273")</f>
        <v/>
      </c>
    </row>
    <row r="276">
      <c r="A276" t="inlineStr">
        <is>
          <t>11/21/22</t>
        </is>
      </c>
      <c r="B276" t="inlineStr">
        <is>
          <t>20:27:37</t>
        </is>
      </c>
      <c r="C276" t="inlineStr">
        <is>
          <t xml:space="preserve">UPY-383-F
</t>
        </is>
      </c>
      <c r="D276">
        <f>HYPERLINK("C:\Users\Ignacio V\Documents\UMx\PFS\EntryCAM\LICENCE_PLATE_IMAGES\LICENCE_PLATE274.png", "PLACA_274")</f>
        <v/>
      </c>
    </row>
    <row r="277">
      <c r="A277" t="inlineStr">
        <is>
          <t>11/21/22</t>
        </is>
      </c>
      <c r="B277" t="inlineStr">
        <is>
          <t>20:27:46</t>
        </is>
      </c>
      <c r="C277" t="inlineStr">
        <is>
          <t>*****</t>
        </is>
      </c>
      <c r="D277">
        <f>HYPERLINK("C:\Users\Ignacio V\Documents\UMx\PFS\EntryCAM\LICENCE_PLATE_IMAGES\LICENCE_PLATE275.png", "PLACA_275")</f>
        <v/>
      </c>
    </row>
    <row r="278">
      <c r="A278" t="inlineStr">
        <is>
          <t>11/21/22</t>
        </is>
      </c>
      <c r="B278" t="inlineStr">
        <is>
          <t>20:27:49</t>
        </is>
      </c>
      <c r="C278" t="inlineStr">
        <is>
          <t xml:space="preserve">Sey
T72KSH
</t>
        </is>
      </c>
      <c r="D278">
        <f>HYPERLINK("C:\Users\Ignacio V\Documents\UMx\PFS\EntryCAM\LICENCE_PLATE_IMAGES\LICENCE_PLATE276.png", "PLACA_276")</f>
        <v/>
      </c>
    </row>
    <row r="279">
      <c r="A279" t="inlineStr">
        <is>
          <t>11/21/22</t>
        </is>
      </c>
      <c r="B279" t="inlineStr">
        <is>
          <t>20:27:59</t>
        </is>
      </c>
      <c r="C279" t="inlineStr">
        <is>
          <t xml:space="preserve">8 A LANBO
</t>
        </is>
      </c>
      <c r="D279">
        <f>HYPERLINK("C:\Users\Ignacio V\Documents\UMx\PFS\EntryCAM\LICENCE_PLATE_IMAGES\LICENCE_PLATE277.png", "PLACA_277")</f>
        <v/>
      </c>
    </row>
    <row r="280">
      <c r="A280" t="inlineStr">
        <is>
          <t>11/21/22</t>
        </is>
      </c>
      <c r="B280" t="inlineStr">
        <is>
          <t>20:28:05</t>
        </is>
      </c>
      <c r="C280" t="inlineStr">
        <is>
          <t xml:space="preserve">S DZI7 YXR.
</t>
        </is>
      </c>
      <c r="D280">
        <f>HYPERLINK("C:\Users\Ignacio V\Documents\UMx\PFS\EntryCAM\LICENCE_PLATE_IMAGES\LICENCE_PLATE278.png", "PLACA_278")</f>
        <v/>
      </c>
    </row>
    <row r="281">
      <c r="A281" t="inlineStr">
        <is>
          <t>11/21/22</t>
        </is>
      </c>
      <c r="B281" t="inlineStr">
        <is>
          <t>20:28:09</t>
        </is>
      </c>
      <c r="C281" t="inlineStr">
        <is>
          <t xml:space="preserve">UPY-383-F
</t>
        </is>
      </c>
      <c r="D281">
        <f>HYPERLINK("C:\Users\Ignacio V\Documents\UMx\PFS\EntryCAM\LICENCE_PLATE_IMAGES\LICENCE_PLATE279.png", "PLACA_279")</f>
        <v/>
      </c>
    </row>
    <row r="282">
      <c r="A282" t="inlineStr">
        <is>
          <t>11/21/22</t>
        </is>
      </c>
      <c r="B282" t="inlineStr">
        <is>
          <t>20:28:16</t>
        </is>
      </c>
      <c r="C282" t="inlineStr">
        <is>
          <t>*****</t>
        </is>
      </c>
      <c r="D282">
        <f>HYPERLINK("C:\Users\Ignacio V\Documents\UMx\PFS\EntryCAM\LICENCE_PLATE_IMAGES\LICENCE_PLATE280.png", "PLACA_280")</f>
        <v/>
      </c>
    </row>
    <row r="283">
      <c r="A283" t="inlineStr">
        <is>
          <t>11/21/22</t>
        </is>
      </c>
      <c r="B283" t="inlineStr">
        <is>
          <t>20:28:22</t>
        </is>
      </c>
      <c r="C283" t="inlineStr">
        <is>
          <t xml:space="preserve">Sey
T72KSH
</t>
        </is>
      </c>
      <c r="D283">
        <f>HYPERLINK("C:\Users\Ignacio V\Documents\UMx\PFS\EntryCAM\LICENCE_PLATE_IMAGES\LICENCE_PLATE281.png", "PLACA_281")</f>
        <v/>
      </c>
    </row>
    <row r="284">
      <c r="A284" t="inlineStr">
        <is>
          <t>11/21/22</t>
        </is>
      </c>
      <c r="B284" t="inlineStr">
        <is>
          <t>20:28:28</t>
        </is>
      </c>
      <c r="C284" t="inlineStr">
        <is>
          <t xml:space="preserve">8 A LANBO
</t>
        </is>
      </c>
      <c r="D284">
        <f>HYPERLINK("C:\Users\Ignacio V\Documents\UMx\PFS\EntryCAM\LICENCE_PLATE_IMAGES\LICENCE_PLATE282.png", "PLACA_282")</f>
        <v/>
      </c>
    </row>
    <row r="285">
      <c r="A285" t="inlineStr">
        <is>
          <t>11/21/22</t>
        </is>
      </c>
      <c r="B285" t="inlineStr">
        <is>
          <t>20:28:37</t>
        </is>
      </c>
      <c r="C285" t="inlineStr">
        <is>
          <t xml:space="preserve">S DZI7 YXR.
</t>
        </is>
      </c>
      <c r="D285">
        <f>HYPERLINK("C:\Users\Ignacio V\Documents\UMx\PFS\EntryCAM\LICENCE_PLATE_IMAGES\LICENCE_PLATE283.png", "PLACA_283")</f>
        <v/>
      </c>
    </row>
    <row r="286">
      <c r="A286" t="inlineStr">
        <is>
          <t>11/21/22</t>
        </is>
      </c>
      <c r="B286" t="inlineStr">
        <is>
          <t>20:28:42</t>
        </is>
      </c>
      <c r="C286" t="inlineStr">
        <is>
          <t xml:space="preserve">UPY-383-F
</t>
        </is>
      </c>
      <c r="D286">
        <f>HYPERLINK("C:\Users\Ignacio V\Documents\UMx\PFS\EntryCAM\LICENCE_PLATE_IMAGES\LICENCE_PLATE284.png", "PLACA_284")</f>
        <v/>
      </c>
    </row>
    <row r="287">
      <c r="A287" t="inlineStr">
        <is>
          <t>11/21/22</t>
        </is>
      </c>
      <c r="B287" t="inlineStr">
        <is>
          <t>20:28:49</t>
        </is>
      </c>
      <c r="C287" t="inlineStr">
        <is>
          <t>*****</t>
        </is>
      </c>
      <c r="D287">
        <f>HYPERLINK("C:\Users\Ignacio V\Documents\UMx\PFS\EntryCAM\LICENCE_PLATE_IMAGES\LICENCE_PLATE285.png", "PLACA_285")</f>
        <v/>
      </c>
    </row>
    <row r="288">
      <c r="A288" t="inlineStr">
        <is>
          <t>11/21/22</t>
        </is>
      </c>
      <c r="B288" t="inlineStr">
        <is>
          <t>20:28:55</t>
        </is>
      </c>
      <c r="C288" t="inlineStr">
        <is>
          <t xml:space="preserve">Sey
T72KSH
</t>
        </is>
      </c>
      <c r="D288">
        <f>HYPERLINK("C:\Users\Ignacio V\Documents\UMx\PFS\EntryCAM\LICENCE_PLATE_IMAGES\LICENCE_PLATE286.png", "PLACA_286")</f>
        <v/>
      </c>
    </row>
    <row r="289">
      <c r="A289" t="inlineStr">
        <is>
          <t>11/21/22</t>
        </is>
      </c>
      <c r="B289" t="inlineStr">
        <is>
          <t>20:29:02</t>
        </is>
      </c>
      <c r="C289" t="inlineStr">
        <is>
          <t xml:space="preserve">8 A LANBO
</t>
        </is>
      </c>
      <c r="D289">
        <f>HYPERLINK("C:\Users\Ignacio V\Documents\UMx\PFS\EntryCAM\LICENCE_PLATE_IMAGES\LICENCE_PLATE287.png", "PLACA_287")</f>
        <v/>
      </c>
    </row>
    <row r="290">
      <c r="A290" t="inlineStr">
        <is>
          <t>11/21/22</t>
        </is>
      </c>
      <c r="B290" t="inlineStr">
        <is>
          <t>20:29:18</t>
        </is>
      </c>
      <c r="C290" t="inlineStr">
        <is>
          <t xml:space="preserve">S DZI7 YXR.
</t>
        </is>
      </c>
      <c r="D290">
        <f>HYPERLINK("C:\Users\Ignacio V\Documents\UMx\PFS\EntryCAM\LICENCE_PLATE_IMAGES\LICENCE_PLATE288.png", "PLACA_288")</f>
        <v/>
      </c>
    </row>
    <row r="291">
      <c r="A291" t="inlineStr">
        <is>
          <t>11/21/22</t>
        </is>
      </c>
      <c r="B291" t="inlineStr">
        <is>
          <t>20:29:25</t>
        </is>
      </c>
      <c r="C291" t="inlineStr">
        <is>
          <t xml:space="preserve">UPY-383-F
</t>
        </is>
      </c>
      <c r="D291">
        <f>HYPERLINK("C:\Users\Ignacio V\Documents\UMx\PFS\EntryCAM\LICENCE_PLATE_IMAGES\LICENCE_PLATE289.png", "PLACA_289")</f>
        <v/>
      </c>
    </row>
    <row r="292">
      <c r="A292" t="inlineStr">
        <is>
          <t>11/21/22</t>
        </is>
      </c>
      <c r="B292" t="inlineStr">
        <is>
          <t>20:29:36</t>
        </is>
      </c>
      <c r="C292" t="inlineStr">
        <is>
          <t>*****</t>
        </is>
      </c>
      <c r="D292">
        <f>HYPERLINK("C:\Users\Ignacio V\Documents\UMx\PFS\EntryCAM\LICENCE_PLATE_IMAGES\LICENCE_PLATE290.png", "PLACA_290")</f>
        <v/>
      </c>
    </row>
    <row r="293">
      <c r="A293" t="inlineStr">
        <is>
          <t>11/21/22</t>
        </is>
      </c>
      <c r="B293" t="inlineStr">
        <is>
          <t>20:30:00</t>
        </is>
      </c>
      <c r="C293" t="inlineStr">
        <is>
          <t xml:space="preserve">Sey
T72KSH
</t>
        </is>
      </c>
      <c r="D293">
        <f>HYPERLINK("C:\Users\Ignacio V\Documents\UMx\PFS\EntryCAM\LICENCE_PLATE_IMAGES\LICENCE_PLATE291.png", "PLACA_291")</f>
        <v/>
      </c>
    </row>
    <row r="294">
      <c r="A294" t="inlineStr">
        <is>
          <t>11/21/22</t>
        </is>
      </c>
      <c r="B294" t="inlineStr">
        <is>
          <t>20:30:04</t>
        </is>
      </c>
      <c r="C294" t="inlineStr">
        <is>
          <t xml:space="preserve">8 A LANBO
</t>
        </is>
      </c>
      <c r="D294">
        <f>HYPERLINK("C:\Users\Ignacio V\Documents\UMx\PFS\EntryCAM\LICENCE_PLATE_IMAGES\LICENCE_PLATE292.png", "PLACA_292")</f>
        <v/>
      </c>
    </row>
    <row r="295">
      <c r="A295" t="inlineStr">
        <is>
          <t>11/21/22</t>
        </is>
      </c>
      <c r="B295" t="inlineStr">
        <is>
          <t>20:30:10</t>
        </is>
      </c>
      <c r="C295" t="inlineStr">
        <is>
          <t xml:space="preserve">S DZI7 YXR.
</t>
        </is>
      </c>
      <c r="D295">
        <f>HYPERLINK("C:\Users\Ignacio V\Documents\UMx\PFS\EntryCAM\LICENCE_PLATE_IMAGES\LICENCE_PLATE293.png", "PLACA_293")</f>
        <v/>
      </c>
    </row>
    <row r="296">
      <c r="A296" t="inlineStr">
        <is>
          <t>11/21/22</t>
        </is>
      </c>
      <c r="B296" t="inlineStr">
        <is>
          <t>20:30:14</t>
        </is>
      </c>
      <c r="C296" t="inlineStr">
        <is>
          <t xml:space="preserve">UPY-383-F
</t>
        </is>
      </c>
      <c r="D296">
        <f>HYPERLINK("C:\Users\Ignacio V\Documents\UMx\PFS\EntryCAM\LICENCE_PLATE_IMAGES\LICENCE_PLATE294.png", "PLACA_294")</f>
        <v/>
      </c>
    </row>
    <row r="297">
      <c r="A297" t="inlineStr">
        <is>
          <t>11/21/22</t>
        </is>
      </c>
      <c r="B297" t="inlineStr">
        <is>
          <t>20:33:08</t>
        </is>
      </c>
      <c r="C297" t="inlineStr">
        <is>
          <t>*****</t>
        </is>
      </c>
      <c r="D297">
        <f>HYPERLINK("C:\Users\Ignacio V\Documents\UMx\PFS\EntryCAM\LICENCE_PLATE_IMAGES\LICENCE_PLATE295.png", "PLACA_295")</f>
        <v/>
      </c>
    </row>
    <row r="298">
      <c r="A298" t="inlineStr">
        <is>
          <t>11/21/22</t>
        </is>
      </c>
      <c r="B298" t="inlineStr">
        <is>
          <t>20:33:14</t>
        </is>
      </c>
      <c r="C298" t="inlineStr">
        <is>
          <t xml:space="preserve">Sey
T72KSH
</t>
        </is>
      </c>
      <c r="D298">
        <f>HYPERLINK("C:\Users\Ignacio V\Documents\UMx\PFS\EntryCAM\LICENCE_PLATE_IMAGES\LICENCE_PLATE296.png", "PLACA_296")</f>
        <v/>
      </c>
    </row>
    <row r="299">
      <c r="A299" t="inlineStr">
        <is>
          <t>11/21/22</t>
        </is>
      </c>
      <c r="B299" t="inlineStr">
        <is>
          <t>20:33:25</t>
        </is>
      </c>
      <c r="C299" t="inlineStr">
        <is>
          <t xml:space="preserve">Sey
T72KSH
</t>
        </is>
      </c>
      <c r="D299">
        <f>HYPERLINK("C:\Users\Ignacio V\Documents\UMx\PFS\EntryCAM\LICENCE_PLATE_IMAGES\LICENCE_PLATE297.png", "PLACA_297")</f>
        <v/>
      </c>
    </row>
    <row r="300">
      <c r="A300" t="inlineStr">
        <is>
          <t>11/21/22</t>
        </is>
      </c>
      <c r="B300" t="inlineStr">
        <is>
          <t>20:33:31</t>
        </is>
      </c>
      <c r="C300" t="inlineStr">
        <is>
          <t xml:space="preserve">8 A LANBO
</t>
        </is>
      </c>
      <c r="D300">
        <f>HYPERLINK("C:\Users\Ignacio V\Documents\UMx\PFS\EntryCAM\LICENCE_PLATE_IMAGES\LICENCE_PLATE298.png", "PLACA_298")</f>
        <v/>
      </c>
    </row>
    <row r="301">
      <c r="A301" t="inlineStr">
        <is>
          <t>11/21/22</t>
        </is>
      </c>
      <c r="B301" t="inlineStr">
        <is>
          <t>20:33:45</t>
        </is>
      </c>
      <c r="C301" t="inlineStr">
        <is>
          <t xml:space="preserve">S DZI7 YXR.
</t>
        </is>
      </c>
      <c r="D301">
        <f>HYPERLINK("C:\Users\Ignacio V\Documents\UMx\PFS\EntryCAM\LICENCE_PLATE_IMAGES\LICENCE_PLATE299.png", "PLACA_299")</f>
        <v/>
      </c>
    </row>
    <row r="302">
      <c r="A302" t="inlineStr">
        <is>
          <t>11/21/22</t>
        </is>
      </c>
      <c r="B302" t="inlineStr">
        <is>
          <t>20:33:52</t>
        </is>
      </c>
      <c r="C302" t="inlineStr">
        <is>
          <t xml:space="preserve">UPY-383-F
</t>
        </is>
      </c>
      <c r="D302">
        <f>HYPERLINK("C:\Users\Ignacio V\Documents\UMx\PFS\EntryCAM\LICENCE_PLATE_IMAGES\LICENCE_PLATE300.png", "PLACA_300")</f>
        <v/>
      </c>
    </row>
    <row r="303">
      <c r="A303" t="inlineStr">
        <is>
          <t>11/21/22</t>
        </is>
      </c>
      <c r="B303" t="inlineStr">
        <is>
          <t>20:33:55</t>
        </is>
      </c>
      <c r="C303" t="inlineStr">
        <is>
          <t>*****</t>
        </is>
      </c>
      <c r="D303">
        <f>HYPERLINK("C:\Users\Ignacio V\Documents\UMx\PFS\EntryCAM\LICENCE_PLATE_IMAGES\LICENCE_PLATE301.png", "PLACA_301")</f>
        <v/>
      </c>
    </row>
    <row r="304">
      <c r="A304" t="inlineStr">
        <is>
          <t>11/21/22</t>
        </is>
      </c>
      <c r="B304" t="inlineStr">
        <is>
          <t>20:33:59</t>
        </is>
      </c>
      <c r="C304" t="inlineStr">
        <is>
          <t xml:space="preserve">Sey
T72KSH
</t>
        </is>
      </c>
      <c r="D304">
        <f>HYPERLINK("C:\Users\Ignacio V\Documents\UMx\PFS\EntryCAM\LICENCE_PLATE_IMAGES\LICENCE_PLATE302.png", "PLACA_302")</f>
        <v/>
      </c>
    </row>
    <row r="305">
      <c r="A305" t="inlineStr">
        <is>
          <t>11/21/22</t>
        </is>
      </c>
      <c r="B305" t="inlineStr">
        <is>
          <t>20:34:02</t>
        </is>
      </c>
      <c r="C305" t="inlineStr">
        <is>
          <t xml:space="preserve">8 A LANBO
</t>
        </is>
      </c>
      <c r="D305">
        <f>HYPERLINK("C:\Users\Ignacio V\Documents\UMx\PFS\EntryCAM\LICENCE_PLATE_IMAGES\LICENCE_PLATE303.png", "PLACA_303")</f>
        <v/>
      </c>
    </row>
    <row r="306">
      <c r="A306" t="inlineStr">
        <is>
          <t>11/21/22</t>
        </is>
      </c>
      <c r="B306" t="inlineStr">
        <is>
          <t>20:34:08</t>
        </is>
      </c>
      <c r="C306" t="inlineStr">
        <is>
          <t xml:space="preserve">S DZI7 YXR.
</t>
        </is>
      </c>
      <c r="D306">
        <f>HYPERLINK("C:\Users\Ignacio V\Documents\UMx\PFS\EntryCAM\LICENCE_PLATE_IMAGES\LICENCE_PLATE304.png", "PLACA_304")</f>
        <v/>
      </c>
    </row>
    <row r="307">
      <c r="A307" t="inlineStr">
        <is>
          <t>11/21/22</t>
        </is>
      </c>
      <c r="B307" t="inlineStr">
        <is>
          <t>20:34:14</t>
        </is>
      </c>
      <c r="C307" t="inlineStr">
        <is>
          <t xml:space="preserve">UPY-383-F
</t>
        </is>
      </c>
      <c r="D307">
        <f>HYPERLINK("C:\Users\Ignacio V\Documents\UMx\PFS\EntryCAM\LICENCE_PLATE_IMAGES\LICENCE_PLATE305.png", "PLACA_305")</f>
        <v/>
      </c>
    </row>
    <row r="308">
      <c r="A308" t="inlineStr">
        <is>
          <t>11/21/22</t>
        </is>
      </c>
      <c r="B308" t="inlineStr">
        <is>
          <t>20:37:21</t>
        </is>
      </c>
      <c r="C308" t="inlineStr">
        <is>
          <t>*****</t>
        </is>
      </c>
      <c r="D308">
        <f>HYPERLINK("C:\Users\Ignacio V\Documents\UMx\PFS\EntryCAM\LICENCE_PLATE_IMAGES\LICENCE_PLATE306.png", "PLACA_306")</f>
        <v/>
      </c>
    </row>
    <row r="309">
      <c r="A309" t="inlineStr">
        <is>
          <t>11/21/22</t>
        </is>
      </c>
      <c r="B309" t="inlineStr">
        <is>
          <t>20:37:25</t>
        </is>
      </c>
      <c r="C309" t="inlineStr">
        <is>
          <t xml:space="preserve">Sey
T72KSH
</t>
        </is>
      </c>
      <c r="D309">
        <f>HYPERLINK("C:\Users\Ignacio V\Documents\UMx\PFS\EntryCAM\LICENCE_PLATE_IMAGES\LICENCE_PLATE307.png", "PLACA_307")</f>
        <v/>
      </c>
    </row>
    <row r="310">
      <c r="A310" t="inlineStr">
        <is>
          <t>11/22/22</t>
        </is>
      </c>
      <c r="B310" t="inlineStr">
        <is>
          <t>17:43:59</t>
        </is>
      </c>
      <c r="C310" t="inlineStr">
        <is>
          <t xml:space="preserve">Sey
T72KSH
</t>
        </is>
      </c>
      <c r="D310">
        <f>HYPERLINK("C:\Users\Ignacio V\Documents\UMx\PFS\EntryCAM\LICENCE_PLATE_IMAGES\LICENCE_PLATE308.png", "PLACA_308")</f>
        <v/>
      </c>
    </row>
    <row r="311">
      <c r="A311" t="inlineStr">
        <is>
          <t>11/22/22</t>
        </is>
      </c>
      <c r="B311" t="inlineStr">
        <is>
          <t>17:44:26</t>
        </is>
      </c>
      <c r="C311" t="inlineStr">
        <is>
          <t xml:space="preserve">8 A LANBO
</t>
        </is>
      </c>
      <c r="D311">
        <f>HYPERLINK("C:\Users\Ignacio V\Documents\UMx\PFS\EntryCAM\LICENCE_PLATE_IMAGES\LICENCE_PLATE309.png", "PLACA_309")</f>
        <v/>
      </c>
    </row>
    <row r="312">
      <c r="A312" t="inlineStr">
        <is>
          <t>11/22/22</t>
        </is>
      </c>
      <c r="B312" t="inlineStr">
        <is>
          <t>17:44:35</t>
        </is>
      </c>
      <c r="C312" t="inlineStr">
        <is>
          <t xml:space="preserve">S DZI7 YXR.
</t>
        </is>
      </c>
      <c r="D312">
        <f>HYPERLINK("C:\Users\Ignacio V\Documents\UMx\PFS\EntryCAM\LICENCE_PLATE_IMAGES\LICENCE_PLATE310.png", "PLACA_310")</f>
        <v/>
      </c>
    </row>
    <row r="313">
      <c r="A313" t="inlineStr">
        <is>
          <t>11/22/22</t>
        </is>
      </c>
      <c r="B313" t="inlineStr">
        <is>
          <t>17:44:44</t>
        </is>
      </c>
      <c r="C313" t="inlineStr">
        <is>
          <t xml:space="preserve">UPY-383-F
</t>
        </is>
      </c>
      <c r="D313">
        <f>HYPERLINK("C:\Users\Ignacio V\Documents\UMx\PFS\EntryCAM\LICENCE_PLATE_IMAGES\LICENCE_PLATE311.png", "PLACA_311")</f>
        <v/>
      </c>
    </row>
    <row r="314">
      <c r="A314" t="inlineStr">
        <is>
          <t>11/22/22</t>
        </is>
      </c>
      <c r="B314" t="inlineStr">
        <is>
          <t>17:44:53</t>
        </is>
      </c>
      <c r="C314" t="inlineStr">
        <is>
          <t>*****</t>
        </is>
      </c>
      <c r="D314">
        <f>HYPERLINK("C:\Users\Ignacio V\Documents\UMx\PFS\EntryCAM\LICENCE_PLATE_IMAGES\LICENCE_PLATE312.png", "PLACA_312")</f>
        <v/>
      </c>
    </row>
    <row r="315">
      <c r="A315" t="inlineStr">
        <is>
          <t>11/22/22</t>
        </is>
      </c>
      <c r="B315" t="inlineStr">
        <is>
          <t>17:44:56</t>
        </is>
      </c>
      <c r="C315" t="inlineStr">
        <is>
          <t xml:space="preserve">Sey
T72KSH
</t>
        </is>
      </c>
      <c r="D315">
        <f>HYPERLINK("C:\Users\Ignacio V\Documents\UMx\PFS\EntryCAM\LICENCE_PLATE_IMAGES\LICENCE_PLATE313.png", "PLACA_313")</f>
        <v/>
      </c>
    </row>
    <row r="316">
      <c r="A316" t="inlineStr">
        <is>
          <t>11/22/22</t>
        </is>
      </c>
      <c r="B316" t="inlineStr">
        <is>
          <t>17:45:05</t>
        </is>
      </c>
      <c r="C316" t="inlineStr">
        <is>
          <t xml:space="preserve">8 A LANBO
</t>
        </is>
      </c>
      <c r="D316">
        <f>HYPERLINK("C:\Users\Ignacio V\Documents\UMx\PFS\EntryCAM\LICENCE_PLATE_IMAGES\LICENCE_PLATE314.png", "PLACA_314")</f>
        <v/>
      </c>
    </row>
    <row r="317">
      <c r="A317" t="inlineStr">
        <is>
          <t>11/22/22</t>
        </is>
      </c>
      <c r="B317" t="inlineStr">
        <is>
          <t>17:45:17</t>
        </is>
      </c>
      <c r="C317" t="inlineStr">
        <is>
          <t xml:space="preserve">S DZI7 YXR.
</t>
        </is>
      </c>
      <c r="D317">
        <f>HYPERLINK("C:\Users\Ignacio V\Documents\UMx\PFS\EntryCAM\LICENCE_PLATE_IMAGES\LICENCE_PLATE315.png", "PLACA_315")</f>
        <v/>
      </c>
    </row>
    <row r="318">
      <c r="A318" t="inlineStr">
        <is>
          <t>11/22/22</t>
        </is>
      </c>
      <c r="B318" t="inlineStr">
        <is>
          <t>17:55:09</t>
        </is>
      </c>
      <c r="C318" t="inlineStr">
        <is>
          <t xml:space="preserve">Sey
T72KSH
</t>
        </is>
      </c>
      <c r="D318">
        <f>HYPERLINK("C:\Users\Ignacio V\Documents\UMx\PFS\EntryCAM\LICENCE_PLATE_IMAGES\LICENCE_PLATE316.png", "PLACA_316")</f>
        <v/>
      </c>
    </row>
    <row r="319">
      <c r="A319" t="inlineStr">
        <is>
          <t>11/22/22</t>
        </is>
      </c>
      <c r="B319" t="inlineStr">
        <is>
          <t>17:55:18</t>
        </is>
      </c>
      <c r="C319" t="inlineStr">
        <is>
          <t xml:space="preserve">8 A LANBO
</t>
        </is>
      </c>
      <c r="D319">
        <f>HYPERLINK("C:\Users\Ignacio V\Documents\UMx\PFS\EntryCAM\LICENCE_PLATE_IMAGES\LICENCE_PLATE317.png", "PLACA_317")</f>
        <v/>
      </c>
    </row>
    <row r="320">
      <c r="A320" t="inlineStr">
        <is>
          <t>11/22/22</t>
        </is>
      </c>
      <c r="B320" t="inlineStr">
        <is>
          <t>17:55:24</t>
        </is>
      </c>
      <c r="C320" t="inlineStr">
        <is>
          <t xml:space="preserve">S DZI7 YXR.
</t>
        </is>
      </c>
      <c r="D320">
        <f>HYPERLINK("C:\Users\Ignacio V\Documents\UMx\PFS\EntryCAM\LICENCE_PLATE_IMAGES\LICENCE_PLATE318.png", "PLACA_318")</f>
        <v/>
      </c>
    </row>
    <row r="321">
      <c r="A321" t="inlineStr">
        <is>
          <t>11/22/22</t>
        </is>
      </c>
      <c r="B321" t="inlineStr">
        <is>
          <t>17:55:28</t>
        </is>
      </c>
      <c r="C321" t="inlineStr">
        <is>
          <t xml:space="preserve">UPY-383-F
</t>
        </is>
      </c>
      <c r="D321">
        <f>HYPERLINK("C:\Users\Ignacio V\Documents\UMx\PFS\EntryCAM\LICENCE_PLATE_IMAGES\LICENCE_PLATE319.png", "PLACA_319")</f>
        <v/>
      </c>
    </row>
    <row r="322">
      <c r="A322" t="inlineStr">
        <is>
          <t>11/22/22</t>
        </is>
      </c>
      <c r="B322" t="inlineStr">
        <is>
          <t>17:55:36</t>
        </is>
      </c>
      <c r="C322" t="inlineStr">
        <is>
          <t>*****</t>
        </is>
      </c>
      <c r="D322">
        <f>HYPERLINK("C:\Users\Ignacio V\Documents\UMx\PFS\EntryCAM\LICENCE_PLATE_IMAGES\LICENCE_PLATE320.png", "PLACA_320")</f>
        <v/>
      </c>
    </row>
    <row r="323">
      <c r="A323" t="inlineStr">
        <is>
          <t>11/22/22</t>
        </is>
      </c>
      <c r="B323" t="inlineStr">
        <is>
          <t>17:55:41</t>
        </is>
      </c>
      <c r="C323" t="inlineStr">
        <is>
          <t xml:space="preserve">Sey
T72KSH
</t>
        </is>
      </c>
      <c r="D323">
        <f>HYPERLINK("C:\Users\Ignacio V\Documents\UMx\PFS\EntryCAM\LICENCE_PLATE_IMAGES\LICENCE_PLATE321.png", "PLACA_321")</f>
        <v/>
      </c>
    </row>
    <row r="324">
      <c r="A324" t="inlineStr">
        <is>
          <t>11/22/22</t>
        </is>
      </c>
      <c r="B324" t="inlineStr">
        <is>
          <t>17:55:48</t>
        </is>
      </c>
      <c r="C324" t="inlineStr">
        <is>
          <t xml:space="preserve">8 A LANBO
</t>
        </is>
      </c>
      <c r="D324">
        <f>HYPERLINK("C:\Users\Ignacio V\Documents\UMx\PFS\EntryCAM\LICENCE_PLATE_IMAGES\LICENCE_PLATE322.png", "PLACA_322")</f>
        <v/>
      </c>
    </row>
    <row r="325">
      <c r="A325" t="inlineStr">
        <is>
          <t>11/22/22</t>
        </is>
      </c>
      <c r="B325" t="inlineStr">
        <is>
          <t>17:55:58</t>
        </is>
      </c>
      <c r="C325" t="inlineStr">
        <is>
          <t xml:space="preserve">S DZI7 YXR.
</t>
        </is>
      </c>
      <c r="D325">
        <f>HYPERLINK("C:\Users\Ignacio V\Documents\UMx\PFS\EntryCAM\LICENCE_PLATE_IMAGES\LICENCE_PLATE323.png", "PLACA_323")</f>
        <v/>
      </c>
    </row>
    <row r="326">
      <c r="A326" t="inlineStr">
        <is>
          <t>11/22/22</t>
        </is>
      </c>
      <c r="B326" t="inlineStr">
        <is>
          <t>17:56:01</t>
        </is>
      </c>
      <c r="C326" t="inlineStr">
        <is>
          <t xml:space="preserve">UPY-383-F
</t>
        </is>
      </c>
      <c r="D326">
        <f>HYPERLINK("C:\Users\Ignacio V\Documents\UMx\PFS\EntryCAM\LICENCE_PLATE_IMAGES\LICENCE_PLATE324.png", "PLACA_324")</f>
        <v/>
      </c>
    </row>
    <row r="327">
      <c r="A327" t="inlineStr">
        <is>
          <t>11/22/22</t>
        </is>
      </c>
      <c r="B327" t="inlineStr">
        <is>
          <t>17:56:53</t>
        </is>
      </c>
      <c r="C327" t="inlineStr">
        <is>
          <t>*****</t>
        </is>
      </c>
      <c r="D327">
        <f>HYPERLINK("C:\Users\Ignacio V\Documents\UMx\PFS\EntryCAM\LICENCE_PLATE_IMAGES\LICENCE_PLATE325.png", "PLACA_325")</f>
        <v/>
      </c>
    </row>
    <row r="328">
      <c r="A328" t="inlineStr">
        <is>
          <t>11/22/22</t>
        </is>
      </c>
      <c r="B328" t="inlineStr">
        <is>
          <t>17:56:57</t>
        </is>
      </c>
      <c r="C328" t="inlineStr">
        <is>
          <t xml:space="preserve">Sey
T72KSH
</t>
        </is>
      </c>
      <c r="D328">
        <f>HYPERLINK("C:\Users\Ignacio V\Documents\UMx\PFS\EntryCAM\LICENCE_PLATE_IMAGES\LICENCE_PLATE326.png", "PLACA_326")</f>
        <v/>
      </c>
    </row>
    <row r="329">
      <c r="A329" t="inlineStr">
        <is>
          <t>11/22/22</t>
        </is>
      </c>
      <c r="B329" t="inlineStr">
        <is>
          <t>17:57:35</t>
        </is>
      </c>
      <c r="C329" t="inlineStr">
        <is>
          <t xml:space="preserve">8 A LANBO
</t>
        </is>
      </c>
      <c r="D329">
        <f>HYPERLINK("C:\Users\Ignacio V\Documents\UMx\PFS\EntryCAM\LICENCE_PLATE_IMAGES\LICENCE_PLATE327.png", "PLACA_327")</f>
        <v/>
      </c>
    </row>
    <row r="330">
      <c r="A330" t="inlineStr">
        <is>
          <t>11/22/22</t>
        </is>
      </c>
      <c r="B330" t="inlineStr">
        <is>
          <t>17:57:52</t>
        </is>
      </c>
      <c r="C330" t="inlineStr">
        <is>
          <t xml:space="preserve">S DZI7 YXR.
</t>
        </is>
      </c>
      <c r="D330">
        <f>HYPERLINK("C:\Users\Ignacio V\Documents\UMx\PFS\EntryCAM\LICENCE_PLATE_IMAGES\LICENCE_PLATE328.png", "PLACA_328")</f>
        <v/>
      </c>
    </row>
    <row r="331">
      <c r="A331" t="inlineStr">
        <is>
          <t>11/22/22</t>
        </is>
      </c>
      <c r="B331" t="inlineStr">
        <is>
          <t>17:57:56</t>
        </is>
      </c>
      <c r="C331" t="inlineStr">
        <is>
          <t xml:space="preserve">UPY-383-F
</t>
        </is>
      </c>
      <c r="D331">
        <f>HYPERLINK("C:\Users\Ignacio V\Documents\UMx\PFS\EntryCAM\LICENCE_PLATE_IMAGES\LICENCE_PLATE329.png", "PLACA_329")</f>
        <v/>
      </c>
    </row>
    <row r="332">
      <c r="A332" t="inlineStr">
        <is>
          <t>11/22/22</t>
        </is>
      </c>
      <c r="B332" t="inlineStr">
        <is>
          <t>17:58:04</t>
        </is>
      </c>
      <c r="C332" t="inlineStr">
        <is>
          <t>*****</t>
        </is>
      </c>
      <c r="D332">
        <f>HYPERLINK("C:\Users\Ignacio V\Documents\UMx\PFS\EntryCAM\LICENCE_PLATE_IMAGES\LICENCE_PLATE330.png", "PLACA_330")</f>
        <v/>
      </c>
    </row>
    <row r="333">
      <c r="A333" t="inlineStr">
        <is>
          <t>11/22/22</t>
        </is>
      </c>
      <c r="B333" t="inlineStr">
        <is>
          <t>17:58:08</t>
        </is>
      </c>
      <c r="C333" t="inlineStr">
        <is>
          <t xml:space="preserve">Sey
T72KSH
</t>
        </is>
      </c>
      <c r="D333">
        <f>HYPERLINK("C:\Users\Ignacio V\Documents\UMx\PFS\EntryCAM\LICENCE_PLATE_IMAGES\LICENCE_PLATE331.png", "PLACA_331")</f>
        <v/>
      </c>
    </row>
    <row r="334">
      <c r="A334" t="inlineStr">
        <is>
          <t>11/22/22</t>
        </is>
      </c>
      <c r="B334" t="inlineStr">
        <is>
          <t>17:58:19</t>
        </is>
      </c>
      <c r="C334" t="inlineStr">
        <is>
          <t xml:space="preserve">8 A LANBO
</t>
        </is>
      </c>
      <c r="D334">
        <f>HYPERLINK("C:\Users\Ignacio V\Documents\UMx\PFS\EntryCAM\LICENCE_PLATE_IMAGES\LICENCE_PLATE332.png", "PLACA_332")</f>
        <v/>
      </c>
    </row>
    <row r="335">
      <c r="A335" t="inlineStr">
        <is>
          <t>11/22/22</t>
        </is>
      </c>
      <c r="B335" t="inlineStr">
        <is>
          <t>17:58:41</t>
        </is>
      </c>
      <c r="C335" t="inlineStr">
        <is>
          <t xml:space="preserve">S DZI7 YXR.
</t>
        </is>
      </c>
      <c r="D335">
        <f>HYPERLINK("C:\Users\Ignacio V\Documents\UMx\PFS\EntryCAM\LICENCE_PLATE_IMAGES\LICENCE_PLATE333.png", "PLACA_333")</f>
        <v/>
      </c>
    </row>
    <row r="336">
      <c r="A336" t="inlineStr">
        <is>
          <t>11/22/22</t>
        </is>
      </c>
      <c r="B336" t="inlineStr">
        <is>
          <t>17:58:46</t>
        </is>
      </c>
      <c r="C336" t="inlineStr">
        <is>
          <t xml:space="preserve">UPY-383-F
</t>
        </is>
      </c>
      <c r="D336">
        <f>HYPERLINK("C:\Users\Ignacio V\Documents\UMx\PFS\EntryCAM\LICENCE_PLATE_IMAGES\LICENCE_PLATE334.png", "PLACA_334")</f>
        <v/>
      </c>
    </row>
    <row r="337">
      <c r="A337" t="inlineStr">
        <is>
          <t>11/22/22</t>
        </is>
      </c>
      <c r="B337" t="inlineStr">
        <is>
          <t>18:00:02</t>
        </is>
      </c>
      <c r="C337" t="inlineStr">
        <is>
          <t>*****</t>
        </is>
      </c>
      <c r="D337">
        <f>HYPERLINK("C:\Users\Ignacio V\Documents\UMx\PFS\EntryCAM\LICENCE_PLATE_IMAGES\LICENCE_PLATE335.png", "PLACA_335")</f>
        <v/>
      </c>
    </row>
    <row r="338">
      <c r="A338" t="inlineStr">
        <is>
          <t>11/22/22</t>
        </is>
      </c>
      <c r="B338" t="inlineStr">
        <is>
          <t>18:11:51</t>
        </is>
      </c>
      <c r="C338" t="inlineStr">
        <is>
          <t xml:space="preserve">Sey
T72KSH
</t>
        </is>
      </c>
      <c r="D338">
        <f>HYPERLINK("C:\Users\Ignacio V\Documents\UMx\PFS\EntryCAM\LICENCE_PLATE_IMAGES\LICENCE_PLATE336.png", "PLACA_336")</f>
        <v/>
      </c>
    </row>
    <row r="339">
      <c r="A339" t="inlineStr">
        <is>
          <t>11/22/22</t>
        </is>
      </c>
      <c r="B339" t="inlineStr">
        <is>
          <t>18:12:56</t>
        </is>
      </c>
      <c r="C339" t="inlineStr">
        <is>
          <t xml:space="preserve">8 A LANBO
</t>
        </is>
      </c>
      <c r="D339">
        <f>HYPERLINK("C:\Users\Ignacio V\Documents\UMx\PFS\EntryCAM\LICENCE_PLATE_IMAGES\LICENCE_PLATE337.png", "PLACA_337")</f>
        <v/>
      </c>
    </row>
    <row r="340">
      <c r="A340" t="inlineStr">
        <is>
          <t>11/22/22</t>
        </is>
      </c>
      <c r="B340" t="inlineStr">
        <is>
          <t>18:13:00</t>
        </is>
      </c>
      <c r="C340" t="inlineStr">
        <is>
          <t xml:space="preserve">S DZI7 YXR.
</t>
        </is>
      </c>
      <c r="D340">
        <f>HYPERLINK("C:\Users\Ignacio V\Documents\UMx\PFS\EntryCAM\LICENCE_PLATE_IMAGES\LICENCE_PLATE338.png", "PLACA_338")</f>
        <v/>
      </c>
    </row>
    <row r="341">
      <c r="A341" t="inlineStr">
        <is>
          <t>11/22/22</t>
        </is>
      </c>
      <c r="B341" t="inlineStr">
        <is>
          <t>18:15:13</t>
        </is>
      </c>
      <c r="C341" t="inlineStr">
        <is>
          <t xml:space="preserve">UPY-383-F
</t>
        </is>
      </c>
      <c r="D341">
        <f>HYPERLINK("C:\Users\Ignacio V\Documents\UMx\PFS\EntryCAM\LICENCE_PLATE_IMAGES\LICENCE_PLATE339.png", "PLACA_339")</f>
        <v/>
      </c>
    </row>
    <row r="342">
      <c r="A342" t="inlineStr">
        <is>
          <t>11/22/22</t>
        </is>
      </c>
      <c r="B342" t="inlineStr">
        <is>
          <t>18:15:33</t>
        </is>
      </c>
      <c r="C342" t="inlineStr">
        <is>
          <t>*****</t>
        </is>
      </c>
      <c r="D342">
        <f>HYPERLINK("C:\Users\Ignacio V\Documents\UMx\PFS\EntryCAM\LICENCE_PLATE_IMAGES\LICENCE_PLATE340.png", "PLACA_340")</f>
        <v/>
      </c>
    </row>
    <row r="343">
      <c r="A343" t="inlineStr">
        <is>
          <t>11/22/22</t>
        </is>
      </c>
      <c r="B343" t="inlineStr">
        <is>
          <t>18:16:43</t>
        </is>
      </c>
      <c r="C343" t="inlineStr">
        <is>
          <t xml:space="preserve">Sey
T72KSH
</t>
        </is>
      </c>
      <c r="D343">
        <f>HYPERLINK("C:\Users\Ignacio V\Documents\UMx\PFS\EntryCAM\LICENCE_PLATE_IMAGES\LICENCE_PLATE341.png", "PLACA_341")</f>
        <v/>
      </c>
    </row>
    <row r="344">
      <c r="A344" t="inlineStr">
        <is>
          <t>11/22/22</t>
        </is>
      </c>
      <c r="B344" t="inlineStr">
        <is>
          <t>18:21:20</t>
        </is>
      </c>
      <c r="C344" t="inlineStr">
        <is>
          <t xml:space="preserve">Sey
T72KSH
</t>
        </is>
      </c>
      <c r="D344">
        <f>HYPERLINK("C:\Users\Ignacio V\Documents\UMx\PFS\EntryCAM\LICENCE_PLATE_IMAGES\LICENCE_PLATE342.png", "PLACA_342")</f>
        <v/>
      </c>
    </row>
    <row r="345">
      <c r="A345" t="inlineStr">
        <is>
          <t>11/22/22</t>
        </is>
      </c>
      <c r="B345" t="inlineStr">
        <is>
          <t>18:22:07</t>
        </is>
      </c>
      <c r="C345" t="inlineStr">
        <is>
          <t xml:space="preserve">8 A LANBO
</t>
        </is>
      </c>
      <c r="D345">
        <f>HYPERLINK("C:\Users\Ignacio V\Documents\UMx\PFS\EntryCAM\LICENCE_PLATE_IMAGES\LICENCE_PLATE343.png", "PLACA_343")</f>
        <v/>
      </c>
    </row>
    <row r="346">
      <c r="A346" t="inlineStr">
        <is>
          <t>11/22/22</t>
        </is>
      </c>
      <c r="B346" t="inlineStr">
        <is>
          <t>18:22:17</t>
        </is>
      </c>
      <c r="C346" t="inlineStr">
        <is>
          <t xml:space="preserve">S DZI7 YXR.
</t>
        </is>
      </c>
      <c r="D346">
        <f>HYPERLINK("C:\Users\Ignacio V\Documents\UMx\PFS\EntryCAM\LICENCE_PLATE_IMAGES\LICENCE_PLATE344.png", "PLACA_344")</f>
        <v/>
      </c>
    </row>
    <row r="347">
      <c r="A347" t="inlineStr">
        <is>
          <t>11/22/22</t>
        </is>
      </c>
      <c r="B347" t="inlineStr">
        <is>
          <t>18:22:21</t>
        </is>
      </c>
      <c r="C347" t="inlineStr">
        <is>
          <t xml:space="preserve">UPY-383-F
</t>
        </is>
      </c>
      <c r="D347">
        <f>HYPERLINK("C:\Users\Ignacio V\Documents\UMx\PFS\EntryCAM\LICENCE_PLATE_IMAGES\LICENCE_PLATE345.png", "PLACA_345")</f>
        <v/>
      </c>
    </row>
    <row r="348">
      <c r="A348" t="inlineStr">
        <is>
          <t>11/22/22</t>
        </is>
      </c>
      <c r="B348" t="inlineStr">
        <is>
          <t>18:22:25</t>
        </is>
      </c>
      <c r="C348" t="inlineStr">
        <is>
          <t>*****</t>
        </is>
      </c>
      <c r="D348">
        <f>HYPERLINK("C:\Users\Ignacio V\Documents\UMx\PFS\EntryCAM\LICENCE_PLATE_IMAGES\LICENCE_PLATE346.png", "PLACA_346")</f>
        <v/>
      </c>
    </row>
    <row r="349">
      <c r="A349" t="inlineStr">
        <is>
          <t>11/22/22</t>
        </is>
      </c>
      <c r="B349" t="inlineStr">
        <is>
          <t>18:22:28</t>
        </is>
      </c>
      <c r="C349" t="inlineStr">
        <is>
          <t xml:space="preserve">Sey
T72KSH
</t>
        </is>
      </c>
      <c r="D349">
        <f>HYPERLINK("C:\Users\Ignacio V\Documents\UMx\PFS\EntryCAM\LICENCE_PLATE_IMAGES\LICENCE_PLATE347.png", "PLACA_347")</f>
        <v/>
      </c>
    </row>
    <row r="350">
      <c r="A350" t="inlineStr">
        <is>
          <t>11/22/22</t>
        </is>
      </c>
      <c r="B350" t="inlineStr">
        <is>
          <t>18:22:33</t>
        </is>
      </c>
      <c r="C350" t="inlineStr">
        <is>
          <t xml:space="preserve">8 A LANBO
</t>
        </is>
      </c>
      <c r="D350">
        <f>HYPERLINK("C:\Users\Ignacio V\Documents\UMx\PFS\EntryCAM\LICENCE_PLATE_IMAGES\LICENCE_PLATE348.png", "PLACA_348")</f>
        <v/>
      </c>
    </row>
    <row r="351">
      <c r="A351" t="inlineStr">
        <is>
          <t>11/22/22</t>
        </is>
      </c>
      <c r="B351" t="inlineStr">
        <is>
          <t>18:22:53</t>
        </is>
      </c>
      <c r="C351" t="inlineStr">
        <is>
          <t xml:space="preserve">S DZI7 YXR.
</t>
        </is>
      </c>
      <c r="D351">
        <f>HYPERLINK("C:\Users\Ignacio V\Documents\UMx\PFS\EntryCAM\LICENCE_PLATE_IMAGES\LICENCE_PLATE349.png", "PLACA_349")</f>
        <v/>
      </c>
    </row>
    <row r="352">
      <c r="A352" t="inlineStr">
        <is>
          <t>11/22/22</t>
        </is>
      </c>
      <c r="B352" t="inlineStr">
        <is>
          <t>18:22:59</t>
        </is>
      </c>
      <c r="C352" t="inlineStr">
        <is>
          <t xml:space="preserve">UPY-383-F
</t>
        </is>
      </c>
      <c r="D352">
        <f>HYPERLINK("C:\Users\Ignacio V\Documents\UMx\PFS\EntryCAM\LICENCE_PLATE_IMAGES\LICENCE_PLATE350.png", "PLACA_350")</f>
        <v/>
      </c>
    </row>
    <row r="353">
      <c r="A353" t="inlineStr">
        <is>
          <t>11/22/22</t>
        </is>
      </c>
      <c r="B353" t="inlineStr">
        <is>
          <t>18:23:18</t>
        </is>
      </c>
      <c r="C353" t="inlineStr">
        <is>
          <t>*****</t>
        </is>
      </c>
      <c r="D353">
        <f>HYPERLINK("C:\Users\Ignacio V\Documents\UMx\PFS\EntryCAM\LICENCE_PLATE_IMAGES\LICENCE_PLATE351.png", "PLACA_351")</f>
        <v/>
      </c>
    </row>
    <row r="354">
      <c r="A354" t="inlineStr">
        <is>
          <t>11/22/22</t>
        </is>
      </c>
      <c r="B354" t="inlineStr">
        <is>
          <t>18:23:21</t>
        </is>
      </c>
      <c r="C354" t="inlineStr">
        <is>
          <t xml:space="preserve">Sey
T72KSH
</t>
        </is>
      </c>
      <c r="D354">
        <f>HYPERLINK("C:\Users\Ignacio V\Documents\UMx\PFS\EntryCAM\LICENCE_PLATE_IMAGES\LICENCE_PLATE352.png", "PLACA_352")</f>
        <v/>
      </c>
    </row>
    <row r="355">
      <c r="A355" t="inlineStr">
        <is>
          <t>11/22/22</t>
        </is>
      </c>
      <c r="B355" t="inlineStr">
        <is>
          <t>18:23:25</t>
        </is>
      </c>
      <c r="C355" t="inlineStr">
        <is>
          <t xml:space="preserve">8 A LANBO
</t>
        </is>
      </c>
      <c r="D355">
        <f>HYPERLINK("C:\Users\Ignacio V\Documents\UMx\PFS\EntryCAM\LICENCE_PLATE_IMAGES\LICENCE_PLATE353.png", "PLACA_353")</f>
        <v/>
      </c>
    </row>
    <row r="356">
      <c r="A356" t="inlineStr">
        <is>
          <t>11/22/22</t>
        </is>
      </c>
      <c r="B356" t="inlineStr">
        <is>
          <t>18:23:46</t>
        </is>
      </c>
      <c r="C356" t="inlineStr">
        <is>
          <t xml:space="preserve">S DZI7 YXR.
</t>
        </is>
      </c>
      <c r="D356">
        <f>HYPERLINK("C:\Users\Ignacio V\Documents\UMx\PFS\EntryCAM\LICENCE_PLATE_IMAGES\LICENCE_PLATE354.png", "PLACA_354")</f>
        <v/>
      </c>
    </row>
    <row r="357">
      <c r="A357" t="inlineStr">
        <is>
          <t>11/22/22</t>
        </is>
      </c>
      <c r="B357" t="inlineStr">
        <is>
          <t>18:24:45</t>
        </is>
      </c>
      <c r="C357" t="inlineStr">
        <is>
          <t xml:space="preserve">UPY-383-F
</t>
        </is>
      </c>
      <c r="D357">
        <f>HYPERLINK("C:\Users\Ignacio V\Documents\UMx\PFS\EntryCAM\LICENCE_PLATE_IMAGES\LICENCE_PLATE355.png", "PLACA_355")</f>
        <v/>
      </c>
    </row>
    <row r="358">
      <c r="A358" t="inlineStr">
        <is>
          <t>11/22/22</t>
        </is>
      </c>
      <c r="B358" t="inlineStr">
        <is>
          <t>18:26:01</t>
        </is>
      </c>
      <c r="C358" t="inlineStr">
        <is>
          <t>*****</t>
        </is>
      </c>
      <c r="D358">
        <f>HYPERLINK("C:\Users\Ignacio V\Documents\UMx\PFS\EntryCAM\LICENCE_PLATE_IMAGES\LICENCE_PLATE356.png", "PLACA_356")</f>
        <v/>
      </c>
    </row>
    <row r="359">
      <c r="A359" t="inlineStr">
        <is>
          <t>11/22/22</t>
        </is>
      </c>
      <c r="B359" t="inlineStr">
        <is>
          <t>18:26:12</t>
        </is>
      </c>
      <c r="C359" t="inlineStr">
        <is>
          <t xml:space="preserve">Sey
T72KSH
</t>
        </is>
      </c>
      <c r="D359">
        <f>HYPERLINK("C:\Users\Ignacio V\Documents\UMx\PFS\EntryCAM\LICENCE_PLATE_IMAGES\LICENCE_PLATE357.png", "PLACA_357")</f>
        <v/>
      </c>
    </row>
    <row r="360">
      <c r="A360" t="inlineStr">
        <is>
          <t>11/22/22</t>
        </is>
      </c>
      <c r="B360" t="inlineStr">
        <is>
          <t>18:26:19</t>
        </is>
      </c>
      <c r="C360" t="inlineStr">
        <is>
          <t xml:space="preserve">8 A LANBO
</t>
        </is>
      </c>
      <c r="D360">
        <f>HYPERLINK("C:\Users\Ignacio V\Documents\UMx\PFS\EntryCAM\LICENCE_PLATE_IMAGES\LICENCE_PLATE358.png", "PLACA_358")</f>
        <v/>
      </c>
    </row>
    <row r="361">
      <c r="A361" t="inlineStr">
        <is>
          <t>11/22/22</t>
        </is>
      </c>
      <c r="B361" t="inlineStr">
        <is>
          <t>18:26:30</t>
        </is>
      </c>
      <c r="C361" t="inlineStr">
        <is>
          <t xml:space="preserve">S DZI7 YXR.
</t>
        </is>
      </c>
      <c r="D361">
        <f>HYPERLINK("C:\Users\Ignacio V\Documents\UMx\PFS\EntryCAM\LICENCE_PLATE_IMAGES\LICENCE_PLATE359.png", "PLACA_359")</f>
        <v/>
      </c>
    </row>
    <row r="362">
      <c r="A362" t="inlineStr">
        <is>
          <t>11/22/22</t>
        </is>
      </c>
      <c r="B362" t="inlineStr">
        <is>
          <t>18:26:33</t>
        </is>
      </c>
      <c r="C362" t="inlineStr">
        <is>
          <t xml:space="preserve">UPY-383-F
</t>
        </is>
      </c>
      <c r="D362">
        <f>HYPERLINK("C:\Users\Ignacio V\Documents\UMx\PFS\EntryCAM\LICENCE_PLATE_IMAGES\LICENCE_PLATE360.png", "PLACA_360")</f>
        <v/>
      </c>
    </row>
    <row r="363">
      <c r="A363" t="inlineStr">
        <is>
          <t>11/22/22</t>
        </is>
      </c>
      <c r="B363" t="inlineStr">
        <is>
          <t>18:26:39</t>
        </is>
      </c>
      <c r="C363" t="inlineStr">
        <is>
          <t>*****</t>
        </is>
      </c>
      <c r="D363">
        <f>HYPERLINK("C:\Users\Ignacio V\Documents\UMx\PFS\EntryCAM\LICENCE_PLATE_IMAGES\LICENCE_PLATE361.png", "PLACA_361")</f>
        <v/>
      </c>
    </row>
    <row r="364">
      <c r="A364" t="inlineStr">
        <is>
          <t>11/22/22</t>
        </is>
      </c>
      <c r="B364" t="inlineStr">
        <is>
          <t>18:26:43</t>
        </is>
      </c>
      <c r="C364" t="inlineStr">
        <is>
          <t xml:space="preserve">Sey
T72KSH
</t>
        </is>
      </c>
      <c r="D364">
        <f>HYPERLINK("C:\Users\Ignacio V\Documents\UMx\PFS\EntryCAM\LICENCE_PLATE_IMAGES\LICENCE_PLATE362.png", "PLACA_362")</f>
        <v/>
      </c>
    </row>
    <row r="365">
      <c r="A365" t="inlineStr">
        <is>
          <t>11/22/22</t>
        </is>
      </c>
      <c r="B365" t="inlineStr">
        <is>
          <t>18:39:53</t>
        </is>
      </c>
      <c r="C365" t="inlineStr">
        <is>
          <t xml:space="preserve">Sey
T72KSH
</t>
        </is>
      </c>
      <c r="D365">
        <f>HYPERLINK("C:\Users\Ignacio V\Documents\UMx\PFS\EntryCAM\LICENCE_PLATE_IMAGES\LICENCE_PLATE363.png", "PLACA_363")</f>
        <v/>
      </c>
    </row>
    <row r="366">
      <c r="A366" t="inlineStr">
        <is>
          <t>11/22/22</t>
        </is>
      </c>
      <c r="B366" t="inlineStr">
        <is>
          <t>18:40:07</t>
        </is>
      </c>
      <c r="C366" t="inlineStr">
        <is>
          <t xml:space="preserve">8 A LANBO
</t>
        </is>
      </c>
      <c r="D366">
        <f>HYPERLINK("C:\Users\Ignacio V\Documents\UMx\PFS\EntryCAM\LICENCE_PLATE_IMAGES\LICENCE_PLATE364.png", "PLACA_364")</f>
        <v/>
      </c>
    </row>
    <row r="367">
      <c r="A367" t="inlineStr">
        <is>
          <t>11/22/22</t>
        </is>
      </c>
      <c r="B367" t="inlineStr">
        <is>
          <t>18:40:14</t>
        </is>
      </c>
      <c r="C367" t="inlineStr">
        <is>
          <t xml:space="preserve">S DZI7 YXR.
</t>
        </is>
      </c>
      <c r="D367">
        <f>HYPERLINK("C:\Users\Ignacio V\Documents\UMx\PFS\EntryCAM\LICENCE_PLATE_IMAGES\LICENCE_PLATE365.png", "PLACA_365")</f>
        <v/>
      </c>
    </row>
    <row r="368">
      <c r="A368" t="inlineStr">
        <is>
          <t>11/22/22</t>
        </is>
      </c>
      <c r="B368" t="inlineStr">
        <is>
          <t>18:40:20</t>
        </is>
      </c>
      <c r="C368" t="inlineStr">
        <is>
          <t xml:space="preserve">UPY-383-F
</t>
        </is>
      </c>
      <c r="D368">
        <f>HYPERLINK("C:\Users\Ignacio V\Documents\UMx\PFS\EntryCAM\LICENCE_PLATE_IMAGES\LICENCE_PLATE366.png", "PLACA_366")</f>
        <v/>
      </c>
    </row>
    <row r="369">
      <c r="A369" t="inlineStr">
        <is>
          <t>11/22/22</t>
        </is>
      </c>
      <c r="B369" t="inlineStr">
        <is>
          <t>18:40:26</t>
        </is>
      </c>
      <c r="C369" t="inlineStr">
        <is>
          <t>*****</t>
        </is>
      </c>
      <c r="D369">
        <f>HYPERLINK("C:\Users\Ignacio V\Documents\UMx\PFS\EntryCAM\LICENCE_PLATE_IMAGES\LICENCE_PLATE367.png", "PLACA_367")</f>
        <v/>
      </c>
    </row>
    <row r="370">
      <c r="A370" t="inlineStr">
        <is>
          <t>11/22/22</t>
        </is>
      </c>
      <c r="B370" t="inlineStr">
        <is>
          <t>18:40:38</t>
        </is>
      </c>
      <c r="C370" t="inlineStr">
        <is>
          <t xml:space="preserve">Sey
T72KSH
</t>
        </is>
      </c>
      <c r="D370">
        <f>HYPERLINK("C:\Users\Ignacio V\Documents\UMx\PFS\EntryCAM\LICENCE_PLATE_IMAGES\LICENCE_PLATE368.png", "PLACA_368")</f>
        <v/>
      </c>
    </row>
    <row r="371">
      <c r="A371" t="inlineStr">
        <is>
          <t>11/22/22</t>
        </is>
      </c>
      <c r="B371" t="inlineStr">
        <is>
          <t>18:41:45</t>
        </is>
      </c>
      <c r="C371" t="inlineStr">
        <is>
          <t xml:space="preserve">8 A LANBO
</t>
        </is>
      </c>
      <c r="D371">
        <f>HYPERLINK("C:\Users\Ignacio V\Documents\UMx\PFS\EntryCAM\LICENCE_PLATE_IMAGES\LICENCE_PLATE369.png", "PLACA_369")</f>
        <v/>
      </c>
    </row>
    <row r="372">
      <c r="A372" t="inlineStr">
        <is>
          <t>11/22/22</t>
        </is>
      </c>
      <c r="B372" t="inlineStr">
        <is>
          <t>18:41:52</t>
        </is>
      </c>
      <c r="C372" t="inlineStr">
        <is>
          <t xml:space="preserve">S DZI7 YXR.
</t>
        </is>
      </c>
      <c r="D372">
        <f>HYPERLINK("C:\Users\Ignacio V\Documents\UMx\PFS\EntryCAM\LICENCE_PLATE_IMAGES\LICENCE_PLATE370.png", "PLACA_370")</f>
        <v/>
      </c>
    </row>
    <row r="373">
      <c r="A373" t="inlineStr">
        <is>
          <t>11/22/22</t>
        </is>
      </c>
      <c r="B373" t="inlineStr">
        <is>
          <t>18:42:06</t>
        </is>
      </c>
      <c r="C373" t="inlineStr">
        <is>
          <t xml:space="preserve">UPY-383-F
</t>
        </is>
      </c>
      <c r="D373">
        <f>HYPERLINK("C:\Users\Ignacio V\Documents\UMx\PFS\EntryCAM\LICENCE_PLATE_IMAGES\LICENCE_PLATE371.png", "PLACA_371")</f>
        <v/>
      </c>
    </row>
    <row r="374">
      <c r="A374" t="inlineStr">
        <is>
          <t>11/22/22</t>
        </is>
      </c>
      <c r="B374" t="inlineStr">
        <is>
          <t>18:42:41</t>
        </is>
      </c>
      <c r="C374" t="inlineStr">
        <is>
          <t>*****</t>
        </is>
      </c>
      <c r="D374">
        <f>HYPERLINK("C:\Users\Ignacio V\Documents\UMx\PFS\EntryCAM\LICENCE_PLATE_IMAGES\LICENCE_PLATE372.png", "PLACA_372")</f>
        <v/>
      </c>
    </row>
    <row r="375">
      <c r="A375" t="inlineStr">
        <is>
          <t>11/22/22</t>
        </is>
      </c>
      <c r="B375" t="inlineStr">
        <is>
          <t>18:42:46</t>
        </is>
      </c>
      <c r="C375" t="inlineStr">
        <is>
          <t xml:space="preserve">Sey
T72KSH
</t>
        </is>
      </c>
      <c r="D375">
        <f>HYPERLINK("C:\Users\Ignacio V\Documents\UMx\PFS\EntryCAM\LICENCE_PLATE_IMAGES\LICENCE_PLATE373.png", "PLACA_373")</f>
        <v/>
      </c>
    </row>
    <row r="376">
      <c r="A376" t="inlineStr">
        <is>
          <t>11/22/22</t>
        </is>
      </c>
      <c r="B376" t="inlineStr">
        <is>
          <t>18:42:55</t>
        </is>
      </c>
      <c r="C376" t="inlineStr">
        <is>
          <t xml:space="preserve">8 A LANBO
</t>
        </is>
      </c>
      <c r="D376">
        <f>HYPERLINK("C:\Users\Ignacio V\Documents\UMx\PFS\EntryCAM\LICENCE_PLATE_IMAGES\LICENCE_PLATE374.png", "PLACA_374")</f>
        <v/>
      </c>
    </row>
    <row r="377">
      <c r="A377" t="inlineStr">
        <is>
          <t>11/22/22</t>
        </is>
      </c>
      <c r="B377" t="inlineStr">
        <is>
          <t>18:43:04</t>
        </is>
      </c>
      <c r="C377" t="inlineStr">
        <is>
          <t xml:space="preserve">S DZI7 YXR.
</t>
        </is>
      </c>
      <c r="D377">
        <f>HYPERLINK("C:\Users\Ignacio V\Documents\UMx\PFS\EntryCAM\LICENCE_PLATE_IMAGES\LICENCE_PLATE375.png", "PLACA_375")</f>
        <v/>
      </c>
    </row>
    <row r="378">
      <c r="A378" t="inlineStr">
        <is>
          <t>11/22/22</t>
        </is>
      </c>
      <c r="B378" t="inlineStr">
        <is>
          <t>18:43:07</t>
        </is>
      </c>
      <c r="C378" t="inlineStr">
        <is>
          <t xml:space="preserve">UPY-383-F
</t>
        </is>
      </c>
      <c r="D378">
        <f>HYPERLINK("C:\Users\Ignacio V\Documents\UMx\PFS\EntryCAM\LICENCE_PLATE_IMAGES\LICENCE_PLATE376.png", "PLACA_376")</f>
        <v/>
      </c>
    </row>
    <row r="379">
      <c r="A379" t="inlineStr">
        <is>
          <t>11/22/22</t>
        </is>
      </c>
      <c r="B379" t="inlineStr">
        <is>
          <t>18:43:23</t>
        </is>
      </c>
      <c r="C379" t="inlineStr">
        <is>
          <t>*****</t>
        </is>
      </c>
      <c r="D379">
        <f>HYPERLINK("C:\Users\Ignacio V\Documents\UMx\PFS\EntryCAM\LICENCE_PLATE_IMAGES\LICENCE_PLATE377.png", "PLACA_377")</f>
        <v/>
      </c>
    </row>
    <row r="380">
      <c r="A380" t="inlineStr">
        <is>
          <t>11/22/22</t>
        </is>
      </c>
      <c r="B380" t="inlineStr">
        <is>
          <t>18:43:28</t>
        </is>
      </c>
      <c r="C380" t="inlineStr">
        <is>
          <t xml:space="preserve">Sey
T72KSH
</t>
        </is>
      </c>
      <c r="D380">
        <f>HYPERLINK("C:\Users\Ignacio V\Documents\UMx\PFS\EntryCAM\LICENCE_PLATE_IMAGES\LICENCE_PLATE378.png", "PLACA_378")</f>
        <v/>
      </c>
    </row>
    <row r="381">
      <c r="A381" t="inlineStr">
        <is>
          <t>11/22/22</t>
        </is>
      </c>
      <c r="B381" t="inlineStr">
        <is>
          <t>18:43:59</t>
        </is>
      </c>
      <c r="C381" t="inlineStr">
        <is>
          <t xml:space="preserve">8 A LANBO
</t>
        </is>
      </c>
      <c r="D381">
        <f>HYPERLINK("C:\Users\Ignacio V\Documents\UMx\PFS\EntryCAM\LICENCE_PLATE_IMAGES\LICENCE_PLATE379.png", "PLACA_379")</f>
        <v/>
      </c>
    </row>
    <row r="382">
      <c r="A382" t="inlineStr">
        <is>
          <t>11/22/22</t>
        </is>
      </c>
      <c r="B382" t="inlineStr">
        <is>
          <t>18:44:09</t>
        </is>
      </c>
      <c r="C382" t="inlineStr">
        <is>
          <t xml:space="preserve">S DZI7 YXR.
</t>
        </is>
      </c>
      <c r="D382">
        <f>HYPERLINK("C:\Users\Ignacio V\Documents\UMx\PFS\EntryCAM\LICENCE_PLATE_IMAGES\LICENCE_PLATE380.png", "PLACA_380")</f>
        <v/>
      </c>
    </row>
    <row r="383">
      <c r="A383" t="inlineStr">
        <is>
          <t>11/22/22</t>
        </is>
      </c>
      <c r="B383" t="inlineStr">
        <is>
          <t>18:44:15</t>
        </is>
      </c>
      <c r="C383" t="inlineStr">
        <is>
          <t xml:space="preserve">UPY-383-F
</t>
        </is>
      </c>
      <c r="D383">
        <f>HYPERLINK("C:\Users\Ignacio V\Documents\UMx\PFS\EntryCAM\LICENCE_PLATE_IMAGES\LICENCE_PLATE381.png", "PLACA_381")</f>
        <v/>
      </c>
    </row>
    <row r="384">
      <c r="A384" t="inlineStr">
        <is>
          <t>11/22/22</t>
        </is>
      </c>
      <c r="B384" t="inlineStr">
        <is>
          <t>18:44:45</t>
        </is>
      </c>
      <c r="C384" t="inlineStr">
        <is>
          <t>*****</t>
        </is>
      </c>
      <c r="D384">
        <f>HYPERLINK("C:\Users\Ignacio V\Documents\UMx\PFS\EntryCAM\LICENCE_PLATE_IMAGES\LICENCE_PLATE382.png", "PLACA_382")</f>
        <v/>
      </c>
    </row>
    <row r="385">
      <c r="A385" t="inlineStr">
        <is>
          <t>11/22/22</t>
        </is>
      </c>
      <c r="B385" t="inlineStr">
        <is>
          <t>18:44:52</t>
        </is>
      </c>
      <c r="C385" t="inlineStr">
        <is>
          <t xml:space="preserve">Sey
T72KSH
</t>
        </is>
      </c>
      <c r="D385">
        <f>HYPERLINK("C:\Users\Ignacio V\Documents\UMx\PFS\EntryCAM\LICENCE_PLATE_IMAGES\LICENCE_PLATE383.png", "PLACA_383")</f>
        <v/>
      </c>
    </row>
    <row r="386">
      <c r="A386" t="inlineStr">
        <is>
          <t>11/22/22</t>
        </is>
      </c>
      <c r="B386" t="inlineStr">
        <is>
          <t>18:45:00</t>
        </is>
      </c>
      <c r="C386" t="inlineStr">
        <is>
          <t xml:space="preserve">8 A LANBO
</t>
        </is>
      </c>
      <c r="D386">
        <f>HYPERLINK("C:\Users\Ignacio V\Documents\UMx\PFS\EntryCAM\LICENCE_PLATE_IMAGES\LICENCE_PLATE384.png", "PLACA_384")</f>
        <v/>
      </c>
    </row>
    <row r="387">
      <c r="A387" t="inlineStr">
        <is>
          <t>11/22/22</t>
        </is>
      </c>
      <c r="B387" t="inlineStr">
        <is>
          <t>18:45:08</t>
        </is>
      </c>
      <c r="C387" t="inlineStr">
        <is>
          <t xml:space="preserve">S DZI7 YXR.
</t>
        </is>
      </c>
      <c r="D387">
        <f>HYPERLINK("C:\Users\Ignacio V\Documents\UMx\PFS\EntryCAM\LICENCE_PLATE_IMAGES\LICENCE_PLATE385.png", "PLACA_385")</f>
        <v/>
      </c>
    </row>
    <row r="388">
      <c r="A388" t="inlineStr">
        <is>
          <t>11/22/22</t>
        </is>
      </c>
      <c r="B388" t="inlineStr">
        <is>
          <t>18:45:14</t>
        </is>
      </c>
      <c r="C388" t="inlineStr">
        <is>
          <t xml:space="preserve">UPY-383-F
</t>
        </is>
      </c>
      <c r="D388">
        <f>HYPERLINK("C:\Users\Ignacio V\Documents\UMx\PFS\EntryCAM\LICENCE_PLATE_IMAGES\LICENCE_PLATE386.png", "PLACA_386")</f>
        <v/>
      </c>
    </row>
    <row r="389">
      <c r="A389" t="inlineStr">
        <is>
          <t>11/22/22</t>
        </is>
      </c>
      <c r="B389" t="inlineStr">
        <is>
          <t>18:45:43</t>
        </is>
      </c>
      <c r="C389" t="inlineStr">
        <is>
          <t>*****</t>
        </is>
      </c>
      <c r="D389">
        <f>HYPERLINK("C:\Users\Ignacio V\Documents\UMx\PFS\EntryCAM\LICENCE_PLATE_IMAGES\LICENCE_PLATE387.png", "PLACA_387")</f>
        <v/>
      </c>
    </row>
    <row r="390">
      <c r="A390" t="inlineStr">
        <is>
          <t>11/22/22</t>
        </is>
      </c>
      <c r="B390" t="inlineStr">
        <is>
          <t>18:45:46</t>
        </is>
      </c>
      <c r="C390" t="inlineStr">
        <is>
          <t xml:space="preserve">Sey
T72KSH
</t>
        </is>
      </c>
      <c r="D390">
        <f>HYPERLINK("C:\Users\Ignacio V\Documents\UMx\PFS\EntryCAM\LICENCE_PLATE_IMAGES\LICENCE_PLATE388.png", "PLACA_388")</f>
        <v/>
      </c>
    </row>
    <row r="391">
      <c r="A391" t="inlineStr">
        <is>
          <t>11/22/22</t>
        </is>
      </c>
      <c r="B391" t="inlineStr">
        <is>
          <t>18:45:51</t>
        </is>
      </c>
      <c r="C391" t="inlineStr">
        <is>
          <t xml:space="preserve">8 A LANBO
</t>
        </is>
      </c>
      <c r="D391">
        <f>HYPERLINK("C:\Users\Ignacio V\Documents\UMx\PFS\EntryCAM\LICENCE_PLATE_IMAGES\LICENCE_PLATE389.png", "PLACA_389")</f>
        <v/>
      </c>
    </row>
    <row r="392">
      <c r="A392" t="inlineStr">
        <is>
          <t>11/22/22</t>
        </is>
      </c>
      <c r="B392" t="inlineStr">
        <is>
          <t>18:45:58</t>
        </is>
      </c>
      <c r="C392" t="inlineStr">
        <is>
          <t xml:space="preserve">S DZI7 YXR.
</t>
        </is>
      </c>
      <c r="D392">
        <f>HYPERLINK("C:\Users\Ignacio V\Documents\UMx\PFS\EntryCAM\LICENCE_PLATE_IMAGES\LICENCE_PLATE390.png", "PLACA_390")</f>
        <v/>
      </c>
    </row>
    <row r="393">
      <c r="A393" t="inlineStr">
        <is>
          <t>11/22/22</t>
        </is>
      </c>
      <c r="B393" t="inlineStr">
        <is>
          <t>18:46:03</t>
        </is>
      </c>
      <c r="C393" t="inlineStr">
        <is>
          <t xml:space="preserve">UPY-383-F
</t>
        </is>
      </c>
      <c r="D393">
        <f>HYPERLINK("C:\Users\Ignacio V\Documents\UMx\PFS\EntryCAM\LICENCE_PLATE_IMAGES\LICENCE_PLATE391.png", "PLACA_391")</f>
        <v/>
      </c>
    </row>
    <row r="394">
      <c r="A394" t="inlineStr">
        <is>
          <t>11/22/22</t>
        </is>
      </c>
      <c r="B394" t="inlineStr">
        <is>
          <t>18:46:32</t>
        </is>
      </c>
      <c r="C394" t="inlineStr">
        <is>
          <t>*****</t>
        </is>
      </c>
      <c r="D394">
        <f>HYPERLINK("C:\Users\Ignacio V\Documents\UMx\PFS\EntryCAM\LICENCE_PLATE_IMAGES\LICENCE_PLATE392.png", "PLACA_392")</f>
        <v/>
      </c>
    </row>
    <row r="395">
      <c r="A395" t="inlineStr">
        <is>
          <t>11/22/22</t>
        </is>
      </c>
      <c r="B395" t="inlineStr">
        <is>
          <t>18:46:38</t>
        </is>
      </c>
      <c r="C395" t="inlineStr">
        <is>
          <t xml:space="preserve">Sey
T72KSH
</t>
        </is>
      </c>
      <c r="D395">
        <f>HYPERLINK("C:\Users\Ignacio V\Documents\UMx\PFS\EntryCAM\LICENCE_PLATE_IMAGES\LICENCE_PLATE393.png", "PLACA_393")</f>
        <v/>
      </c>
    </row>
    <row r="396">
      <c r="A396" t="inlineStr">
        <is>
          <t>11/22/22</t>
        </is>
      </c>
      <c r="B396" t="inlineStr">
        <is>
          <t>18:46:44</t>
        </is>
      </c>
      <c r="C396" t="inlineStr">
        <is>
          <t xml:space="preserve">8 A LANBO
</t>
        </is>
      </c>
      <c r="D396">
        <f>HYPERLINK("C:\Users\Ignacio V\Documents\UMx\PFS\EntryCAM\LICENCE_PLATE_IMAGES\LICENCE_PLATE394.png", "PLACA_394")</f>
        <v/>
      </c>
    </row>
    <row r="397">
      <c r="A397" t="inlineStr">
        <is>
          <t>11/22/22</t>
        </is>
      </c>
      <c r="B397" t="inlineStr">
        <is>
          <t>18:46:51</t>
        </is>
      </c>
      <c r="C397" t="inlineStr">
        <is>
          <t xml:space="preserve">S DZI7 YXR.
</t>
        </is>
      </c>
      <c r="D397">
        <f>HYPERLINK("C:\Users\Ignacio V\Documents\UMx\PFS\EntryCAM\LICENCE_PLATE_IMAGES\LICENCE_PLATE395.png", "PLACA_395")</f>
        <v/>
      </c>
    </row>
    <row r="398">
      <c r="A398" t="inlineStr">
        <is>
          <t>11/22/22</t>
        </is>
      </c>
      <c r="B398" t="inlineStr">
        <is>
          <t>18:47:03</t>
        </is>
      </c>
      <c r="C398" t="inlineStr">
        <is>
          <t xml:space="preserve">UPY-383-F
</t>
        </is>
      </c>
      <c r="D398">
        <f>HYPERLINK("C:\Users\Ignacio V\Documents\UMx\PFS\EntryCAM\LICENCE_PLATE_IMAGES\LICENCE_PLATE396.png", "PLACA_396")</f>
        <v/>
      </c>
    </row>
    <row r="399">
      <c r="A399" t="inlineStr">
        <is>
          <t>11/22/22</t>
        </is>
      </c>
      <c r="B399" t="inlineStr">
        <is>
          <t>18:47:09</t>
        </is>
      </c>
      <c r="C399" t="inlineStr">
        <is>
          <t>*****</t>
        </is>
      </c>
      <c r="D399">
        <f>HYPERLINK("C:\Users\Ignacio V\Documents\UMx\PFS\EntryCAM\LICENCE_PLATE_IMAGES\LICENCE_PLATE397.png", "PLACA_397")</f>
        <v/>
      </c>
    </row>
    <row r="400">
      <c r="A400" t="inlineStr">
        <is>
          <t>11/22/22</t>
        </is>
      </c>
      <c r="B400" t="inlineStr">
        <is>
          <t>18:47:15</t>
        </is>
      </c>
      <c r="C400" t="inlineStr">
        <is>
          <t xml:space="preserve">Sey
T72KSH
</t>
        </is>
      </c>
      <c r="D400">
        <f>HYPERLINK("C:\Users\Ignacio V\Documents\UMx\PFS\EntryCAM\LICENCE_PLATE_IMAGES\LICENCE_PLATE398.png", "PLACA_398")</f>
        <v/>
      </c>
    </row>
    <row r="401">
      <c r="A401" t="inlineStr">
        <is>
          <t>11/22/22</t>
        </is>
      </c>
      <c r="B401" t="inlineStr">
        <is>
          <t>18:47:34</t>
        </is>
      </c>
      <c r="C401" t="inlineStr">
        <is>
          <t xml:space="preserve">8 A LANBO
</t>
        </is>
      </c>
      <c r="D401">
        <f>HYPERLINK("C:\Users\Ignacio V\Documents\UMx\PFS\EntryCAM\LICENCE_PLATE_IMAGES\LICENCE_PLATE399.png", "PLACA_399")</f>
        <v/>
      </c>
    </row>
    <row r="402">
      <c r="A402" t="inlineStr">
        <is>
          <t>11/22/22</t>
        </is>
      </c>
      <c r="B402" t="inlineStr">
        <is>
          <t>18:47:38</t>
        </is>
      </c>
      <c r="C402" t="inlineStr">
        <is>
          <t xml:space="preserve">S DZI7 YXR.
</t>
        </is>
      </c>
      <c r="D402">
        <f>HYPERLINK("C:\Users\Ignacio V\Documents\UMx\PFS\EntryCAM\LICENCE_PLATE_IMAGES\LICENCE_PLATE400.png", "PLACA_400")</f>
        <v/>
      </c>
    </row>
    <row r="403">
      <c r="A403" t="inlineStr">
        <is>
          <t>11/22/22</t>
        </is>
      </c>
      <c r="B403" t="inlineStr">
        <is>
          <t>18:47:43</t>
        </is>
      </c>
      <c r="C403" t="inlineStr">
        <is>
          <t xml:space="preserve">UPY-383-F
</t>
        </is>
      </c>
      <c r="D403">
        <f>HYPERLINK("C:\Users\Ignacio V\Documents\UMx\PFS\EntryCAM\LICENCE_PLATE_IMAGES\LICENCE_PLATE401.png", "PLACA_401")</f>
        <v/>
      </c>
    </row>
    <row r="404">
      <c r="A404" t="inlineStr">
        <is>
          <t>11/22/22</t>
        </is>
      </c>
      <c r="B404" t="inlineStr">
        <is>
          <t>18:47:49</t>
        </is>
      </c>
      <c r="C404" t="inlineStr">
        <is>
          <t>*****</t>
        </is>
      </c>
      <c r="D404">
        <f>HYPERLINK("C:\Users\Ignacio V\Documents\UMx\PFS\EntryCAM\LICENCE_PLATE_IMAGES\LICENCE_PLATE402.png", "PLACA_402")</f>
        <v/>
      </c>
    </row>
    <row r="405">
      <c r="A405" t="inlineStr">
        <is>
          <t>11/22/22</t>
        </is>
      </c>
      <c r="B405" t="inlineStr">
        <is>
          <t>18:47:55</t>
        </is>
      </c>
      <c r="C405" t="inlineStr">
        <is>
          <t xml:space="preserve">Sey
T72KSH
</t>
        </is>
      </c>
      <c r="D405">
        <f>HYPERLINK("C:\Users\Ignacio V\Documents\UMx\PFS\EntryCAM\LICENCE_PLATE_IMAGES\LICENCE_PLATE403.png", "PLACA_403")</f>
        <v/>
      </c>
    </row>
    <row r="406">
      <c r="A406" t="inlineStr">
        <is>
          <t>11/22/22</t>
        </is>
      </c>
      <c r="B406" t="inlineStr">
        <is>
          <t>18:48:25</t>
        </is>
      </c>
      <c r="C406" t="inlineStr">
        <is>
          <t xml:space="preserve">8 A LANBO
</t>
        </is>
      </c>
      <c r="D406">
        <f>HYPERLINK("C:\Users\Ignacio V\Documents\UMx\PFS\EntryCAM\LICENCE_PLATE_IMAGES\LICENCE_PLATE404.png", "PLACA_404")</f>
        <v/>
      </c>
    </row>
    <row r="407">
      <c r="A407" t="inlineStr">
        <is>
          <t>11/22/22</t>
        </is>
      </c>
      <c r="B407" t="inlineStr">
        <is>
          <t>18:48:31</t>
        </is>
      </c>
      <c r="C407" t="inlineStr">
        <is>
          <t xml:space="preserve">S DZI7 YXR.
</t>
        </is>
      </c>
      <c r="D407">
        <f>HYPERLINK("C:\Users\Ignacio V\Documents\UMx\PFS\EntryCAM\LICENCE_PLATE_IMAGES\LICENCE_PLATE405.png", "PLACA_405")</f>
        <v/>
      </c>
    </row>
    <row r="408">
      <c r="A408" t="inlineStr">
        <is>
          <t>11/22/22</t>
        </is>
      </c>
      <c r="B408" t="inlineStr">
        <is>
          <t>18:48:34</t>
        </is>
      </c>
      <c r="C408" t="inlineStr">
        <is>
          <t xml:space="preserve">UPY-383-F
</t>
        </is>
      </c>
      <c r="D408">
        <f>HYPERLINK("C:\Users\Ignacio V\Documents\UMx\PFS\EntryCAM\LICENCE_PLATE_IMAGES\LICENCE_PLATE406.png", "PLACA_406")</f>
        <v/>
      </c>
    </row>
    <row r="409">
      <c r="A409" t="inlineStr">
        <is>
          <t>11/22/22</t>
        </is>
      </c>
      <c r="B409" t="inlineStr">
        <is>
          <t>18:48:41</t>
        </is>
      </c>
      <c r="C409" t="inlineStr">
        <is>
          <t>*****</t>
        </is>
      </c>
      <c r="D409">
        <f>HYPERLINK("C:\Users\Ignacio V\Documents\UMx\PFS\EntryCAM\LICENCE_PLATE_IMAGES\LICENCE_PLATE407.png", "PLACA_407")</f>
        <v/>
      </c>
    </row>
    <row r="410">
      <c r="A410" t="inlineStr">
        <is>
          <t>11/22/22</t>
        </is>
      </c>
      <c r="B410" t="inlineStr">
        <is>
          <t>18:48:44</t>
        </is>
      </c>
      <c r="C410" t="inlineStr">
        <is>
          <t xml:space="preserve">Sey
T72KSH
</t>
        </is>
      </c>
      <c r="D410">
        <f>HYPERLINK("C:\Users\Ignacio V\Documents\UMx\PFS\EntryCAM\LICENCE_PLATE_IMAGES\LICENCE_PLATE408.png", "PLACA_408")</f>
        <v/>
      </c>
    </row>
    <row r="411">
      <c r="A411" t="inlineStr">
        <is>
          <t>11/22/22</t>
        </is>
      </c>
      <c r="B411" t="inlineStr">
        <is>
          <t>18:48:48</t>
        </is>
      </c>
      <c r="C411" t="inlineStr">
        <is>
          <t xml:space="preserve">8 A LANBO
</t>
        </is>
      </c>
      <c r="D411">
        <f>HYPERLINK("C:\Users\Ignacio V\Documents\UMx\PFS\EntryCAM\LICENCE_PLATE_IMAGES\LICENCE_PLATE409.png", "PLACA_409")</f>
        <v/>
      </c>
    </row>
    <row r="412">
      <c r="A412" t="inlineStr">
        <is>
          <t>11/22/22</t>
        </is>
      </c>
      <c r="B412" t="inlineStr">
        <is>
          <t>18:49:15</t>
        </is>
      </c>
      <c r="C412" t="inlineStr">
        <is>
          <t xml:space="preserve">S DZI7 YXR.
</t>
        </is>
      </c>
      <c r="D412">
        <f>HYPERLINK("C:\Users\Ignacio V\Documents\UMx\PFS\EntryCAM\LICENCE_PLATE_IMAGES\LICENCE_PLATE410.png", "PLACA_410")</f>
        <v/>
      </c>
    </row>
    <row r="413">
      <c r="A413" t="inlineStr">
        <is>
          <t>11/22/22</t>
        </is>
      </c>
      <c r="B413" t="inlineStr">
        <is>
          <t>18:49:18</t>
        </is>
      </c>
      <c r="C413" t="inlineStr">
        <is>
          <t xml:space="preserve">UPY-383-F
</t>
        </is>
      </c>
      <c r="D413">
        <f>HYPERLINK("C:\Users\Ignacio V\Documents\UMx\PFS\EntryCAM\LICENCE_PLATE_IMAGES\LICENCE_PLATE411.png", "PLACA_411")</f>
        <v/>
      </c>
    </row>
    <row r="414">
      <c r="A414" t="inlineStr">
        <is>
          <t>11/22/22</t>
        </is>
      </c>
      <c r="B414" t="inlineStr">
        <is>
          <t>18:49:24</t>
        </is>
      </c>
      <c r="C414" t="inlineStr">
        <is>
          <t>*****</t>
        </is>
      </c>
      <c r="D414">
        <f>HYPERLINK("C:\Users\Ignacio V\Documents\UMx\PFS\EntryCAM\LICENCE_PLATE_IMAGES\LICENCE_PLATE412.png", "PLACA_412")</f>
        <v/>
      </c>
    </row>
    <row r="415">
      <c r="A415" t="inlineStr">
        <is>
          <t>11/22/22</t>
        </is>
      </c>
      <c r="B415" t="inlineStr">
        <is>
          <t>18:49:28</t>
        </is>
      </c>
      <c r="C415" t="inlineStr">
        <is>
          <t xml:space="preserve">Sey
T72KSH
</t>
        </is>
      </c>
      <c r="D415">
        <f>HYPERLINK("C:\Users\Ignacio V\Documents\UMx\PFS\EntryCAM\LICENCE_PLATE_IMAGES\LICENCE_PLATE413.png", "PLACA_413")</f>
        <v/>
      </c>
    </row>
    <row r="416">
      <c r="A416" t="inlineStr">
        <is>
          <t>11/22/22</t>
        </is>
      </c>
      <c r="B416" t="inlineStr">
        <is>
          <t>18:49:51</t>
        </is>
      </c>
      <c r="C416" t="inlineStr">
        <is>
          <t xml:space="preserve">8 A LANBO
</t>
        </is>
      </c>
      <c r="D416">
        <f>HYPERLINK("C:\Users\Ignacio V\Documents\UMx\PFS\EntryCAM\LICENCE_PLATE_IMAGES\LICENCE_PLATE414.png", "PLACA_414")</f>
        <v/>
      </c>
    </row>
    <row r="417">
      <c r="A417" t="inlineStr">
        <is>
          <t>11/22/22</t>
        </is>
      </c>
      <c r="B417" t="inlineStr">
        <is>
          <t>18:49:58</t>
        </is>
      </c>
      <c r="C417" t="inlineStr">
        <is>
          <t xml:space="preserve">S DZI7 YXR.
</t>
        </is>
      </c>
      <c r="D417">
        <f>HYPERLINK("C:\Users\Ignacio V\Documents\UMx\PFS\EntryCAM\LICENCE_PLATE_IMAGES\LICENCE_PLATE415.png", "PLACA_415")</f>
        <v/>
      </c>
    </row>
    <row r="418">
      <c r="A418" t="inlineStr">
        <is>
          <t>11/22/22</t>
        </is>
      </c>
      <c r="B418" t="inlineStr">
        <is>
          <t>18:50:01</t>
        </is>
      </c>
      <c r="C418" t="inlineStr">
        <is>
          <t xml:space="preserve">UPY-383-F
</t>
        </is>
      </c>
      <c r="D418">
        <f>HYPERLINK("C:\Users\Ignacio V\Documents\UMx\PFS\EntryCAM\LICENCE_PLATE_IMAGES\LICENCE_PLATE416.png", "PLACA_416")</f>
        <v/>
      </c>
    </row>
    <row r="419">
      <c r="A419" t="inlineStr">
        <is>
          <t>11/22/22</t>
        </is>
      </c>
      <c r="B419" t="inlineStr">
        <is>
          <t>18:50:36</t>
        </is>
      </c>
      <c r="C419" t="inlineStr">
        <is>
          <t>*****</t>
        </is>
      </c>
      <c r="D419">
        <f>HYPERLINK("C:\Users\Ignacio V\Documents\UMx\PFS\EntryCAM\LICENCE_PLATE_IMAGES\LICENCE_PLATE417.png", "PLACA_417")</f>
        <v/>
      </c>
    </row>
    <row r="420">
      <c r="A420" t="inlineStr">
        <is>
          <t>11/22/22</t>
        </is>
      </c>
      <c r="B420" t="inlineStr">
        <is>
          <t>18:51:06</t>
        </is>
      </c>
      <c r="C420" t="inlineStr">
        <is>
          <t xml:space="preserve">Sey
T72KSH
</t>
        </is>
      </c>
      <c r="D420">
        <f>HYPERLINK("C:\Users\Ignacio V\Documents\UMx\PFS\EntryCAM\LICENCE_PLATE_IMAGES\LICENCE_PLATE418.png", "PLACA_418")</f>
        <v/>
      </c>
    </row>
    <row r="421">
      <c r="A421" t="inlineStr">
        <is>
          <t>11/22/22</t>
        </is>
      </c>
      <c r="B421" t="inlineStr">
        <is>
          <t>19:44:41</t>
        </is>
      </c>
      <c r="C421" t="inlineStr">
        <is>
          <t xml:space="preserve">Sey
T72KSH
</t>
        </is>
      </c>
      <c r="D421">
        <f>HYPERLINK("C:\Users\Ignacio V\Documents\UMx\PFS\EntryCAM\LICENCE_PLATE_IMAGES\LICENCE_PLATE419.png", "PLACA_419")</f>
        <v/>
      </c>
    </row>
  </sheetData>
  <mergeCells count="1">
    <mergeCell ref="A1:D1"/>
  </mergeCell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Ignacio V</dc:creator>
  <dcterms:created xsi:type="dcterms:W3CDTF">2022-04-18T18:00:36Z</dcterms:created>
  <dcterms:modified xsi:type="dcterms:W3CDTF">2022-09-29T22:41:22Z</dcterms:modified>
  <cp:lastModifiedBy>Ignacio V</cp:lastModifiedBy>
</cp:coreProperties>
</file>