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0" documentId="13_ncr:1_{AC2885B9-9AA9-4725-BE0B-9E17F97294C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0" i="1"/>
  <c r="F4" i="1" l="1"/>
  <c r="E5" i="1" l="1"/>
  <c r="E6" i="1"/>
  <c r="E7" i="1"/>
  <c r="E8" i="1"/>
  <c r="E9" i="1"/>
  <c r="E10" i="1"/>
  <c r="E11" i="1"/>
  <c r="E12" i="1"/>
  <c r="E13" i="1"/>
  <c r="E14" i="1"/>
  <c r="E15" i="1"/>
  <c r="E4" i="1"/>
  <c r="K3" i="1"/>
  <c r="L3" i="1"/>
  <c r="I3" i="1"/>
  <c r="D1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10" i="1"/>
  <c r="E3" i="1" l="1"/>
  <c r="F19" i="1" s="1"/>
  <c r="G19" i="1" s="1"/>
  <c r="D3" i="1"/>
  <c r="F54" i="1" l="1"/>
  <c r="G54" i="1" s="1"/>
  <c r="F45" i="1"/>
  <c r="G45" i="1" s="1"/>
  <c r="F16" i="1"/>
  <c r="G16" i="1" s="1"/>
  <c r="F50" i="1"/>
  <c r="G50" i="1" s="1"/>
  <c r="F63" i="1"/>
  <c r="F33" i="1"/>
  <c r="G33" i="1" s="1"/>
  <c r="F17" i="1"/>
  <c r="G17" i="1" s="1"/>
  <c r="F55" i="1"/>
  <c r="G55" i="1" s="1"/>
  <c r="F46" i="1"/>
  <c r="G46" i="1" s="1"/>
  <c r="F37" i="1"/>
  <c r="G37" i="1" s="1"/>
  <c r="F9" i="1"/>
  <c r="F59" i="1"/>
  <c r="F42" i="1"/>
  <c r="G42" i="1" s="1"/>
  <c r="F8" i="1"/>
  <c r="F47" i="1"/>
  <c r="G47" i="1" s="1"/>
  <c r="F38" i="1"/>
  <c r="G38" i="1" s="1"/>
  <c r="F29" i="1"/>
  <c r="G29" i="1" s="1"/>
  <c r="F60" i="1"/>
  <c r="F51" i="1"/>
  <c r="G51" i="1" s="1"/>
  <c r="F34" i="1"/>
  <c r="G34" i="1" s="1"/>
  <c r="F56" i="1"/>
  <c r="G56" i="1" s="1"/>
  <c r="F39" i="1"/>
  <c r="G39" i="1" s="1"/>
  <c r="F30" i="1"/>
  <c r="G30" i="1" s="1"/>
  <c r="F52" i="1"/>
  <c r="G52" i="1" s="1"/>
  <c r="F43" i="1"/>
  <c r="G43" i="1" s="1"/>
  <c r="F26" i="1"/>
  <c r="G26" i="1" s="1"/>
  <c r="F11" i="1"/>
  <c r="G11" i="1" s="1"/>
  <c r="F48" i="1"/>
  <c r="G48" i="1" s="1"/>
  <c r="F31" i="1"/>
  <c r="G31" i="1" s="1"/>
  <c r="F22" i="1"/>
  <c r="G22" i="1" s="1"/>
  <c r="F49" i="1"/>
  <c r="G49" i="1" s="1"/>
  <c r="F44" i="1"/>
  <c r="G44" i="1" s="1"/>
  <c r="F35" i="1"/>
  <c r="G35" i="1" s="1"/>
  <c r="F41" i="1"/>
  <c r="G41" i="1" s="1"/>
  <c r="F13" i="1"/>
  <c r="G13" i="1" s="1"/>
  <c r="F21" i="1"/>
  <c r="G21" i="1" s="1"/>
  <c r="F32" i="1"/>
  <c r="G32" i="1" s="1"/>
  <c r="F23" i="1"/>
  <c r="G23" i="1" s="1"/>
  <c r="F10" i="1"/>
  <c r="G10" i="1" s="1"/>
  <c r="F25" i="1"/>
  <c r="G25" i="1" s="1"/>
  <c r="F36" i="1"/>
  <c r="G36" i="1" s="1"/>
  <c r="F27" i="1"/>
  <c r="G27" i="1" s="1"/>
  <c r="F14" i="1"/>
  <c r="G14" i="1" s="1"/>
  <c r="F6" i="1"/>
  <c r="F24" i="1"/>
  <c r="G24" i="1" s="1"/>
  <c r="F15" i="1"/>
  <c r="G15" i="1" s="1"/>
  <c r="F61" i="1"/>
  <c r="F5" i="1"/>
  <c r="F28" i="1"/>
  <c r="G28" i="1" s="1"/>
  <c r="F7" i="1"/>
  <c r="F18" i="1"/>
  <c r="G18" i="1" s="1"/>
  <c r="F57" i="1"/>
  <c r="G57" i="1" s="1"/>
  <c r="F12" i="1"/>
  <c r="G12" i="1" s="1"/>
  <c r="F62" i="1"/>
  <c r="F53" i="1"/>
  <c r="G53" i="1" s="1"/>
  <c r="F40" i="1"/>
  <c r="G40" i="1" s="1"/>
  <c r="F20" i="1"/>
  <c r="G20" i="1" s="1"/>
  <c r="F58" i="1"/>
  <c r="G3" i="1" l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2" authorId="0" shapeId="0" xr:uid="{78DE58CD-CC0E-4D10-BCAB-F66B0CDA4AF5}">
      <text>
        <r>
          <rPr>
            <b/>
            <sz val="12"/>
            <color indexed="81"/>
            <rFont val="돋움"/>
            <family val="3"/>
            <charset val="129"/>
          </rPr>
          <t>만든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이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statsmodel</t>
        </r>
        <r>
          <rPr>
            <sz val="12"/>
            <color indexed="81"/>
            <rFont val="돋움"/>
            <family val="3"/>
            <charset val="129"/>
          </rPr>
          <t>에서는</t>
        </r>
        <r>
          <rPr>
            <sz val="12"/>
            <color indexed="81"/>
            <rFont val="Tahoma"/>
            <family val="2"/>
          </rPr>
          <t xml:space="preserve"> smoothing</t>
        </r>
        <r>
          <rPr>
            <sz val="12"/>
            <color indexed="81"/>
            <rFont val="돋움"/>
            <family val="3"/>
            <charset val="129"/>
          </rPr>
          <t>방법을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적용하여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조금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 xml:space="preserve">다름
</t>
        </r>
        <r>
          <rPr>
            <sz val="12"/>
            <color indexed="81"/>
            <rFont val="Tahoma"/>
            <family val="2"/>
          </rPr>
          <t xml:space="preserve">two side </t>
        </r>
        <r>
          <rPr>
            <sz val="12"/>
            <color indexed="81"/>
            <rFont val="돋움"/>
            <family val="3"/>
            <charset val="129"/>
          </rPr>
          <t>평균이</t>
        </r>
        <r>
          <rPr>
            <sz val="12"/>
            <color indexed="81"/>
            <rFont val="Tahoma"/>
            <family val="2"/>
          </rPr>
          <t xml:space="preserve"> Default</t>
        </r>
        <r>
          <rPr>
            <sz val="12"/>
            <color indexed="81"/>
            <rFont val="돋움"/>
            <family val="3"/>
            <charset val="129"/>
          </rPr>
          <t>이며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과거</t>
        </r>
        <r>
          <rPr>
            <sz val="12"/>
            <color indexed="81"/>
            <rFont val="Tahoma"/>
            <family val="2"/>
          </rPr>
          <t xml:space="preserve"> 6</t>
        </r>
        <r>
          <rPr>
            <sz val="12"/>
            <color indexed="81"/>
            <rFont val="돋움"/>
            <family val="3"/>
            <charset val="129"/>
          </rPr>
          <t>개월</t>
        </r>
        <r>
          <rPr>
            <sz val="12"/>
            <color indexed="81"/>
            <rFont val="Tahoma"/>
            <family val="2"/>
          </rPr>
          <t xml:space="preserve">, </t>
        </r>
        <r>
          <rPr>
            <sz val="12"/>
            <color indexed="81"/>
            <rFont val="돋움"/>
            <family val="3"/>
            <charset val="129"/>
          </rPr>
          <t>미래</t>
        </r>
        <r>
          <rPr>
            <sz val="12"/>
            <color indexed="81"/>
            <rFont val="Tahoma"/>
            <family val="2"/>
          </rPr>
          <t xml:space="preserve"> 6</t>
        </r>
        <r>
          <rPr>
            <sz val="12"/>
            <color indexed="81"/>
            <rFont val="돋움"/>
            <family val="3"/>
            <charset val="129"/>
          </rPr>
          <t>개월</t>
        </r>
        <r>
          <rPr>
            <sz val="12"/>
            <color indexed="81"/>
            <rFont val="Tahoma"/>
            <family val="2"/>
          </rPr>
          <t xml:space="preserve">, </t>
        </r>
        <r>
          <rPr>
            <sz val="12"/>
            <color indexed="81"/>
            <rFont val="돋움"/>
            <family val="3"/>
            <charset val="129"/>
          </rPr>
          <t>해당월값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총</t>
        </r>
        <r>
          <rPr>
            <sz val="12"/>
            <color indexed="81"/>
            <rFont val="Tahoma"/>
            <family val="2"/>
          </rPr>
          <t xml:space="preserve"> 13</t>
        </r>
        <r>
          <rPr>
            <sz val="12"/>
            <color indexed="81"/>
            <rFont val="돋움"/>
            <family val="3"/>
            <charset val="129"/>
          </rPr>
          <t>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데이터의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이동평균</t>
        </r>
      </text>
    </comment>
    <comment ref="E2" authorId="0" shapeId="0" xr:uid="{E789710D-8307-4FF3-BD4C-621172ED9D02}">
      <text>
        <r>
          <rPr>
            <b/>
            <sz val="12"/>
            <color indexed="81"/>
            <rFont val="돋움"/>
            <family val="3"/>
            <charset val="129"/>
          </rPr>
          <t>만든 이:</t>
        </r>
        <r>
          <rPr>
            <sz val="12"/>
            <color indexed="81"/>
            <rFont val="돋움"/>
            <family val="3"/>
            <charset val="129"/>
          </rPr>
          <t xml:space="preserve">
각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년의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월별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 xml:space="preserve">평균
</t>
        </r>
        <r>
          <rPr>
            <sz val="12"/>
            <color indexed="81"/>
            <rFont val="Tahoma"/>
            <family val="2"/>
          </rPr>
          <t xml:space="preserve">- </t>
        </r>
        <r>
          <rPr>
            <sz val="12"/>
            <color indexed="81"/>
            <rFont val="돋움"/>
            <family val="3"/>
            <charset val="129"/>
          </rPr>
          <t>각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월의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값음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동일</t>
        </r>
      </text>
    </comment>
    <comment ref="F2" authorId="0" shapeId="0" xr:uid="{2439F78D-0316-4D91-B5D9-5E90C69FD51E}">
      <text>
        <r>
          <rPr>
            <b/>
            <sz val="12"/>
            <color indexed="81"/>
            <rFont val="돋움"/>
            <family val="3"/>
            <charset val="129"/>
          </rPr>
          <t>만든 이:</t>
        </r>
        <r>
          <rPr>
            <sz val="12"/>
            <color indexed="81"/>
            <rFont val="돋움"/>
            <family val="3"/>
            <charset val="129"/>
          </rPr>
          <t xml:space="preserve">
각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월의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평균값</t>
        </r>
        <r>
          <rPr>
            <sz val="12"/>
            <color indexed="81"/>
            <rFont val="Tahoma"/>
            <family val="2"/>
          </rPr>
          <t xml:space="preserve"> - </t>
        </r>
        <r>
          <rPr>
            <sz val="12"/>
            <color indexed="81"/>
            <rFont val="돋움"/>
            <family val="3"/>
            <charset val="129"/>
          </rPr>
          <t>전체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월평균값의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평균</t>
        </r>
      </text>
    </comment>
    <comment ref="G2" authorId="0" shapeId="0" xr:uid="{1B71725D-11AA-4D37-8D28-758F86C54D68}">
      <text>
        <r>
          <rPr>
            <b/>
            <sz val="12"/>
            <color indexed="81"/>
            <rFont val="돋움"/>
            <family val="3"/>
            <charset val="129"/>
          </rPr>
          <t>만든 이:</t>
        </r>
        <r>
          <rPr>
            <sz val="12"/>
            <color indexed="81"/>
            <rFont val="돋움"/>
            <family val="3"/>
            <charset val="129"/>
          </rPr>
          <t xml:space="preserve">
용수공급량</t>
        </r>
        <r>
          <rPr>
            <sz val="12"/>
            <color indexed="81"/>
            <rFont val="Tahoma"/>
            <family val="2"/>
          </rPr>
          <t xml:space="preserve"> - Trend-Seasonality</t>
        </r>
      </text>
    </comment>
  </commentList>
</comments>
</file>

<file path=xl/sharedStrings.xml><?xml version="1.0" encoding="utf-8"?>
<sst xmlns="http://schemas.openxmlformats.org/spreadsheetml/2006/main" count="74" uniqueCount="74">
  <si>
    <t>지자체명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</si>
  <si>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</si>
  <si>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</si>
  <si>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</si>
  <si>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</si>
  <si>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</si>
  <si>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</si>
  <si>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</si>
  <si>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</si>
  <si>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</si>
  <si>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</si>
  <si>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</si>
  <si>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</si>
  <si>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</si>
  <si>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</si>
  <si>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</si>
  <si>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</si>
  <si>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</si>
  <si>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</si>
  <si>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</si>
  <si>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</si>
  <si>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</si>
  <si>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</si>
  <si>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</si>
  <si>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</si>
  <si>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</si>
  <si>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</si>
  <si>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</si>
  <si>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</si>
  <si>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</si>
  <si>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</si>
  <si>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</si>
  <si>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</si>
  <si>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</si>
  <si>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</si>
  <si>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</si>
  <si>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</si>
  <si>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</si>
  <si>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</si>
  <si>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</si>
  <si>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</si>
  <si>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</si>
  <si>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</si>
  <si>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</si>
  <si>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</si>
  <si>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</si>
  <si>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</si>
  <si>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</si>
  <si>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</si>
  <si>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</si>
  <si>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</si>
  <si>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</si>
  <si>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</si>
  <si>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</si>
  <si>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</si>
  <si>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</si>
  <si>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</si>
  <si>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</si>
  <si>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</si>
  <si>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</si>
  <si>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</si>
  <si>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평균</t>
    <phoneticPr fontId="2" type="noConversion"/>
  </si>
  <si>
    <t>statsmodel seasonal_decompse 결과</t>
    <phoneticPr fontId="2" type="noConversion"/>
  </si>
  <si>
    <t>Data 검증용 엑셀자료</t>
    <phoneticPr fontId="2" type="noConversion"/>
  </si>
  <si>
    <t>Trend (Data 검증)</t>
    <phoneticPr fontId="2" type="noConversion"/>
  </si>
  <si>
    <t>용수공급량-Trend (Data 검증)</t>
    <phoneticPr fontId="2" type="noConversion"/>
  </si>
  <si>
    <t>월별 평균 (Data 검증)</t>
    <phoneticPr fontId="2" type="noConversion"/>
  </si>
  <si>
    <t>Seasonality (Data 검증)</t>
    <phoneticPr fontId="2" type="noConversion"/>
  </si>
  <si>
    <t>Residual (Data 검증)</t>
    <phoneticPr fontId="2" type="noConversion"/>
  </si>
  <si>
    <t>Trend (statsmode)</t>
    <phoneticPr fontId="2" type="noConversion"/>
  </si>
  <si>
    <t>용수공급량-Trend (statsmode)</t>
    <phoneticPr fontId="2" type="noConversion"/>
  </si>
  <si>
    <t>Seasonality (statsmode)</t>
    <phoneticPr fontId="2" type="noConversion"/>
  </si>
  <si>
    <t>Residual (statsmode)</t>
    <phoneticPr fontId="2" type="noConversion"/>
  </si>
  <si>
    <t>서울특별시 Daily 용수공급량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</si>
</sst>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1" fontId="0" fillId="0" borderId="1" xfId="1" applyFont="1" applyBorder="1" applyAlignment="1">
      <alignment horizontal="center"/>
    </xf>
    <xf numFmtId="0" fontId="0" fillId="0" borderId="1" xfId="0" applyBorder="1"/>
    <xf numFmtId="41" fontId="0" fillId="0" borderId="1" xfId="0" applyNumberFormat="1" applyBorder="1"/>
    <xf numFmtId="41" fontId="0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데이터 원본 및 </a:t>
            </a:r>
            <a:r>
              <a:rPr lang="en-US" altLang="ko-KR" b="1"/>
              <a:t>Trend</a:t>
            </a:r>
            <a:r>
              <a:rPr lang="en-US" altLang="ko-KR" b="1" baseline="0"/>
              <a:t> (</a:t>
            </a:r>
            <a:r>
              <a:rPr lang="ko-KR" altLang="en-US" b="1" baseline="0"/>
              <a:t>전후</a:t>
            </a:r>
            <a:r>
              <a:rPr lang="ko-KR" altLang="en-US" b="1"/>
              <a:t>후 </a:t>
            </a:r>
            <a:r>
              <a:rPr lang="en-US" altLang="ko-KR" b="1"/>
              <a:t>6</a:t>
            </a:r>
            <a:r>
              <a:rPr lang="ko-KR" altLang="en-US" b="1"/>
              <a:t>개월 이동평균</a:t>
            </a:r>
            <a:r>
              <a:rPr lang="en-US" altLang="ko-KR" b="1"/>
              <a:t>)</a:t>
            </a:r>
            <a:endParaRPr lang="ko-KR" altLang="en-US" b="1"/>
          </a:p>
        </c:rich>
      </c:tx>
      <c:layout>
        <c:manualLayout>
          <c:xMode val="edge"/>
          <c:yMode val="edge"/>
          <c:x val="0.28944392456922918"/>
          <c:y val="6.62738846567009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481264310046345E-2"/>
          <c:y val="0.20755868544600939"/>
          <c:w val="0.89338593845982017"/>
          <c:h val="0.59866030830653205"/>
        </c:manualLayout>
      </c:layout>
      <c:lineChart>
        <c:grouping val="standard"/>
        <c:varyColors val="0"/>
        <c:ser>
          <c:idx val="4"/>
          <c:order val="0"/>
          <c:tx>
            <c:strRef>
              <c:f>Sheet1!$B$2</c:f>
              <c:strCache>
                <c:ptCount val="1"/>
                <c:pt idx="0">
                  <c:v>서울특별시 Daily 용수공급량 평균</c:v>
                </c:pt>
              </c:strCache>
            </c:strRef>
          </c:tx>
          <c:marker>
            <c:symbol val="none"/>
          </c:marker>
          <c:cat>
            <c:strRef>
              <c:f>Sheet1!$A$4:$A$63</c:f>
              <c:strCache>
                <c:ptCount val="6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  <c:pt idx="48">
                  <c:v>2021-01</c:v>
                </c:pt>
                <c:pt idx="49">
                  <c:v>2021-02</c:v>
                </c:pt>
                <c:pt idx="50">
                  <c:v>2021-03</c:v>
                </c:pt>
                <c:pt idx="51">
                  <c:v>2021-04</c:v>
                </c:pt>
                <c:pt idx="52">
                  <c:v>2021-05</c:v>
                </c:pt>
                <c:pt idx="53">
                  <c:v>2021-06</c:v>
                </c:pt>
                <c:pt idx="54">
                  <c:v>2021-07</c:v>
                </c:pt>
                <c:pt idx="55">
                  <c:v>2021-08</c:v>
                </c:pt>
                <c:pt idx="56">
                  <c:v>2021-09</c:v>
                </c:pt>
                <c:pt idx="57">
                  <c:v>2021-10</c:v>
                </c:pt>
                <c:pt idx="58">
                  <c:v>2021-11</c:v>
                </c:pt>
                <c:pt idx="59">
                  <c:v>2021-12</c:v>
                </c:pt>
              </c:strCache>
            </c:strRef>
          </c:cat>
          <c:val>
            <c:numRef>
              <c:f>Sheet1!$B$4:$B$63</c:f>
              <c:numCache>
                <c:formatCode>_(* #,##0_);_(* \(#,##0\);_(* "-"_);_(@_)</c:formatCode>
                <c:ptCount val="60"/>
                <c:pt idx="0">
                  <c:v>3007798.9677419355</c:v>
                </c:pt>
                <c:pt idx="1">
                  <c:v>3029100.4642857141</c:v>
                </c:pt>
                <c:pt idx="2">
                  <c:v>3064746.7096774192</c:v>
                </c:pt>
                <c:pt idx="3">
                  <c:v>3117700.0333333332</c:v>
                </c:pt>
                <c:pt idx="4">
                  <c:v>3189195.1935483869</c:v>
                </c:pt>
                <c:pt idx="5">
                  <c:v>3293463.4</c:v>
                </c:pt>
                <c:pt idx="6">
                  <c:v>3329908.3870967743</c:v>
                </c:pt>
                <c:pt idx="7">
                  <c:v>3270566.5161290322</c:v>
                </c:pt>
                <c:pt idx="8">
                  <c:v>3223461.5</c:v>
                </c:pt>
                <c:pt idx="9">
                  <c:v>3073319.3870967743</c:v>
                </c:pt>
                <c:pt idx="10">
                  <c:v>3113546.7</c:v>
                </c:pt>
                <c:pt idx="11">
                  <c:v>3084511.1935483869</c:v>
                </c:pt>
                <c:pt idx="12">
                  <c:v>3129908.9677419355</c:v>
                </c:pt>
                <c:pt idx="13">
                  <c:v>3183296.0357142859</c:v>
                </c:pt>
                <c:pt idx="14">
                  <c:v>3129788.8387096776</c:v>
                </c:pt>
                <c:pt idx="15">
                  <c:v>3129287.9666666668</c:v>
                </c:pt>
                <c:pt idx="16">
                  <c:v>3161018.5806451612</c:v>
                </c:pt>
                <c:pt idx="17">
                  <c:v>3299907.6666666665</c:v>
                </c:pt>
                <c:pt idx="18">
                  <c:v>3417100.5806451612</c:v>
                </c:pt>
                <c:pt idx="19">
                  <c:v>3430949.4838709678</c:v>
                </c:pt>
                <c:pt idx="20">
                  <c:v>3245208.9333333331</c:v>
                </c:pt>
                <c:pt idx="21">
                  <c:v>3181657.6129032257</c:v>
                </c:pt>
                <c:pt idx="22">
                  <c:v>3173238.8666666667</c:v>
                </c:pt>
                <c:pt idx="23">
                  <c:v>3139779.4516129033</c:v>
                </c:pt>
                <c:pt idx="24">
                  <c:v>3131926.064516129</c:v>
                </c:pt>
                <c:pt idx="25">
                  <c:v>3185347.4642857141</c:v>
                </c:pt>
                <c:pt idx="26">
                  <c:v>3132162.064516129</c:v>
                </c:pt>
                <c:pt idx="27">
                  <c:v>3132650.9666666668</c:v>
                </c:pt>
                <c:pt idx="28">
                  <c:v>3164416.1935483869</c:v>
                </c:pt>
                <c:pt idx="29">
                  <c:v>3304460.1333333333</c:v>
                </c:pt>
                <c:pt idx="30">
                  <c:v>3421425.2903225808</c:v>
                </c:pt>
                <c:pt idx="31">
                  <c:v>3431486.5806451612</c:v>
                </c:pt>
                <c:pt idx="32">
                  <c:v>3244996.6</c:v>
                </c:pt>
                <c:pt idx="33">
                  <c:v>3184664.064516129</c:v>
                </c:pt>
                <c:pt idx="34">
                  <c:v>3174633.8666666667</c:v>
                </c:pt>
                <c:pt idx="35">
                  <c:v>3139576.8709677421</c:v>
                </c:pt>
                <c:pt idx="36">
                  <c:v>3015153.3548387098</c:v>
                </c:pt>
                <c:pt idx="37">
                  <c:v>3055726.0344827585</c:v>
                </c:pt>
                <c:pt idx="38">
                  <c:v>3018954.064516129</c:v>
                </c:pt>
                <c:pt idx="39">
                  <c:v>3047991.0666666669</c:v>
                </c:pt>
                <c:pt idx="40">
                  <c:v>3135681.5483870967</c:v>
                </c:pt>
                <c:pt idx="41">
                  <c:v>3320003.1666666665</c:v>
                </c:pt>
                <c:pt idx="42">
                  <c:v>3258804.2258064514</c:v>
                </c:pt>
                <c:pt idx="43">
                  <c:v>3244147.9032258065</c:v>
                </c:pt>
                <c:pt idx="44">
                  <c:v>3162002.6666666665</c:v>
                </c:pt>
                <c:pt idx="45">
                  <c:v>3114965.3225806453</c:v>
                </c:pt>
                <c:pt idx="46">
                  <c:v>3059223.5333333332</c:v>
                </c:pt>
                <c:pt idx="47">
                  <c:v>2959960.4193548388</c:v>
                </c:pt>
                <c:pt idx="48">
                  <c:v>3322616.1290322579</c:v>
                </c:pt>
                <c:pt idx="49">
                  <c:v>3208703.7142857141</c:v>
                </c:pt>
                <c:pt idx="50">
                  <c:v>3231346.935483871</c:v>
                </c:pt>
                <c:pt idx="51">
                  <c:v>3263707.5333333332</c:v>
                </c:pt>
                <c:pt idx="52">
                  <c:v>3265421.5483870967</c:v>
                </c:pt>
                <c:pt idx="53">
                  <c:v>3397483.9666666668</c:v>
                </c:pt>
                <c:pt idx="54">
                  <c:v>3491067.064516129</c:v>
                </c:pt>
                <c:pt idx="55">
                  <c:v>3399201.1290322579</c:v>
                </c:pt>
                <c:pt idx="56">
                  <c:v>3300084.8666666667</c:v>
                </c:pt>
                <c:pt idx="57">
                  <c:v>3254103.8064516131</c:v>
                </c:pt>
                <c:pt idx="58">
                  <c:v>3251765.7333333334</c:v>
                </c:pt>
                <c:pt idx="59">
                  <c:v>3212157.8387096776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0D-4959-A601-A16AC9FE90D7}"/>
            </c:ext>
          </c:extLst>
        </c:ser>
        <c:ser>
          <c:idx val="5"/>
          <c:order val="1"/>
          <c:tx>
            <c:strRef>
              <c:f>Sheet1!$C$2</c:f>
              <c:strCache>
                <c:ptCount val="1"/>
                <c:pt idx="0">
                  <c:v>Trend (Data 검증)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Sheet1!$A$4:$A$63</c:f>
              <c:strCache>
                <c:ptCount val="6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  <c:pt idx="48">
                  <c:v>2021-01</c:v>
                </c:pt>
                <c:pt idx="49">
                  <c:v>2021-02</c:v>
                </c:pt>
                <c:pt idx="50">
                  <c:v>2021-03</c:v>
                </c:pt>
                <c:pt idx="51">
                  <c:v>2021-04</c:v>
                </c:pt>
                <c:pt idx="52">
                  <c:v>2021-05</c:v>
                </c:pt>
                <c:pt idx="53">
                  <c:v>2021-06</c:v>
                </c:pt>
                <c:pt idx="54">
                  <c:v>2021-07</c:v>
                </c:pt>
                <c:pt idx="55">
                  <c:v>2021-08</c:v>
                </c:pt>
                <c:pt idx="56">
                  <c:v>2021-09</c:v>
                </c:pt>
                <c:pt idx="57">
                  <c:v>2021-10</c:v>
                </c:pt>
                <c:pt idx="58">
                  <c:v>2021-11</c:v>
                </c:pt>
                <c:pt idx="59">
                  <c:v>2021-12</c:v>
                </c:pt>
              </c:strCache>
            </c:strRef>
          </c:cat>
          <c:val>
            <c:numRef>
              <c:f>Sheet1!$C$4:$C$63</c:f>
              <c:numCache>
                <c:formatCode>General</c:formatCode>
                <c:ptCount val="60"/>
                <c:pt idx="6" formatCode="_(* #,##0_);_(* \(#,##0\);_(* &quot;-&quot;_);_(@_)">
                  <c:v>3148248.2630922841</c:v>
                </c:pt>
                <c:pt idx="7" formatCode="_(* #,##0_);_(* \(#,##0\);_(* &quot;-&quot;_);_(@_)">
                  <c:v>3161748.0375516955</c:v>
                </c:pt>
                <c:pt idx="8" formatCode="_(* #,##0_);_(* \(#,##0\);_(* &quot;-&quot;_);_(@_)">
                  <c:v>3169493.2971227691</c:v>
                </c:pt>
                <c:pt idx="9" formatCode="_(* #,##0_);_(* \(#,##0\);_(* &quot;-&quot;_);_(@_)">
                  <c:v>3174458.0091988659</c:v>
                </c:pt>
                <c:pt idx="10" formatCode="_(* #,##0_);_(* \(#,##0\);_(* &quot;-&quot;_);_(@_)">
                  <c:v>3177790.2051459295</c:v>
                </c:pt>
                <c:pt idx="11" formatCode="_(* #,##0_);_(* \(#,##0\);_(* &quot;-&quot;_);_(@_)">
                  <c:v>3186306.5492319511</c:v>
                </c:pt>
                <c:pt idx="12" formatCode="_(* #,##0_);_(* \(#,##0\);_(* &quot;-&quot;_);_(@_)">
                  <c:v>3195817.1015892704</c:v>
                </c:pt>
                <c:pt idx="13" formatCode="_(* #,##0_);_(* \(#,##0\);_(* &quot;-&quot;_);_(@_)">
                  <c:v>3203589.4936488243</c:v>
                </c:pt>
                <c:pt idx="14" formatCode="_(* #,##0_);_(* \(#,##0\);_(* &quot;-&quot;_);_(@_)">
                  <c:v>3201638.9103568471</c:v>
                </c:pt>
                <c:pt idx="15" formatCode="_(* #,##0_);_(* \(#,##0\);_(* &quot;-&quot;_);_(@_)">
                  <c:v>3198423.226734018</c:v>
                </c:pt>
                <c:pt idx="16" formatCode="_(* #,##0_);_(* \(#,##0\);_(* &quot;-&quot;_);_(@_)">
                  <c:v>3206109.3405470876</c:v>
                </c:pt>
                <c:pt idx="17" formatCode="_(* #,##0_);_(* \(#,##0\);_(* &quot;-&quot;_);_(@_)">
                  <c:v>3208127.244517311</c:v>
                </c:pt>
                <c:pt idx="18" formatCode="_(* #,##0_);_(* \(#,##0\);_(* &quot;-&quot;_);_(@_)">
                  <c:v>3211774.5422840598</c:v>
                </c:pt>
                <c:pt idx="19" formatCode="_(* #,##0_);_(* \(#,##0\);_(* &quot;-&quot;_);_(@_)">
                  <c:v>3216039.042018197</c:v>
                </c:pt>
                <c:pt idx="20" formatCode="_(* #,##0_);_(* \(#,##0\);_(* &quot;-&quot;_);_(@_)">
                  <c:v>3212105.6596183386</c:v>
                </c:pt>
                <c:pt idx="21" formatCode="_(* #,##0_);_(* \(#,##0\);_(* &quot;-&quot;_);_(@_)">
                  <c:v>3212325.8233073382</c:v>
                </c:pt>
                <c:pt idx="22" formatCode="_(* #,##0_);_(* \(#,##0\);_(* &quot;-&quot;_);_(@_)">
                  <c:v>3215027.9946059319</c:v>
                </c:pt>
                <c:pt idx="23" formatCode="_(* #,##0_);_(* \(#,##0\);_(* &quot;-&quot;_);_(@_)">
                  <c:v>3226061.96019733</c:v>
                </c:pt>
                <c:pt idx="24" formatCode="_(* #,##0_);_(* \(#,##0\);_(* &quot;-&quot;_);_(@_)">
                  <c:v>3235409.4697093228</c:v>
                </c:pt>
                <c:pt idx="25" formatCode="_(* #,##0_);_(* \(#,##0\);_(* &quot;-&quot;_);_(@_)">
                  <c:v>3236516.0850939383</c:v>
                </c:pt>
                <c:pt idx="26" formatCode="_(* #,##0_);_(* \(#,##0\);_(* &quot;-&quot;_);_(@_)">
                  <c:v>3222212.0171038639</c:v>
                </c:pt>
                <c:pt idx="27" formatCode="_(* #,##0_);_(* \(#,##0\);_(* &quot;-&quot;_);_(@_)">
                  <c:v>3217554.7195025403</c:v>
                </c:pt>
                <c:pt idx="28" formatCode="_(* #,##0_);_(* \(#,##0\);_(* &quot;-&quot;_);_(@_)">
                  <c:v>3217014.4313304974</c:v>
                </c:pt>
                <c:pt idx="29" formatCode="_(* #,##0_);_(* \(#,##0\);_(* &quot;-&quot;_);_(@_)">
                  <c:v>3214425.0470459643</c:v>
                </c:pt>
                <c:pt idx="30" formatCode="_(* #,##0_);_(* \(#,##0\);_(* &quot;-&quot;_);_(@_)">
                  <c:v>3204838.4242171813</c:v>
                </c:pt>
                <c:pt idx="31" formatCode="_(* #,##0_);_(* \(#,##0\);_(* &quot;-&quot;_);_(@_)">
                  <c:v>3198976.8834453821</c:v>
                </c:pt>
                <c:pt idx="32" formatCode="_(* #,##0_);_(* \(#,##0\);_(* &quot;-&quot;_);_(@_)">
                  <c:v>3186177.3911554147</c:v>
                </c:pt>
                <c:pt idx="33" formatCode="_(* #,##0_);_(* \(#,##0\);_(* &quot;-&quot;_);_(@_)">
                  <c:v>3179702.6990131489</c:v>
                </c:pt>
                <c:pt idx="34" formatCode="_(* #,##0_);_(* \(#,##0\);_(* &quot;-&quot;_);_(@_)">
                  <c:v>3179935.820683951</c:v>
                </c:pt>
                <c:pt idx="35" formatCode="_(* #,##0_);_(* \(#,##0\);_(* &quot;-&quot;_);_(@_)">
                  <c:v>3191904.0493853567</c:v>
                </c:pt>
                <c:pt idx="36" formatCode="_(* #,##0_);_(* \(#,##0\);_(* &quot;-&quot;_);_(@_)">
                  <c:v>3188392.0564986737</c:v>
                </c:pt>
                <c:pt idx="37" formatCode="_(* #,##0_);_(* \(#,##0\);_(* &quot;-&quot;_);_(@_)">
                  <c:v>3174755.3344143066</c:v>
                </c:pt>
                <c:pt idx="38" formatCode="_(* #,##0_);_(* \(#,##0\);_(* &quot;-&quot;_);_(@_)">
                  <c:v>3154025.802569807</c:v>
                </c:pt>
                <c:pt idx="39" formatCode="_(* #,##0_);_(* \(#,##0\);_(* &quot;-&quot;_);_(@_)">
                  <c:v>3144023.3966144719</c:v>
                </c:pt>
                <c:pt idx="40" formatCode="_(* #,##0_);_(* \(#,##0\);_(* &quot;-&quot;_);_(@_)">
                  <c:v>3134374.1249850262</c:v>
                </c:pt>
                <c:pt idx="41" formatCode="_(* #,##0_);_(* \(#,##0\);_(* &quot;-&quot;_);_(@_)">
                  <c:v>3117860.7828841163</c:v>
                </c:pt>
                <c:pt idx="42" formatCode="_(* #,##0_);_(* \(#,##0\);_(* &quot;-&quot;_);_(@_)">
                  <c:v>3131940.7258121567</c:v>
                </c:pt>
                <c:pt idx="43" formatCode="_(* #,##0_);_(* \(#,##0\);_(* &quot;-&quot;_);_(@_)">
                  <c:v>3146829.2150003877</c:v>
                </c:pt>
                <c:pt idx="44" formatCode="_(* #,##0_);_(* \(#,##0\);_(* &quot;-&quot;_);_(@_)">
                  <c:v>3160338.5150773963</c:v>
                </c:pt>
                <c:pt idx="45" formatCode="_(* #,##0_);_(* \(#,##0\);_(* &quot;-&quot;_);_(@_)">
                  <c:v>3179165.7049864116</c:v>
                </c:pt>
                <c:pt idx="46" formatCode="_(* #,##0_);_(* \(#,##0\);_(* &quot;-&quot;_);_(@_)">
                  <c:v>3195891.1266572131</c:v>
                </c:pt>
                <c:pt idx="47" formatCode="_(* #,##0_);_(* \(#,##0\);_(* &quot;-&quot;_);_(@_)">
                  <c:v>3216029.7742171804</c:v>
                </c:pt>
                <c:pt idx="48" formatCode="_(* #,##0_);_(* \(#,##0\);_(* &quot;-&quot;_);_(@_)">
                  <c:v>3229188.5355902161</c:v>
                </c:pt>
                <c:pt idx="49" formatCode="_(* #,##0_);_(* \(#,##0\);_(* &quot;-&quot;_);_(@_)">
                  <c:v>3239988.2973768162</c:v>
                </c:pt>
                <c:pt idx="50" formatCode="_(* #,##0_);_(* \(#,##0\);_(* &quot;-&quot;_);_(@_)">
                  <c:v>3244291.1407184219</c:v>
                </c:pt>
                <c:pt idx="51" formatCode="_(* #,##0_);_(* \(#,##0\);_(* &quot;-&quot;_);_(@_)">
                  <c:v>3251375.8437788016</c:v>
                </c:pt>
                <c:pt idx="52" formatCode="_(* #,##0_);_(* \(#,##0\);_(* &quot;-&quot;_);_(@_)">
                  <c:v>3261898.9522982389</c:v>
                </c:pt>
                <c:pt idx="53" formatCode="_(* #,##0_);_(* \(#,##0\);_(* &quot;-&quot;_);_(@_)">
                  <c:v>3273663.1296348814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0D-4959-A601-A16AC9FE90D7}"/>
            </c:ext>
          </c:extLst>
        </c:ser>
        <c:ser>
          <c:idx val="0"/>
          <c:order val="2"/>
          <c:tx>
            <c:strRef>
              <c:f>Sheet1!$I$2</c:f>
              <c:strCache>
                <c:ptCount val="1"/>
                <c:pt idx="0">
                  <c:v>Trend (statsmode)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Sheet1!$I$4:$I$63</c:f>
              <c:numCache>
                <c:formatCode>General</c:formatCode>
                <c:ptCount val="60"/>
                <c:pt idx="6" formatCode="_(* #,##0_);_(* \(#,##0\);_(* &quot;-&quot;_);_(@_)">
                  <c:v>3154864.45437147</c:v>
                </c:pt>
                <c:pt idx="7" formatCode="_(* #,##0_);_(* \(#,##0\);_(* &quot;-&quot;_);_(@_)">
                  <c:v>3166377.1865143301</c:v>
                </c:pt>
                <c:pt idx="8" formatCode="_(* #,##0_);_(* \(#,##0\);_(* &quot;-&quot;_);_(@_)">
                  <c:v>3175512.0907001998</c:v>
                </c:pt>
                <c:pt idx="9" formatCode="_(* #,##0_);_(* \(#,##0\);_(* &quot;-&quot;_);_(@_)">
                  <c:v>3178705.00996543</c:v>
                </c:pt>
                <c:pt idx="10" formatCode="_(* #,##0_);_(* \(#,##0\);_(* &quot;-&quot;_);_(@_)">
                  <c:v>3178013.8149833502</c:v>
                </c:pt>
                <c:pt idx="11" formatCode="_(* #,##0_);_(* \(#,##0\);_(* &quot;-&quot;_);_(@_)">
                  <c:v>3177108.3005568301</c:v>
                </c:pt>
                <c:pt idx="12" formatCode="_(* #,##0_);_(* \(#,##0\);_(* &quot;-&quot;_);_(@_)">
                  <c:v>3181009.8197324602</c:v>
                </c:pt>
                <c:pt idx="13" formatCode="_(* #,##0_);_(* \(#,##0\);_(* &quot;-&quot;_);_(@_)">
                  <c:v>3191325.4514528899</c:v>
                </c:pt>
                <c:pt idx="14" formatCode="_(* #,##0_);_(* \(#,##0\);_(* &quot;-&quot;_);_(@_)">
                  <c:v>3198914.2181643602</c:v>
                </c:pt>
                <c:pt idx="15" formatCode="_(* #,##0_);_(* \(#,##0\);_(* &quot;-&quot;_);_(@_)">
                  <c:v>3204334.4539618501</c:v>
                </c:pt>
                <c:pt idx="16" formatCode="_(* #,##0_);_(* \(#,##0\);_(* &quot;-&quot;_);_(@_)">
                  <c:v>3211335.7203148999</c:v>
                </c:pt>
                <c:pt idx="17" formatCode="_(* #,##0_);_(* \(#,##0\);_(* &quot;-&quot;_);_(@_)">
                  <c:v>3216125.7380120298</c:v>
                </c:pt>
                <c:pt idx="18" formatCode="_(* #,##0_);_(* \(#,##0\);_(* &quot;-&quot;_);_(@_)">
                  <c:v>3218512.6277969698</c:v>
                </c:pt>
                <c:pt idx="19" formatCode="_(* #,##0_);_(* \(#,##0\);_(* &quot;-&quot;_);_(@_)">
                  <c:v>3218682.1496863798</c:v>
                </c:pt>
                <c:pt idx="20" formatCode="_(* #,##0_);_(* \(#,##0\);_(* &quot;-&quot;_);_(@_)">
                  <c:v>3218866.5102854501</c:v>
                </c:pt>
                <c:pt idx="21" formatCode="_(* #,##0_);_(* \(#,##0\);_(* &quot;-&quot;_);_(@_)">
                  <c:v>3219105.5196940601</c:v>
                </c:pt>
                <c:pt idx="22" formatCode="_(* #,##0_);_(* \(#,##0\);_(* &quot;-&quot;_);_(@_)">
                  <c:v>3219387.2118983599</c:v>
                </c:pt>
                <c:pt idx="23" formatCode="_(* #,##0_);_(* \(#,##0\);_(* &quot;-&quot;_);_(@_)">
                  <c:v>3219718.46521377</c:v>
                </c:pt>
                <c:pt idx="24" formatCode="_(* #,##0_);_(* \(#,##0\);_(* &quot;-&quot;_);_(@_)">
                  <c:v>3220088.34756144</c:v>
                </c:pt>
                <c:pt idx="25" formatCode="_(* #,##0_);_(* \(#,##0\);_(* &quot;-&quot;_);_(@_)">
                  <c:v>3220290.9228302599</c:v>
                </c:pt>
                <c:pt idx="26" formatCode="_(* #,##0_);_(* \(#,##0\);_(* &quot;-&quot;_);_(@_)">
                  <c:v>3220304.4546402898</c:v>
                </c:pt>
                <c:pt idx="27" formatCode="_(* #,##0_);_(* \(#,##0\);_(* &quot;-&quot;_);_(@_)">
                  <c:v>3220420.8762352699</c:v>
                </c:pt>
                <c:pt idx="28" formatCode="_(* #,##0_);_(* \(#,##0\);_(* &quot;-&quot;_);_(@_)">
                  <c:v>3220604.27005248</c:v>
                </c:pt>
                <c:pt idx="29" formatCode="_(* #,##0_);_(* \(#,##0\);_(* &quot;-&quot;_);_(@_)">
                  <c:v>3220653.9541922598</c:v>
                </c:pt>
                <c:pt idx="30" formatCode="_(* #,##0_);_(* \(#,##0\);_(* &quot;-&quot;_);_(@_)">
                  <c:v>3215779.9837621599</c:v>
                </c:pt>
                <c:pt idx="31" formatCode="_(* #,##0_);_(* \(#,##0\);_(* &quot;-&quot;_);_(@_)">
                  <c:v>3205513.5612838101</c:v>
                </c:pt>
                <c:pt idx="32" formatCode="_(* #,##0_);_(* \(#,##0\);_(* &quot;-&quot;_);_(@_)">
                  <c:v>3195395.6683753501</c:v>
                </c:pt>
                <c:pt idx="33" formatCode="_(* #,##0_);_(* \(#,##0\);_(* &quot;-&quot;_);_(@_)">
                  <c:v>3187151.1725420202</c:v>
                </c:pt>
                <c:pt idx="34" formatCode="_(* #,##0_);_(* \(#,##0\);_(* &quot;-&quot;_);_(@_)">
                  <c:v>3182426.3998269602</c:v>
                </c:pt>
                <c:pt idx="35" formatCode="_(* #,##0_);_(* \(#,##0\);_(* &quot;-&quot;_);_(@_)">
                  <c:v>3181876.74933413</c:v>
                </c:pt>
                <c:pt idx="36" formatCode="_(* #,##0_);_(* \(#,##0\);_(* &quot;-&quot;_);_(@_)">
                  <c:v>3175748.4980348502</c:v>
                </c:pt>
                <c:pt idx="37" formatCode="_(* #,##0_);_(* \(#,##0\);_(* &quot;-&quot;_);_(@_)">
                  <c:v>3161166.84212087</c:v>
                </c:pt>
                <c:pt idx="38" formatCode="_(* #,##0_);_(* \(#,##0\);_(* &quot;-&quot;_);_(@_)">
                  <c:v>3149902.9833395099</c:v>
                </c:pt>
                <c:pt idx="39" formatCode="_(* #,##0_);_(* \(#,##0\);_(* &quot;-&quot;_);_(@_)">
                  <c:v>3143540.7885366399</c:v>
                </c:pt>
                <c:pt idx="40" formatCode="_(* #,##0_);_(* \(#,##0\);_(* &quot;-&quot;_);_(@_)">
                  <c:v>3135827.91040044</c:v>
                </c:pt>
                <c:pt idx="41" formatCode="_(* #,##0_);_(* \(#,##0\);_(* &quot;-&quot;_);_(@_)">
                  <c:v>3123535.1276943502</c:v>
                </c:pt>
                <c:pt idx="42" formatCode="_(* #,##0_);_(* \(#,##0\);_(* &quot;-&quot;_);_(@_)">
                  <c:v>3128862.0578018702</c:v>
                </c:pt>
                <c:pt idx="43" formatCode="_(* #,##0_);_(* \(#,##0\);_(* &quot;-&quot;_);_(@_)">
                  <c:v>3148047.07671839</c:v>
                </c:pt>
                <c:pt idx="44" formatCode="_(* #,##0_);_(* \(#,##0\);_(* &quot;-&quot;_);_(@_)">
                  <c:v>3163270.8496671701</c:v>
                </c:pt>
                <c:pt idx="45" formatCode="_(* #,##0_);_(* \(#,##0\);_(* &quot;-&quot;_);_(@_)">
                  <c:v>3181108.7387352702</c:v>
                </c:pt>
                <c:pt idx="46" formatCode="_(* #,##0_);_(* \(#,##0\);_(* &quot;-&quot;_);_(@_)">
                  <c:v>3195502.75817972</c:v>
                </c:pt>
                <c:pt idx="47" formatCode="_(* #,##0_);_(* \(#,##0\);_(* &quot;-&quot;_);_(@_)">
                  <c:v>3204136.9581797202</c:v>
                </c:pt>
                <c:pt idx="48" formatCode="_(* #,##0_);_(* \(#,##0\);_(* &quot;-&quot;_);_(@_)">
                  <c:v>3217042.9431259502</c:v>
                </c:pt>
                <c:pt idx="49" formatCode="_(* #,##0_);_(* \(#,##0\);_(* &quot;-&quot;_);_(@_)">
                  <c:v>3233181.1124807899</c:v>
                </c:pt>
                <c:pt idx="50" formatCode="_(* #,##0_);_(* \(#,##0\);_(* &quot;-&quot;_);_(@_)">
                  <c:v>3245395.0885560601</c:v>
                </c:pt>
                <c:pt idx="51" formatCode="_(* #,##0_);_(* \(#,##0\);_(* &quot;-&quot;_);_(@_)">
                  <c:v>3256945.9503840199</c:v>
                </c:pt>
                <c:pt idx="52" formatCode="_(* #,##0_);_(* \(#,##0\);_(* &quot;-&quot;_);_(@_)">
                  <c:v>3270765.9788786401</c:v>
                </c:pt>
                <c:pt idx="53" formatCode="_(* #,##0_);_(* \(#,##0\);_(* &quot;-&quot;_);_(@_)">
                  <c:v>3289296.7963517602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0D-4959-A601-A16AC9FE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22239"/>
        <c:axId val="264302703"/>
      </c:lineChart>
      <c:catAx>
        <c:axId val="28382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4302703"/>
        <c:crosses val="autoZero"/>
        <c:auto val="1"/>
        <c:lblAlgn val="ctr"/>
        <c:lblOffset val="100"/>
        <c:noMultiLvlLbl val="0"/>
      </c:catAx>
      <c:valAx>
        <c:axId val="264302703"/>
        <c:scaling>
          <c:orientation val="minMax"/>
          <c:min val="2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382223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306945349174268"/>
          <c:y val="1.5862215293346468E-2"/>
          <c:w val="0.2475346341603207"/>
          <c:h val="0.21971354922292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용수공급량 </a:t>
            </a:r>
            <a:r>
              <a:rPr lang="en-US" altLang="ko-KR" b="1"/>
              <a:t>-</a:t>
            </a:r>
            <a:r>
              <a:rPr lang="en-US" altLang="ko-KR" b="1" baseline="0"/>
              <a:t> Trend (</a:t>
            </a:r>
            <a:r>
              <a:rPr lang="ko-KR" altLang="en-US" b="1" baseline="0"/>
              <a:t>전후 </a:t>
            </a:r>
            <a:r>
              <a:rPr lang="en-US" altLang="ko-KR" b="1" baseline="0"/>
              <a:t>6</a:t>
            </a:r>
            <a:r>
              <a:rPr lang="ko-KR" altLang="en-US" b="1" baseline="0"/>
              <a:t>개월 이동평균</a:t>
            </a:r>
            <a:r>
              <a:rPr lang="en-US" altLang="ko-KR" b="1" baseline="0"/>
              <a:t>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294109023894788E-2"/>
          <c:y val="0.2097387245268274"/>
          <c:w val="0.91270505219510412"/>
          <c:h val="0.59444494044228147"/>
        </c:manualLayout>
      </c:layou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용수공급량-Trend (Data 검증)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Sheet1!$A$4:$A$63</c:f>
              <c:strCache>
                <c:ptCount val="6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  <c:pt idx="48">
                  <c:v>2021-01</c:v>
                </c:pt>
                <c:pt idx="49">
                  <c:v>2021-02</c:v>
                </c:pt>
                <c:pt idx="50">
                  <c:v>2021-03</c:v>
                </c:pt>
                <c:pt idx="51">
                  <c:v>2021-04</c:v>
                </c:pt>
                <c:pt idx="52">
                  <c:v>2021-05</c:v>
                </c:pt>
                <c:pt idx="53">
                  <c:v>2021-06</c:v>
                </c:pt>
                <c:pt idx="54">
                  <c:v>2021-07</c:v>
                </c:pt>
                <c:pt idx="55">
                  <c:v>2021-08</c:v>
                </c:pt>
                <c:pt idx="56">
                  <c:v>2021-09</c:v>
                </c:pt>
                <c:pt idx="57">
                  <c:v>2021-10</c:v>
                </c:pt>
                <c:pt idx="58">
                  <c:v>2021-11</c:v>
                </c:pt>
                <c:pt idx="59">
                  <c:v>2021-12</c:v>
                </c:pt>
              </c:strCache>
            </c:strRef>
          </c:cat>
          <c:val>
            <c:numRef>
              <c:f>Sheet1!$D$4:$D$63</c:f>
              <c:numCache>
                <c:formatCode>_(* #,##0_);_(* \(#,##0\);_(* "-"_);_(@_)</c:formatCode>
                <c:ptCount val="60"/>
                <c:pt idx="6">
                  <c:v>181660.12400449021</c:v>
                </c:pt>
                <c:pt idx="7">
                  <c:v>108818.47857733676</c:v>
                </c:pt>
                <c:pt idx="8">
                  <c:v>53968.202877230942</c:v>
                </c:pt>
                <c:pt idx="9">
                  <c:v>-101138.62210209155</c:v>
                </c:pt>
                <c:pt idx="10">
                  <c:v>-64243.505145929288</c:v>
                </c:pt>
                <c:pt idx="11">
                  <c:v>-101795.35568356421</c:v>
                </c:pt>
                <c:pt idx="12">
                  <c:v>-65908.133847334888</c:v>
                </c:pt>
                <c:pt idx="13">
                  <c:v>-20293.457934538368</c:v>
                </c:pt>
                <c:pt idx="14">
                  <c:v>-71850.071647169534</c:v>
                </c:pt>
                <c:pt idx="15">
                  <c:v>-69135.260067351162</c:v>
                </c:pt>
                <c:pt idx="16">
                  <c:v>-45090.759901926387</c:v>
                </c:pt>
                <c:pt idx="17">
                  <c:v>91780.422149355523</c:v>
                </c:pt>
                <c:pt idx="18">
                  <c:v>205326.03836110141</c:v>
                </c:pt>
                <c:pt idx="19">
                  <c:v>214910.44185277075</c:v>
                </c:pt>
                <c:pt idx="20">
                  <c:v>33103.273714994546</c:v>
                </c:pt>
                <c:pt idx="21">
                  <c:v>-30668.210404112469</c:v>
                </c:pt>
                <c:pt idx="22">
                  <c:v>-41789.127939265221</c:v>
                </c:pt>
                <c:pt idx="23">
                  <c:v>-86282.508584426716</c:v>
                </c:pt>
                <c:pt idx="24">
                  <c:v>-103483.40519319382</c:v>
                </c:pt>
                <c:pt idx="25">
                  <c:v>-51168.620808224194</c:v>
                </c:pt>
                <c:pt idx="26">
                  <c:v>-90049.952587734908</c:v>
                </c:pt>
                <c:pt idx="27">
                  <c:v>-84903.752835873514</c:v>
                </c:pt>
                <c:pt idx="28">
                  <c:v>-52598.23778211046</c:v>
                </c:pt>
                <c:pt idx="29">
                  <c:v>90035.08628736902</c:v>
                </c:pt>
                <c:pt idx="30">
                  <c:v>216586.86610539956</c:v>
                </c:pt>
                <c:pt idx="31">
                  <c:v>232509.6971997791</c:v>
                </c:pt>
                <c:pt idx="32">
                  <c:v>58819.208844585344</c:v>
                </c:pt>
                <c:pt idx="33">
                  <c:v>4961.3655029800721</c:v>
                </c:pt>
                <c:pt idx="34">
                  <c:v>-5301.9540172843263</c:v>
                </c:pt>
                <c:pt idx="35">
                  <c:v>-52327.178417614661</c:v>
                </c:pt>
                <c:pt idx="36">
                  <c:v>-173238.70165996393</c:v>
                </c:pt>
                <c:pt idx="37">
                  <c:v>-119029.29993154807</c:v>
                </c:pt>
                <c:pt idx="38">
                  <c:v>-135071.73805367807</c:v>
                </c:pt>
                <c:pt idx="39">
                  <c:v>-96032.329947805032</c:v>
                </c:pt>
                <c:pt idx="40">
                  <c:v>1307.4234020705335</c:v>
                </c:pt>
                <c:pt idx="41">
                  <c:v>202142.38378255023</c:v>
                </c:pt>
                <c:pt idx="42">
                  <c:v>126863.49999429472</c:v>
                </c:pt>
                <c:pt idx="43">
                  <c:v>97318.688225418795</c:v>
                </c:pt>
                <c:pt idx="44">
                  <c:v>1664.1515892702155</c:v>
                </c:pt>
                <c:pt idx="45">
                  <c:v>-64200.382405766286</c:v>
                </c:pt>
                <c:pt idx="46">
                  <c:v>-136667.59332387988</c:v>
                </c:pt>
                <c:pt idx="47">
                  <c:v>-256069.35486234166</c:v>
                </c:pt>
                <c:pt idx="48">
                  <c:v>93427.593442041893</c:v>
                </c:pt>
                <c:pt idx="49">
                  <c:v>-31284.583091102075</c:v>
                </c:pt>
                <c:pt idx="50">
                  <c:v>-12944.205234550871</c:v>
                </c:pt>
                <c:pt idx="51">
                  <c:v>12331.689554531593</c:v>
                </c:pt>
                <c:pt idx="52">
                  <c:v>3522.5960888578556</c:v>
                </c:pt>
                <c:pt idx="53">
                  <c:v>123820.8370317854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0-40FA-A2F0-F9D04FA5854F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용수공급량-Trend (statsmode)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Sheet1!$J$4:$J$63</c:f>
              <c:numCache>
                <c:formatCode>General</c:formatCode>
                <c:ptCount val="60"/>
                <c:pt idx="6" formatCode="_(* #,##0_);_(* \(#,##0\);_(* &quot;-&quot;_);_(@_)">
                  <c:v>175043.93272530427</c:v>
                </c:pt>
                <c:pt idx="7" formatCode="_(* #,##0_);_(* \(#,##0\);_(* &quot;-&quot;_);_(@_)">
                  <c:v>104189.32961470215</c:v>
                </c:pt>
                <c:pt idx="8" formatCode="_(* #,##0_);_(* \(#,##0\);_(* &quot;-&quot;_);_(@_)">
                  <c:v>47949.409299800172</c:v>
                </c:pt>
                <c:pt idx="9" formatCode="_(* #,##0_);_(* \(#,##0\);_(* &quot;-&quot;_);_(@_)">
                  <c:v>-105385.62286865572</c:v>
                </c:pt>
                <c:pt idx="10" formatCode="_(* #,##0_);_(* \(#,##0\);_(* &quot;-&quot;_);_(@_)">
                  <c:v>-64467.114983350039</c:v>
                </c:pt>
                <c:pt idx="11" formatCode="_(* #,##0_);_(* \(#,##0\);_(* &quot;-&quot;_);_(@_)">
                  <c:v>-92597.107008443214</c:v>
                </c:pt>
                <c:pt idx="12" formatCode="_(* #,##0_);_(* \(#,##0\);_(* &quot;-&quot;_);_(@_)">
                  <c:v>-51100.851990524679</c:v>
                </c:pt>
                <c:pt idx="13" formatCode="_(* #,##0_);_(* \(#,##0\);_(* &quot;-&quot;_);_(@_)">
                  <c:v>-8029.4157386040315</c:v>
                </c:pt>
                <c:pt idx="14" formatCode="_(* #,##0_);_(* \(#,##0\);_(* &quot;-&quot;_);_(@_)">
                  <c:v>-69125.379454682581</c:v>
                </c:pt>
                <c:pt idx="15" formatCode="_(* #,##0_);_(* \(#,##0\);_(* &quot;-&quot;_);_(@_)">
                  <c:v>-75046.487295183353</c:v>
                </c:pt>
                <c:pt idx="16" formatCode="_(* #,##0_);_(* \(#,##0\);_(* &quot;-&quot;_);_(@_)">
                  <c:v>-50317.13966973871</c:v>
                </c:pt>
                <c:pt idx="17" formatCode="_(* #,##0_);_(* \(#,##0\);_(* &quot;-&quot;_);_(@_)">
                  <c:v>83781.928654636722</c:v>
                </c:pt>
                <c:pt idx="18" formatCode="_(* #,##0_);_(* \(#,##0\);_(* &quot;-&quot;_);_(@_)">
                  <c:v>198587.95284819137</c:v>
                </c:pt>
                <c:pt idx="19" formatCode="_(* #,##0_);_(* \(#,##0\);_(* &quot;-&quot;_);_(@_)">
                  <c:v>212267.33418458793</c:v>
                </c:pt>
                <c:pt idx="20" formatCode="_(* #,##0_);_(* \(#,##0\);_(* &quot;-&quot;_);_(@_)">
                  <c:v>26342.42304788297</c:v>
                </c:pt>
                <c:pt idx="21" formatCode="_(* #,##0_);_(* \(#,##0\);_(* &quot;-&quot;_);_(@_)">
                  <c:v>-37447.906790834386</c:v>
                </c:pt>
                <c:pt idx="22" formatCode="_(* #,##0_);_(* \(#,##0\);_(* &quot;-&quot;_);_(@_)">
                  <c:v>-46148.345231693238</c:v>
                </c:pt>
                <c:pt idx="23" formatCode="_(* #,##0_);_(* \(#,##0\);_(* &quot;-&quot;_);_(@_)">
                  <c:v>-79939.013600866776</c:v>
                </c:pt>
                <c:pt idx="24" formatCode="_(* #,##0_);_(* \(#,##0\);_(* &quot;-&quot;_);_(@_)">
                  <c:v>-88162.283045310993</c:v>
                </c:pt>
                <c:pt idx="25" formatCode="_(* #,##0_);_(* \(#,##0\);_(* &quot;-&quot;_);_(@_)">
                  <c:v>-34943.458544545807</c:v>
                </c:pt>
                <c:pt idx="26" formatCode="_(* #,##0_);_(* \(#,##0\);_(* &quot;-&quot;_);_(@_)">
                  <c:v>-88142.390124160796</c:v>
                </c:pt>
                <c:pt idx="27" formatCode="_(* #,##0_);_(* \(#,##0\);_(* &quot;-&quot;_);_(@_)">
                  <c:v>-87769.909568603151</c:v>
                </c:pt>
                <c:pt idx="28" formatCode="_(* #,##0_);_(* \(#,##0\);_(* &quot;-&quot;_);_(@_)">
                  <c:v>-56188.076504093129</c:v>
                </c:pt>
                <c:pt idx="29" formatCode="_(* #,##0_);_(* \(#,##0\);_(* &quot;-&quot;_);_(@_)">
                  <c:v>83806.179141073488</c:v>
                </c:pt>
                <c:pt idx="30" formatCode="_(* #,##0_);_(* \(#,##0\);_(* &quot;-&quot;_);_(@_)">
                  <c:v>205645.3065604209</c:v>
                </c:pt>
                <c:pt idx="31" formatCode="_(* #,##0_);_(* \(#,##0\);_(* &quot;-&quot;_);_(@_)">
                  <c:v>225973.01936135115</c:v>
                </c:pt>
                <c:pt idx="32" formatCode="_(* #,##0_);_(* \(#,##0\);_(* &quot;-&quot;_);_(@_)">
                  <c:v>49600.931624650024</c:v>
                </c:pt>
                <c:pt idx="33" formatCode="_(* #,##0_);_(* \(#,##0\);_(* &quot;-&quot;_);_(@_)">
                  <c:v>-2487.1080258912407</c:v>
                </c:pt>
                <c:pt idx="34" formatCode="_(* #,##0_);_(* \(#,##0\);_(* &quot;-&quot;_);_(@_)">
                  <c:v>-7792.5331602934748</c:v>
                </c:pt>
                <c:pt idx="35" formatCode="_(* #,##0_);_(* \(#,##0\);_(* &quot;-&quot;_);_(@_)">
                  <c:v>-42299.878366387915</c:v>
                </c:pt>
                <c:pt idx="36" formatCode="_(* #,##0_);_(* \(#,##0\);_(* &quot;-&quot;_);_(@_)">
                  <c:v>-160595.14319614042</c:v>
                </c:pt>
                <c:pt idx="37" formatCode="_(* #,##0_);_(* \(#,##0\);_(* &quot;-&quot;_);_(@_)">
                  <c:v>-105440.80763811152</c:v>
                </c:pt>
                <c:pt idx="38" formatCode="_(* #,##0_);_(* \(#,##0\);_(* &quot;-&quot;_);_(@_)">
                  <c:v>-130948.91882338095</c:v>
                </c:pt>
                <c:pt idx="39" formatCode="_(* #,##0_);_(* \(#,##0\);_(* &quot;-&quot;_);_(@_)">
                  <c:v>-95549.721869973</c:v>
                </c:pt>
                <c:pt idx="40" formatCode="_(* #,##0_);_(* \(#,##0\);_(* &quot;-&quot;_);_(@_)">
                  <c:v>-146.36201334325597</c:v>
                </c:pt>
                <c:pt idx="41" formatCode="_(* #,##0_);_(* \(#,##0\);_(* &quot;-&quot;_);_(@_)">
                  <c:v>196468.03897231631</c:v>
                </c:pt>
                <c:pt idx="42" formatCode="_(* #,##0_);_(* \(#,##0\);_(* &quot;-&quot;_);_(@_)">
                  <c:v>129942.16800458124</c:v>
                </c:pt>
                <c:pt idx="43" formatCode="_(* #,##0_);_(* \(#,##0\);_(* &quot;-&quot;_);_(@_)">
                  <c:v>96100.826507416554</c:v>
                </c:pt>
                <c:pt idx="44" formatCode="_(* #,##0_);_(* \(#,##0\);_(* &quot;-&quot;_);_(@_)">
                  <c:v>-1268.1830005035736</c:v>
                </c:pt>
                <c:pt idx="45" formatCode="_(* #,##0_);_(* \(#,##0\);_(* &quot;-&quot;_);_(@_)">
                  <c:v>-66143.416154624894</c:v>
                </c:pt>
                <c:pt idx="46" formatCode="_(* #,##0_);_(* \(#,##0\);_(* &quot;-&quot;_);_(@_)">
                  <c:v>-136279.22484638682</c:v>
                </c:pt>
                <c:pt idx="47" formatCode="_(* #,##0_);_(* \(#,##0\);_(* &quot;-&quot;_);_(@_)">
                  <c:v>-244176.53882488143</c:v>
                </c:pt>
                <c:pt idx="48" formatCode="_(* #,##0_);_(* \(#,##0\);_(* &quot;-&quot;_);_(@_)">
                  <c:v>105573.18590630777</c:v>
                </c:pt>
                <c:pt idx="49" formatCode="_(* #,##0_);_(* \(#,##0\);_(* &quot;-&quot;_);_(@_)">
                  <c:v>-24477.398195075803</c:v>
                </c:pt>
                <c:pt idx="50" formatCode="_(* #,##0_);_(* \(#,##0\);_(* &quot;-&quot;_);_(@_)">
                  <c:v>-14048.153072189074</c:v>
                </c:pt>
                <c:pt idx="51" formatCode="_(* #,##0_);_(* \(#,##0\);_(* &quot;-&quot;_);_(@_)">
                  <c:v>6761.5829493133351</c:v>
                </c:pt>
                <c:pt idx="52" formatCode="_(* #,##0_);_(* \(#,##0\);_(* &quot;-&quot;_);_(@_)">
                  <c:v>-5344.430491543375</c:v>
                </c:pt>
                <c:pt idx="53" formatCode="_(* #,##0_);_(* \(#,##0\);_(* &quot;-&quot;_);_(@_)">
                  <c:v>108187.17031490663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9-42A8-8C52-4B26B9D6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72191"/>
        <c:axId val="376502911"/>
      </c:lineChart>
      <c:catAx>
        <c:axId val="2616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502911"/>
        <c:crossesAt val="-200000"/>
        <c:auto val="1"/>
        <c:lblAlgn val="ctr"/>
        <c:lblOffset val="100"/>
        <c:noMultiLvlLbl val="0"/>
      </c:catAx>
      <c:valAx>
        <c:axId val="3765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1672191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69421748125423"/>
          <c:y val="6.2257025913126852E-2"/>
          <c:w val="0.20330772901972843"/>
          <c:h val="0.16011607096496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Seasonality (</a:t>
            </a:r>
            <a:r>
              <a:rPr lang="ko-KR" altLang="en-US" b="1"/>
              <a:t>계절성</a:t>
            </a:r>
            <a:r>
              <a:rPr lang="en-US" altLang="ko-KR" b="1"/>
              <a:t>) (</a:t>
            </a:r>
            <a:r>
              <a:rPr lang="ko-KR" altLang="en-US" b="1"/>
              <a:t>용수공급량 </a:t>
            </a:r>
            <a:r>
              <a:rPr lang="en-US" altLang="ko-KR" b="1"/>
              <a:t>- </a:t>
            </a:r>
            <a:r>
              <a:rPr lang="ko-KR" altLang="en-US" b="1"/>
              <a:t>월별평균 공급량</a:t>
            </a:r>
            <a:r>
              <a:rPr lang="en-US" altLang="ko-KR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8635649685817868E-2"/>
          <c:y val="0.19548529509047166"/>
          <c:w val="0.90994008721769915"/>
          <c:h val="0.6220056612247881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Seasonality (Data 검증)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Sheet1!$A$4:$A$63</c:f>
              <c:strCache>
                <c:ptCount val="6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  <c:pt idx="48">
                  <c:v>2021-01</c:v>
                </c:pt>
                <c:pt idx="49">
                  <c:v>2021-02</c:v>
                </c:pt>
                <c:pt idx="50">
                  <c:v>2021-03</c:v>
                </c:pt>
                <c:pt idx="51">
                  <c:v>2021-04</c:v>
                </c:pt>
                <c:pt idx="52">
                  <c:v>2021-05</c:v>
                </c:pt>
                <c:pt idx="53">
                  <c:v>2021-06</c:v>
                </c:pt>
                <c:pt idx="54">
                  <c:v>2021-07</c:v>
                </c:pt>
                <c:pt idx="55">
                  <c:v>2021-08</c:v>
                </c:pt>
                <c:pt idx="56">
                  <c:v>2021-09</c:v>
                </c:pt>
                <c:pt idx="57">
                  <c:v>2021-10</c:v>
                </c:pt>
                <c:pt idx="58">
                  <c:v>2021-11</c:v>
                </c:pt>
                <c:pt idx="59">
                  <c:v>2021-12</c:v>
                </c:pt>
              </c:strCache>
            </c:strRef>
          </c:cat>
          <c:val>
            <c:numRef>
              <c:f>Sheet1!$F$4:$F$63</c:f>
              <c:numCache>
                <c:formatCode>_(* #,##0_);_(* \(#,##0\);_(* "-"_);_(@_)</c:formatCode>
                <c:ptCount val="60"/>
                <c:pt idx="0">
                  <c:v>-79460.65605986258</c:v>
                </c:pt>
                <c:pt idx="1">
                  <c:v>-68506.610223218799</c:v>
                </c:pt>
                <c:pt idx="2">
                  <c:v>-85541.630253410898</c:v>
                </c:pt>
                <c:pt idx="3">
                  <c:v>-62673.839500722941</c:v>
                </c:pt>
                <c:pt idx="4">
                  <c:v>-17794.73993083043</c:v>
                </c:pt>
                <c:pt idx="5">
                  <c:v>122122.31383261038</c:v>
                </c:pt>
                <c:pt idx="6">
                  <c:v>182719.75684336293</c:v>
                </c:pt>
                <c:pt idx="7">
                  <c:v>154328.96974658919</c:v>
                </c:pt>
                <c:pt idx="8">
                  <c:v>34209.560499276966</c:v>
                </c:pt>
                <c:pt idx="9">
                  <c:v>-39199.314124378841</c:v>
                </c:pt>
                <c:pt idx="10">
                  <c:v>-46459.612834056374</c:v>
                </c:pt>
                <c:pt idx="11">
                  <c:v>-93744.197995346505</c:v>
                </c:pt>
                <c:pt idx="12">
                  <c:v>-79460.65605986258</c:v>
                </c:pt>
                <c:pt idx="13">
                  <c:v>-68506.610223218799</c:v>
                </c:pt>
                <c:pt idx="14">
                  <c:v>-85541.630253410898</c:v>
                </c:pt>
                <c:pt idx="15">
                  <c:v>-62673.839500722941</c:v>
                </c:pt>
                <c:pt idx="16">
                  <c:v>-17794.73993083043</c:v>
                </c:pt>
                <c:pt idx="17">
                  <c:v>122122.31383261038</c:v>
                </c:pt>
                <c:pt idx="18">
                  <c:v>182719.75684336293</c:v>
                </c:pt>
                <c:pt idx="19">
                  <c:v>154328.96974658919</c:v>
                </c:pt>
                <c:pt idx="20">
                  <c:v>34209.560499276966</c:v>
                </c:pt>
                <c:pt idx="21">
                  <c:v>-39199.314124378841</c:v>
                </c:pt>
                <c:pt idx="22">
                  <c:v>-46459.612834056374</c:v>
                </c:pt>
                <c:pt idx="23">
                  <c:v>-93744.197995346505</c:v>
                </c:pt>
                <c:pt idx="24">
                  <c:v>-79460.65605986258</c:v>
                </c:pt>
                <c:pt idx="25">
                  <c:v>-68506.610223218799</c:v>
                </c:pt>
                <c:pt idx="26">
                  <c:v>-85541.630253410898</c:v>
                </c:pt>
                <c:pt idx="27">
                  <c:v>-62673.839500722941</c:v>
                </c:pt>
                <c:pt idx="28">
                  <c:v>-17794.73993083043</c:v>
                </c:pt>
                <c:pt idx="29">
                  <c:v>122122.31383261038</c:v>
                </c:pt>
                <c:pt idx="30">
                  <c:v>182719.75684336293</c:v>
                </c:pt>
                <c:pt idx="31">
                  <c:v>154328.96974658919</c:v>
                </c:pt>
                <c:pt idx="32">
                  <c:v>34209.560499276966</c:v>
                </c:pt>
                <c:pt idx="33">
                  <c:v>-39199.314124378841</c:v>
                </c:pt>
                <c:pt idx="34">
                  <c:v>-46459.612834056374</c:v>
                </c:pt>
                <c:pt idx="35">
                  <c:v>-93744.197995346505</c:v>
                </c:pt>
                <c:pt idx="36">
                  <c:v>-79460.65605986258</c:v>
                </c:pt>
                <c:pt idx="37">
                  <c:v>-68506.610223218799</c:v>
                </c:pt>
                <c:pt idx="38">
                  <c:v>-85541.630253410898</c:v>
                </c:pt>
                <c:pt idx="39">
                  <c:v>-62673.839500722941</c:v>
                </c:pt>
                <c:pt idx="40">
                  <c:v>-17794.73993083043</c:v>
                </c:pt>
                <c:pt idx="41">
                  <c:v>122122.31383261038</c:v>
                </c:pt>
                <c:pt idx="42">
                  <c:v>182719.75684336293</c:v>
                </c:pt>
                <c:pt idx="43">
                  <c:v>154328.96974658919</c:v>
                </c:pt>
                <c:pt idx="44">
                  <c:v>34209.560499276966</c:v>
                </c:pt>
                <c:pt idx="45">
                  <c:v>-39199.314124378841</c:v>
                </c:pt>
                <c:pt idx="46">
                  <c:v>-46459.612834056374</c:v>
                </c:pt>
                <c:pt idx="47">
                  <c:v>-93744.197995346505</c:v>
                </c:pt>
                <c:pt idx="48">
                  <c:v>-79460.65605986258</c:v>
                </c:pt>
                <c:pt idx="49">
                  <c:v>-68506.610223218799</c:v>
                </c:pt>
                <c:pt idx="50">
                  <c:v>-85541.630253410898</c:v>
                </c:pt>
                <c:pt idx="51">
                  <c:v>-62673.839500722941</c:v>
                </c:pt>
                <c:pt idx="52">
                  <c:v>-17794.73993083043</c:v>
                </c:pt>
                <c:pt idx="53">
                  <c:v>122122.31383261038</c:v>
                </c:pt>
                <c:pt idx="54">
                  <c:v>182719.75684336293</c:v>
                </c:pt>
                <c:pt idx="55">
                  <c:v>154328.96974658919</c:v>
                </c:pt>
                <c:pt idx="56">
                  <c:v>34209.560499276966</c:v>
                </c:pt>
                <c:pt idx="57">
                  <c:v>-39199.314124378841</c:v>
                </c:pt>
                <c:pt idx="58">
                  <c:v>-46459.612834056374</c:v>
                </c:pt>
                <c:pt idx="59">
                  <c:v>-93744.197995346505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3-4CD9-B600-C877BC9CF224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Seasonality (statsmode)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Sheet1!$K$4:$K$63</c:f>
              <c:numCache>
                <c:formatCode>_(* #,##0_);_(* \(#,##0\);_(* "-"_);_(@_)</c:formatCode>
                <c:ptCount val="60"/>
                <c:pt idx="0">
                  <c:v>-48246.531406821501</c:v>
                </c:pt>
                <c:pt idx="1">
                  <c:v>-42898.028354488299</c:v>
                </c:pt>
                <c:pt idx="2">
                  <c:v>-75241.468694008101</c:v>
                </c:pt>
                <c:pt idx="3">
                  <c:v>-62576.392271516699</c:v>
                </c:pt>
                <c:pt idx="4">
                  <c:v>-27674.260495083101</c:v>
                </c:pt>
                <c:pt idx="5">
                  <c:v>118385.570945329</c:v>
                </c:pt>
                <c:pt idx="6">
                  <c:v>177629.58170921801</c:v>
                </c:pt>
                <c:pt idx="7">
                  <c:v>159957.36909160999</c:v>
                </c:pt>
                <c:pt idx="8">
                  <c:v>30980.886917551099</c:v>
                </c:pt>
                <c:pt idx="9">
                  <c:v>-52541.271785405799</c:v>
                </c:pt>
                <c:pt idx="10">
                  <c:v>-63347.062880835998</c:v>
                </c:pt>
                <c:pt idx="11">
                  <c:v>-114428.392775549</c:v>
                </c:pt>
                <c:pt idx="12">
                  <c:v>-48246.531406821501</c:v>
                </c:pt>
                <c:pt idx="13">
                  <c:v>-42898.028354488299</c:v>
                </c:pt>
                <c:pt idx="14">
                  <c:v>-75241.468694008101</c:v>
                </c:pt>
                <c:pt idx="15">
                  <c:v>-62576.392271516699</c:v>
                </c:pt>
                <c:pt idx="16">
                  <c:v>-27674.260495083101</c:v>
                </c:pt>
                <c:pt idx="17">
                  <c:v>118385.570945329</c:v>
                </c:pt>
                <c:pt idx="18">
                  <c:v>177629.58170921801</c:v>
                </c:pt>
                <c:pt idx="19">
                  <c:v>159957.36909160999</c:v>
                </c:pt>
                <c:pt idx="20">
                  <c:v>30980.886917551099</c:v>
                </c:pt>
                <c:pt idx="21">
                  <c:v>-52541.271785405799</c:v>
                </c:pt>
                <c:pt idx="22">
                  <c:v>-63347.062880835998</c:v>
                </c:pt>
                <c:pt idx="23">
                  <c:v>-114428.392775549</c:v>
                </c:pt>
                <c:pt idx="24">
                  <c:v>-48246.531406821501</c:v>
                </c:pt>
                <c:pt idx="25">
                  <c:v>-42898.028354488299</c:v>
                </c:pt>
                <c:pt idx="26">
                  <c:v>-75241.468694008101</c:v>
                </c:pt>
                <c:pt idx="27">
                  <c:v>-62576.392271516699</c:v>
                </c:pt>
                <c:pt idx="28">
                  <c:v>-27674.260495083101</c:v>
                </c:pt>
                <c:pt idx="29">
                  <c:v>118385.570945329</c:v>
                </c:pt>
                <c:pt idx="30">
                  <c:v>177629.58170921801</c:v>
                </c:pt>
                <c:pt idx="31">
                  <c:v>159957.36909160999</c:v>
                </c:pt>
                <c:pt idx="32">
                  <c:v>30980.886917551099</c:v>
                </c:pt>
                <c:pt idx="33">
                  <c:v>-52541.271785405799</c:v>
                </c:pt>
                <c:pt idx="34">
                  <c:v>-63347.062880835998</c:v>
                </c:pt>
                <c:pt idx="35">
                  <c:v>-114428.392775549</c:v>
                </c:pt>
                <c:pt idx="36">
                  <c:v>-48246.531406821501</c:v>
                </c:pt>
                <c:pt idx="37">
                  <c:v>-42898.028354488299</c:v>
                </c:pt>
                <c:pt idx="38">
                  <c:v>-75241.468694008101</c:v>
                </c:pt>
                <c:pt idx="39">
                  <c:v>-62576.392271516699</c:v>
                </c:pt>
                <c:pt idx="40">
                  <c:v>-27674.260495083101</c:v>
                </c:pt>
                <c:pt idx="41">
                  <c:v>118385.570945329</c:v>
                </c:pt>
                <c:pt idx="42">
                  <c:v>177629.58170921801</c:v>
                </c:pt>
                <c:pt idx="43">
                  <c:v>159957.36909160999</c:v>
                </c:pt>
                <c:pt idx="44">
                  <c:v>30980.886917551099</c:v>
                </c:pt>
                <c:pt idx="45">
                  <c:v>-52541.271785405799</c:v>
                </c:pt>
                <c:pt idx="46">
                  <c:v>-63347.062880835998</c:v>
                </c:pt>
                <c:pt idx="47">
                  <c:v>-114428.392775549</c:v>
                </c:pt>
                <c:pt idx="48">
                  <c:v>-48246.531406821501</c:v>
                </c:pt>
                <c:pt idx="49">
                  <c:v>-42898.028354488299</c:v>
                </c:pt>
                <c:pt idx="50">
                  <c:v>-75241.468694008101</c:v>
                </c:pt>
                <c:pt idx="51">
                  <c:v>-62576.392271516699</c:v>
                </c:pt>
                <c:pt idx="52">
                  <c:v>-27674.260495083101</c:v>
                </c:pt>
                <c:pt idx="53">
                  <c:v>118385.570945329</c:v>
                </c:pt>
                <c:pt idx="54">
                  <c:v>177629.58170921801</c:v>
                </c:pt>
                <c:pt idx="55">
                  <c:v>159957.36909160999</c:v>
                </c:pt>
                <c:pt idx="56">
                  <c:v>30980.886917551099</c:v>
                </c:pt>
                <c:pt idx="57">
                  <c:v>-52541.271785405799</c:v>
                </c:pt>
                <c:pt idx="58">
                  <c:v>-63347.062880835998</c:v>
                </c:pt>
                <c:pt idx="59">
                  <c:v>-114428.392775549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8-4C4C-8D65-9209C731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19903"/>
        <c:axId val="459742607"/>
      </c:lineChart>
      <c:catAx>
        <c:axId val="3815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742607"/>
        <c:crossesAt val="-100000"/>
        <c:auto val="1"/>
        <c:lblAlgn val="ctr"/>
        <c:lblOffset val="100"/>
        <c:noMultiLvlLbl val="0"/>
      </c:catAx>
      <c:valAx>
        <c:axId val="459742607"/>
        <c:scaling>
          <c:orientation val="minMax"/>
          <c:min val="-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51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03384580535908"/>
          <c:y val="3.4522329806383339E-2"/>
          <c:w val="0.16372787621302751"/>
          <c:h val="0.1492348990484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용수공급량 </a:t>
            </a:r>
            <a:r>
              <a:rPr lang="en-US" altLang="ko-KR" b="1"/>
              <a:t>- Residual(</a:t>
            </a:r>
            <a:r>
              <a:rPr lang="ko-KR" altLang="en-US" b="1"/>
              <a:t>에러</a:t>
            </a:r>
            <a:r>
              <a:rPr lang="en-US" altLang="ko-KR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500795421008227E-2"/>
          <c:y val="0.18557285393781309"/>
          <c:w val="0.9182103038434859"/>
          <c:h val="0.6347017505357635"/>
        </c:manualLayout>
      </c:layout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Residual (Data 검증)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Sheet1!$A$4:$A$63</c:f>
              <c:strCache>
                <c:ptCount val="6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  <c:pt idx="48">
                  <c:v>2021-01</c:v>
                </c:pt>
                <c:pt idx="49">
                  <c:v>2021-02</c:v>
                </c:pt>
                <c:pt idx="50">
                  <c:v>2021-03</c:v>
                </c:pt>
                <c:pt idx="51">
                  <c:v>2021-04</c:v>
                </c:pt>
                <c:pt idx="52">
                  <c:v>2021-05</c:v>
                </c:pt>
                <c:pt idx="53">
                  <c:v>2021-06</c:v>
                </c:pt>
                <c:pt idx="54">
                  <c:v>2021-07</c:v>
                </c:pt>
                <c:pt idx="55">
                  <c:v>2021-08</c:v>
                </c:pt>
                <c:pt idx="56">
                  <c:v>2021-09</c:v>
                </c:pt>
                <c:pt idx="57">
                  <c:v>2021-10</c:v>
                </c:pt>
                <c:pt idx="58">
                  <c:v>2021-11</c:v>
                </c:pt>
                <c:pt idx="59">
                  <c:v>2021-12</c:v>
                </c:pt>
              </c:strCache>
            </c:strRef>
          </c:cat>
          <c:val>
            <c:numRef>
              <c:f>Sheet1!$G$4:$G$63</c:f>
              <c:numCache>
                <c:formatCode>General</c:formatCode>
                <c:ptCount val="60"/>
                <c:pt idx="6" formatCode="_(* #,##0_);_(* \(#,##0\);_(* &quot;-&quot;_);_(@_)">
                  <c:v>-1059.632838872727</c:v>
                </c:pt>
                <c:pt idx="7" formatCode="_(* #,##0_);_(* \(#,##0\);_(* &quot;-&quot;_);_(@_)">
                  <c:v>-45510.491169252433</c:v>
                </c:pt>
                <c:pt idx="8" formatCode="_(* #,##0_);_(* \(#,##0\);_(* &quot;-&quot;_);_(@_)">
                  <c:v>19758.642377953976</c:v>
                </c:pt>
                <c:pt idx="9" formatCode="_(* #,##0_);_(* \(#,##0\);_(* &quot;-&quot;_);_(@_)">
                  <c:v>-61939.307977712713</c:v>
                </c:pt>
                <c:pt idx="10" formatCode="_(* #,##0_);_(* \(#,##0\);_(* &quot;-&quot;_);_(@_)">
                  <c:v>-17783.892311872914</c:v>
                </c:pt>
                <c:pt idx="11" formatCode="_(* #,##0_);_(* \(#,##0\);_(* &quot;-&quot;_);_(@_)">
                  <c:v>-8051.1576882177033</c:v>
                </c:pt>
                <c:pt idx="12" formatCode="_(* #,##0_);_(* \(#,##0\);_(* &quot;-&quot;_);_(@_)">
                  <c:v>13552.522212527692</c:v>
                </c:pt>
                <c:pt idx="13" formatCode="_(* #,##0_);_(* \(#,##0\);_(* &quot;-&quot;_);_(@_)">
                  <c:v>48213.152288680431</c:v>
                </c:pt>
                <c:pt idx="14" formatCode="_(* #,##0_);_(* \(#,##0\);_(* &quot;-&quot;_);_(@_)">
                  <c:v>13691.558606241364</c:v>
                </c:pt>
                <c:pt idx="15" formatCode="_(* #,##0_);_(* \(#,##0\);_(* &quot;-&quot;_);_(@_)">
                  <c:v>-6461.4205666282214</c:v>
                </c:pt>
                <c:pt idx="16" formatCode="_(* #,##0_);_(* \(#,##0\);_(* &quot;-&quot;_);_(@_)">
                  <c:v>-27296.019971095957</c:v>
                </c:pt>
                <c:pt idx="17" formatCode="_(* #,##0_);_(* \(#,##0\);_(* &quot;-&quot;_);_(@_)">
                  <c:v>-30341.891683254857</c:v>
                </c:pt>
                <c:pt idx="18" formatCode="_(* #,##0_);_(* \(#,##0\);_(* &quot;-&quot;_);_(@_)">
                  <c:v>22606.281517738476</c:v>
                </c:pt>
                <c:pt idx="19" formatCode="_(* #,##0_);_(* \(#,##0\);_(* &quot;-&quot;_);_(@_)">
                  <c:v>60581.472106181551</c:v>
                </c:pt>
                <c:pt idx="20" formatCode="_(* #,##0_);_(* \(#,##0\);_(* &quot;-&quot;_);_(@_)">
                  <c:v>-1106.2867842824198</c:v>
                </c:pt>
                <c:pt idx="21" formatCode="_(* #,##0_);_(* \(#,##0\);_(* &quot;-&quot;_);_(@_)">
                  <c:v>8531.103720266372</c:v>
                </c:pt>
                <c:pt idx="22" formatCode="_(* #,##0_);_(* \(#,##0\);_(* &quot;-&quot;_);_(@_)">
                  <c:v>4670.4848947911523</c:v>
                </c:pt>
                <c:pt idx="23" formatCode="_(* #,##0_);_(* \(#,##0\);_(* &quot;-&quot;_);_(@_)">
                  <c:v>7461.6894109197892</c:v>
                </c:pt>
                <c:pt idx="24" formatCode="_(* #,##0_);_(* \(#,##0\);_(* &quot;-&quot;_);_(@_)">
                  <c:v>-24022.749133331235</c:v>
                </c:pt>
                <c:pt idx="25" formatCode="_(* #,##0_);_(* \(#,##0\);_(* &quot;-&quot;_);_(@_)">
                  <c:v>17337.989414994605</c:v>
                </c:pt>
                <c:pt idx="26" formatCode="_(* #,##0_);_(* \(#,##0\);_(* &quot;-&quot;_);_(@_)">
                  <c:v>-4508.3223343240097</c:v>
                </c:pt>
                <c:pt idx="27" formatCode="_(* #,##0_);_(* \(#,##0\);_(* &quot;-&quot;_);_(@_)">
                  <c:v>-22229.913335150573</c:v>
                </c:pt>
                <c:pt idx="28" formatCode="_(* #,##0_);_(* \(#,##0\);_(* &quot;-&quot;_);_(@_)">
                  <c:v>-34803.49785128003</c:v>
                </c:pt>
                <c:pt idx="29" formatCode="_(* #,##0_);_(* \(#,##0\);_(* &quot;-&quot;_);_(@_)">
                  <c:v>-32087.22754524136</c:v>
                </c:pt>
                <c:pt idx="30" formatCode="_(* #,##0_);_(* \(#,##0\);_(* &quot;-&quot;_);_(@_)">
                  <c:v>33867.109262036625</c:v>
                </c:pt>
                <c:pt idx="31" formatCode="_(* #,##0_);_(* \(#,##0\);_(* &quot;-&quot;_);_(@_)">
                  <c:v>78180.727453189902</c:v>
                </c:pt>
                <c:pt idx="32" formatCode="_(* #,##0_);_(* \(#,##0\);_(* &quot;-&quot;_);_(@_)">
                  <c:v>24609.648345308378</c:v>
                </c:pt>
                <c:pt idx="33" formatCode="_(* #,##0_);_(* \(#,##0\);_(* &quot;-&quot;_);_(@_)">
                  <c:v>44160.679627358913</c:v>
                </c:pt>
                <c:pt idx="34" formatCode="_(* #,##0_);_(* \(#,##0\);_(* &quot;-&quot;_);_(@_)">
                  <c:v>41157.658816772047</c:v>
                </c:pt>
                <c:pt idx="35" formatCode="_(* #,##0_);_(* \(#,##0\);_(* &quot;-&quot;_);_(@_)">
                  <c:v>41417.019577731844</c:v>
                </c:pt>
                <c:pt idx="36" formatCode="_(* #,##0_);_(* \(#,##0\);_(* &quot;-&quot;_);_(@_)">
                  <c:v>-93778.045600101352</c:v>
                </c:pt>
                <c:pt idx="37" formatCode="_(* #,##0_);_(* \(#,##0\);_(* &quot;-&quot;_);_(@_)">
                  <c:v>-50522.689708329272</c:v>
                </c:pt>
                <c:pt idx="38" formatCode="_(* #,##0_);_(* \(#,##0\);_(* &quot;-&quot;_);_(@_)">
                  <c:v>-49530.107800267171</c:v>
                </c:pt>
                <c:pt idx="39" formatCode="_(* #,##0_);_(* \(#,##0\);_(* &quot;-&quot;_);_(@_)">
                  <c:v>-33358.490447082091</c:v>
                </c:pt>
                <c:pt idx="40" formatCode="_(* #,##0_);_(* \(#,##0\);_(* &quot;-&quot;_);_(@_)">
                  <c:v>19102.163332900964</c:v>
                </c:pt>
                <c:pt idx="41" formatCode="_(* #,##0_);_(* \(#,##0\);_(* &quot;-&quot;_);_(@_)">
                  <c:v>80020.069949939847</c:v>
                </c:pt>
                <c:pt idx="42" formatCode="_(* #,##0_);_(* \(#,##0\);_(* &quot;-&quot;_);_(@_)">
                  <c:v>-55856.256849068217</c:v>
                </c:pt>
                <c:pt idx="43" formatCode="_(* #,##0_);_(* \(#,##0\);_(* &quot;-&quot;_);_(@_)">
                  <c:v>-57010.2815211704</c:v>
                </c:pt>
                <c:pt idx="44" formatCode="_(* #,##0_);_(* \(#,##0\);_(* &quot;-&quot;_);_(@_)">
                  <c:v>-32545.40891000675</c:v>
                </c:pt>
                <c:pt idx="45" formatCode="_(* #,##0_);_(* \(#,##0\);_(* &quot;-&quot;_);_(@_)">
                  <c:v>-25001.068281387445</c:v>
                </c:pt>
                <c:pt idx="46" formatCode="_(* #,##0_);_(* \(#,##0\);_(* &quot;-&quot;_);_(@_)">
                  <c:v>-90207.980489823502</c:v>
                </c:pt>
                <c:pt idx="47" formatCode="_(* #,##0_);_(* \(#,##0\);_(* &quot;-&quot;_);_(@_)">
                  <c:v>-162325.15686699515</c:v>
                </c:pt>
                <c:pt idx="48" formatCode="_(* #,##0_);_(* \(#,##0\);_(* &quot;-&quot;_);_(@_)">
                  <c:v>172888.24950190447</c:v>
                </c:pt>
                <c:pt idx="49" formatCode="_(* #,##0_);_(* \(#,##0\);_(* &quot;-&quot;_);_(@_)">
                  <c:v>37222.027132116724</c:v>
                </c:pt>
                <c:pt idx="50" formatCode="_(* #,##0_);_(* \(#,##0\);_(* &quot;-&quot;_);_(@_)">
                  <c:v>72597.425018860027</c:v>
                </c:pt>
                <c:pt idx="51" formatCode="_(* #,##0_);_(* \(#,##0\);_(* &quot;-&quot;_);_(@_)">
                  <c:v>75005.529055254534</c:v>
                </c:pt>
                <c:pt idx="52" formatCode="_(* #,##0_);_(* \(#,##0\);_(* &quot;-&quot;_);_(@_)">
                  <c:v>21317.336019688286</c:v>
                </c:pt>
                <c:pt idx="53" formatCode="_(* #,##0_);_(* \(#,##0\);_(* &quot;-&quot;_);_(@_)">
                  <c:v>1698.5231991750188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E-4884-90A6-58E0062E8802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Residual (statsmode)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Sheet1!$L$4:$L$63</c:f>
              <c:numCache>
                <c:formatCode>General</c:formatCode>
                <c:ptCount val="60"/>
                <c:pt idx="6" formatCode="_(* #,##0_);_(* \(#,##0\);_(* &quot;-&quot;_);_(@_)">
                  <c:v>-2585.6489839231899</c:v>
                </c:pt>
                <c:pt idx="7" formatCode="_(* #,##0_);_(* \(#,##0\);_(* &quot;-&quot;_);_(@_)">
                  <c:v>-55768.039476914797</c:v>
                </c:pt>
                <c:pt idx="8" formatCode="_(* #,##0_);_(* \(#,##0\);_(* &quot;-&quot;_);_(@_)">
                  <c:v>16968.5223822439</c:v>
                </c:pt>
                <c:pt idx="9" formatCode="_(* #,##0_);_(* \(#,##0\);_(* &quot;-&quot;_);_(@_)">
                  <c:v>-52844.351083257701</c:v>
                </c:pt>
                <c:pt idx="10" formatCode="_(* #,##0_);_(* \(#,##0\);_(* &quot;-&quot;_);_(@_)">
                  <c:v>-1120.05210252287</c:v>
                </c:pt>
                <c:pt idx="11" formatCode="_(* #,##0_);_(* \(#,##0\);_(* &quot;-&quot;_);_(@_)">
                  <c:v>21831.2857671003</c:v>
                </c:pt>
                <c:pt idx="12" formatCode="_(* #,##0_);_(* \(#,##0\);_(* &quot;-&quot;_);_(@_)">
                  <c:v>-2854.3205837055002</c:v>
                </c:pt>
                <c:pt idx="13" formatCode="_(* #,##0_);_(* \(#,##0\);_(* &quot;-&quot;_);_(@_)">
                  <c:v>34868.612615881502</c:v>
                </c:pt>
                <c:pt idx="14" formatCode="_(* #,##0_);_(* \(#,##0\);_(* &quot;-&quot;_);_(@_)">
                  <c:v>6116.0892393231998</c:v>
                </c:pt>
                <c:pt idx="15" formatCode="_(* #,##0_);_(* \(#,##0\);_(* &quot;-&quot;_);_(@_)">
                  <c:v>-12470.095023670299</c:v>
                </c:pt>
                <c:pt idx="16" formatCode="_(* #,##0_);_(* \(#,##0\);_(* &quot;-&quot;_);_(@_)">
                  <c:v>-22642.879174655602</c:v>
                </c:pt>
                <c:pt idx="17" formatCode="_(* #,##0_);_(* \(#,##0\);_(* &quot;-&quot;_);_(@_)">
                  <c:v>-34603.642290695097</c:v>
                </c:pt>
                <c:pt idx="18" formatCode="_(* #,##0_);_(* \(#,##0\);_(* &quot;-&quot;_);_(@_)">
                  <c:v>20958.371138964299</c:v>
                </c:pt>
                <c:pt idx="19" formatCode="_(* #,##0_);_(* \(#,##0\);_(* &quot;-&quot;_);_(@_)">
                  <c:v>52309.9650929774</c:v>
                </c:pt>
                <c:pt idx="20" formatCode="_(* #,##0_);_(* \(#,##0\);_(* &quot;-&quot;_);_(@_)">
                  <c:v>-4638.4638696760603</c:v>
                </c:pt>
                <c:pt idx="21" formatCode="_(* #,##0_);_(* \(#,##0\);_(* &quot;-&quot;_);_(@_)">
                  <c:v>15093.364994571</c:v>
                </c:pt>
                <c:pt idx="22" formatCode="_(* #,##0_);_(* \(#,##0\);_(* &quot;-&quot;_);_(@_)">
                  <c:v>17198.717649140901</c:v>
                </c:pt>
                <c:pt idx="23" formatCode="_(* #,##0_);_(* \(#,##0\);_(* &quot;-&quot;_);_(@_)">
                  <c:v>34489.379174678601</c:v>
                </c:pt>
                <c:pt idx="24" formatCode="_(* #,##0_);_(* \(#,##0\);_(* &quot;-&quot;_);_(@_)">
                  <c:v>-39915.751638493603</c:v>
                </c:pt>
                <c:pt idx="25" formatCode="_(* #,##0_);_(* \(#,##0\);_(* &quot;-&quot;_);_(@_)">
                  <c:v>7954.5698099411602</c:v>
                </c:pt>
                <c:pt idx="26" formatCode="_(* #,##0_);_(* \(#,##0\);_(* &quot;-&quot;_);_(@_)">
                  <c:v>-12900.9214301601</c:v>
                </c:pt>
                <c:pt idx="27" formatCode="_(* #,##0_);_(* \(#,##0\);_(* &quot;-&quot;_);_(@_)">
                  <c:v>-25193.517297095201</c:v>
                </c:pt>
                <c:pt idx="28" formatCode="_(* #,##0_);_(* \(#,##0\);_(* &quot;-&quot;_);_(@_)">
                  <c:v>-28513.8160090128</c:v>
                </c:pt>
                <c:pt idx="29" formatCode="_(* #,##0_);_(* \(#,##0\);_(* &quot;-&quot;_);_(@_)">
                  <c:v>-34579.391804263498</c:v>
                </c:pt>
                <c:pt idx="30" formatCode="_(* #,##0_);_(* \(#,##0\);_(* &quot;-&quot;_);_(@_)">
                  <c:v>28015.7248512027</c:v>
                </c:pt>
                <c:pt idx="31" formatCode="_(* #,##0_);_(* \(#,##0\);_(* &quot;-&quot;_);_(@_)">
                  <c:v>66015.650269739199</c:v>
                </c:pt>
                <c:pt idx="32" formatCode="_(* #,##0_);_(* \(#,##0\);_(* &quot;-&quot;_);_(@_)">
                  <c:v>18620.044707093701</c:v>
                </c:pt>
                <c:pt idx="33" formatCode="_(* #,##0_);_(* \(#,##0\);_(* &quot;-&quot;_);_(@_)">
                  <c:v>50054.163759512703</c:v>
                </c:pt>
                <c:pt idx="34" formatCode="_(* #,##0_);_(* \(#,##0\);_(* &quot;-&quot;_);_(@_)">
                  <c:v>55554.529720534098</c:v>
                </c:pt>
                <c:pt idx="35" formatCode="_(* #,##0_);_(* \(#,##0\);_(* &quot;-&quot;_);_(@_)">
                  <c:v>72128.514409154202</c:v>
                </c:pt>
                <c:pt idx="36" formatCode="_(* #,##0_);_(* \(#,##0\);_(* &quot;-&quot;_);_(@_)">
                  <c:v>-112348.61178932201</c:v>
                </c:pt>
                <c:pt idx="37" formatCode="_(* #,##0_);_(* \(#,##0\);_(* &quot;-&quot;_);_(@_)">
                  <c:v>-62542.779283627802</c:v>
                </c:pt>
                <c:pt idx="38" formatCode="_(* #,##0_);_(* \(#,##0\);_(* &quot;-&quot;_);_(@_)">
                  <c:v>-55707.450129375597</c:v>
                </c:pt>
                <c:pt idx="39" formatCode="_(* #,##0_);_(* \(#,##0\);_(* &quot;-&quot;_);_(@_)">
                  <c:v>-32973.3295984613</c:v>
                </c:pt>
                <c:pt idx="40" formatCode="_(* #,##0_);_(* \(#,##0\);_(* &quot;-&quot;_);_(@_)">
                  <c:v>27527.898481735599</c:v>
                </c:pt>
                <c:pt idx="41" formatCode="_(* #,##0_);_(* \(#,##0\);_(* &quot;-&quot;_);_(@_)">
                  <c:v>78082.4680269862</c:v>
                </c:pt>
                <c:pt idx="42" formatCode="_(* #,##0_);_(* \(#,##0\);_(* &quot;-&quot;_);_(@_)">
                  <c:v>-47687.413704645202</c:v>
                </c:pt>
                <c:pt idx="43" formatCode="_(* #,##0_);_(* \(#,##0\);_(* &quot;-&quot;_);_(@_)">
                  <c:v>-63856.542584203198</c:v>
                </c:pt>
                <c:pt idx="44" formatCode="_(* #,##0_);_(* \(#,##0\);_(* &quot;-&quot;_);_(@_)">
                  <c:v>-32249.069918063</c:v>
                </c:pt>
                <c:pt idx="45" formatCode="_(* #,##0_);_(* \(#,##0\);_(* &quot;-&quot;_);_(@_)">
                  <c:v>-13602.144369227401</c:v>
                </c:pt>
                <c:pt idx="46" formatCode="_(* #,##0_);_(* \(#,##0\);_(* &quot;-&quot;_);_(@_)">
                  <c:v>-72932.161965553503</c:v>
                </c:pt>
                <c:pt idx="47" formatCode="_(* #,##0_);_(* \(#,##0\);_(* &quot;-&quot;_);_(@_)">
                  <c:v>-129748.146049334</c:v>
                </c:pt>
                <c:pt idx="48" formatCode="_(* #,##0_);_(* \(#,##0\);_(* &quot;-&quot;_);_(@_)">
                  <c:v>153819.71731311901</c:v>
                </c:pt>
                <c:pt idx="49" formatCode="_(* #,##0_);_(* \(#,##0\);_(* &quot;-&quot;_);_(@_)">
                  <c:v>18420.6301594037</c:v>
                </c:pt>
                <c:pt idx="50" formatCode="_(* #,##0_);_(* \(#,##0\);_(* &quot;-&quot;_);_(@_)">
                  <c:v>61193.315621811103</c:v>
                </c:pt>
                <c:pt idx="51" formatCode="_(* #,##0_);_(* \(#,##0\);_(* &quot;-&quot;_);_(@_)">
                  <c:v>69337.975220825407</c:v>
                </c:pt>
                <c:pt idx="52" formatCode="_(* #,##0_);_(* \(#,##0\);_(* &quot;-&quot;_);_(@_)">
                  <c:v>22329.8300035313</c:v>
                </c:pt>
                <c:pt idx="53" formatCode="_(* #,##0_);_(* \(#,##0\);_(* &quot;-&quot;_);_(@_)">
                  <c:v>-10198.4006304289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E-4884-90A6-58E0062E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19903"/>
        <c:axId val="459742607"/>
      </c:lineChart>
      <c:catAx>
        <c:axId val="3815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742607"/>
        <c:crossesAt val="-100000"/>
        <c:auto val="1"/>
        <c:lblAlgn val="ctr"/>
        <c:lblOffset val="100"/>
        <c:noMultiLvlLbl val="0"/>
      </c:catAx>
      <c:valAx>
        <c:axId val="459742607"/>
        <c:scaling>
          <c:orientation val="minMax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51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89867329710819"/>
          <c:y val="3.8861623334575622E-2"/>
          <c:w val="0.14886304872127826"/>
          <c:h val="0.14508727516072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74367</xdr:colOff>
      <xdr:row>1</xdr:row>
      <xdr:rowOff>37286</xdr:rowOff>
    </xdr:from>
    <xdr:to>
      <xdr:col>24</xdr:col>
      <xdr:colOff>643830</xdr:colOff>
      <xdr:row>13</xdr:row>
      <xdr:rowOff>182351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B98B79-3725-4CBB-84F9-05D0CFCC4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80479</xdr:colOff>
      <xdr:row>14</xdr:row>
      <xdr:rowOff>80072</xdr:rowOff>
    </xdr:from>
    <xdr:to>
      <xdr:col>24</xdr:col>
      <xdr:colOff>649942</xdr:colOff>
      <xdr:row>27</xdr:row>
      <xdr:rowOff>55419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831DA14-DAE6-44E1-A408-4BA258180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103398</xdr:colOff>
      <xdr:row>28</xdr:row>
      <xdr:rowOff>54603</xdr:rowOff>
    </xdr:from>
    <xdr:to>
      <xdr:col>25</xdr:col>
      <xdr:colOff>19355</xdr:colOff>
      <xdr:row>42</xdr:row>
      <xdr:rowOff>17318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B45470F-6371-49B9-8CE1-8480F1C71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115115</xdr:colOff>
      <xdr:row>42</xdr:row>
      <xdr:rowOff>193558</xdr:rowOff>
    </xdr:from>
    <xdr:to>
      <xdr:col>25</xdr:col>
      <xdr:colOff>31072</xdr:colOff>
      <xdr:row>57</xdr:row>
      <xdr:rowOff>30562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FC7184D-E42A-4707-BA61-A9BE3BCF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zoomScale="55" zoomScaleNormal="55" workbookViewId="0">
      <selection activeCell="AB52" sqref="AB52"/>
    </sheetView>
  </sheetViews>
  <sheetFormatPr defaultRowHeight="16.5" x14ac:dyDescent="0.3"/>
  <cols>
    <col min="1" max="1" width="9.25" bestFit="1" customWidth="1"/>
    <col min="2" max="2" width="17.375" customWidth="1"/>
    <col min="3" max="3" width="18" style="1" bestFit="1" customWidth="1"/>
    <col min="4" max="4" width="29.25" style="1" bestFit="1" customWidth="1"/>
    <col min="5" max="5" width="21.375" style="1" bestFit="1" customWidth="1"/>
    <col min="6" max="6" width="23.25" style="1" bestFit="1" customWidth="1"/>
    <col min="7" max="7" width="20.5" bestFit="1" customWidth="1"/>
    <col min="8" max="8" width="2.875" customWidth="1"/>
    <col min="9" max="9" width="18.875" bestFit="1" customWidth="1"/>
    <col min="10" max="10" width="30.125" bestFit="1" customWidth="1"/>
    <col min="11" max="11" width="24.125" bestFit="1" customWidth="1"/>
    <col min="12" max="12" width="21.375" bestFit="1" customWidth="1"/>
    <col min="13" max="13" width="11.5" bestFit="1" customWidth="1"/>
  </cols>
  <sheetData>
    <row r="1" spans="1:13" x14ac:dyDescent="0.3">
      <c r="C1" s="14" t="s">
        <v>63</v>
      </c>
      <c r="D1" s="14"/>
      <c r="E1" s="14"/>
      <c r="F1" s="14"/>
      <c r="G1" s="14"/>
      <c r="I1" s="13" t="s">
        <v>62</v>
      </c>
      <c r="J1" s="13"/>
      <c r="K1" s="13"/>
      <c r="L1" s="13"/>
    </row>
    <row r="2" spans="1:13" ht="33" x14ac:dyDescent="0.3">
      <c r="A2" s="15" t="s">
        <v>0</v>
      </c>
      <c r="B2" s="16" t="s">
        <v>73</v>
      </c>
      <c r="C2" s="17" t="s">
        <v>64</v>
      </c>
      <c r="D2" s="17" t="s">
        <v>65</v>
      </c>
      <c r="E2" s="17" t="s">
        <v>66</v>
      </c>
      <c r="F2" s="17" t="s">
        <v>67</v>
      </c>
      <c r="G2" s="17" t="s">
        <v>68</v>
      </c>
      <c r="H2" s="18"/>
      <c r="I2" s="19" t="s">
        <v>69</v>
      </c>
      <c r="J2" s="19" t="s">
        <v>70</v>
      </c>
      <c r="K2" s="19" t="s">
        <v>71</v>
      </c>
      <c r="L2" s="19" t="s">
        <v>72</v>
      </c>
    </row>
    <row r="3" spans="1:13" x14ac:dyDescent="0.3">
      <c r="A3" s="4" t="s">
        <v>61</v>
      </c>
      <c r="B3" s="3"/>
      <c r="C3" s="5"/>
      <c r="D3" s="6">
        <f>AVERAGE(D10:D57)</f>
        <v>-160.17155879514758</v>
      </c>
      <c r="E3" s="6">
        <f>AVERAGE(E4:E63)</f>
        <v>3200941.3528340561</v>
      </c>
      <c r="F3" s="6">
        <f>AVERAGE(F4:F63)</f>
        <v>1.0089327891667683E-9</v>
      </c>
      <c r="G3" s="6">
        <f>AVERAGE(G10:G57)</f>
        <v>-160.17155879615652</v>
      </c>
      <c r="H3" s="3"/>
      <c r="I3" s="6">
        <f>AVERAGE(I10:I57)</f>
        <v>3197118.4075651574</v>
      </c>
      <c r="J3" s="6"/>
      <c r="K3" s="6">
        <f>AVERAGE(K4:K63)</f>
        <v>-2.9103830456733704E-11</v>
      </c>
      <c r="L3" s="6">
        <f>AVERAGE(L10:L57)</f>
        <v>-324.74167460035596</v>
      </c>
    </row>
    <row r="4" spans="1:13" x14ac:dyDescent="0.3">
      <c r="A4" t="s">
        <v>1</v>
      </c>
      <c r="B4" s="2">
        <v>3007798.9677419355</v>
      </c>
      <c r="C4" s="7"/>
      <c r="D4" s="7"/>
      <c r="E4" s="8">
        <f>AVERAGE($B4,$B16,$B28,$B40,$B52)</f>
        <v>3121480.6967741936</v>
      </c>
      <c r="F4" s="8">
        <f>E4-$E$3</f>
        <v>-79460.65605986258</v>
      </c>
      <c r="G4" s="9"/>
      <c r="I4" s="9"/>
      <c r="J4" s="9"/>
      <c r="K4" s="11">
        <v>-48246.531406821501</v>
      </c>
      <c r="L4" s="9"/>
    </row>
    <row r="5" spans="1:13" x14ac:dyDescent="0.3">
      <c r="A5" t="s">
        <v>2</v>
      </c>
      <c r="B5" s="2">
        <v>3029100.4642857141</v>
      </c>
      <c r="C5" s="7"/>
      <c r="D5" s="8"/>
      <c r="E5" s="8">
        <f t="shared" ref="E5:E15" si="0">AVERAGE($B5,$B17,$B29,$B41,$B53)</f>
        <v>3132434.7426108373</v>
      </c>
      <c r="F5" s="8">
        <f t="shared" ref="F5:F63" si="1">E5-$E$3</f>
        <v>-68506.610223218799</v>
      </c>
      <c r="G5" s="9"/>
      <c r="I5" s="12"/>
      <c r="J5" s="12"/>
      <c r="K5" s="11">
        <v>-42898.028354488299</v>
      </c>
      <c r="L5" s="12"/>
    </row>
    <row r="6" spans="1:13" x14ac:dyDescent="0.3">
      <c r="A6" t="s">
        <v>3</v>
      </c>
      <c r="B6" s="2">
        <v>3064746.7096774192</v>
      </c>
      <c r="C6" s="7"/>
      <c r="D6" s="8"/>
      <c r="E6" s="8">
        <f t="shared" si="0"/>
        <v>3115399.7225806452</v>
      </c>
      <c r="F6" s="8">
        <f t="shared" si="1"/>
        <v>-85541.630253410898</v>
      </c>
      <c r="G6" s="9"/>
      <c r="I6" s="11"/>
      <c r="J6" s="11"/>
      <c r="K6" s="11">
        <v>-75241.468694008101</v>
      </c>
      <c r="L6" s="11"/>
    </row>
    <row r="7" spans="1:13" x14ac:dyDescent="0.3">
      <c r="A7" t="s">
        <v>4</v>
      </c>
      <c r="B7" s="2">
        <v>3117700.0333333332</v>
      </c>
      <c r="C7" s="7"/>
      <c r="D7" s="8"/>
      <c r="E7" s="8">
        <f t="shared" si="0"/>
        <v>3138267.5133333332</v>
      </c>
      <c r="F7" s="8">
        <f t="shared" si="1"/>
        <v>-62673.839500722941</v>
      </c>
      <c r="G7" s="9"/>
      <c r="I7" s="11"/>
      <c r="J7" s="11"/>
      <c r="K7" s="11">
        <v>-62576.392271516699</v>
      </c>
      <c r="L7" s="11"/>
    </row>
    <row r="8" spans="1:13" x14ac:dyDescent="0.3">
      <c r="A8" t="s">
        <v>5</v>
      </c>
      <c r="B8" s="2">
        <v>3189195.1935483869</v>
      </c>
      <c r="C8" s="7"/>
      <c r="D8" s="8"/>
      <c r="E8" s="8">
        <f t="shared" si="0"/>
        <v>3183146.6129032257</v>
      </c>
      <c r="F8" s="8">
        <f t="shared" si="1"/>
        <v>-17794.73993083043</v>
      </c>
      <c r="G8" s="9"/>
      <c r="I8" s="11"/>
      <c r="J8" s="11"/>
      <c r="K8" s="11">
        <v>-27674.260495083101</v>
      </c>
      <c r="L8" s="11"/>
    </row>
    <row r="9" spans="1:13" x14ac:dyDescent="0.3">
      <c r="A9" t="s">
        <v>6</v>
      </c>
      <c r="B9" s="2">
        <v>3293463.4</v>
      </c>
      <c r="C9" s="7"/>
      <c r="D9" s="8"/>
      <c r="E9" s="8">
        <f t="shared" si="0"/>
        <v>3323063.6666666665</v>
      </c>
      <c r="F9" s="8">
        <f t="shared" si="1"/>
        <v>122122.31383261038</v>
      </c>
      <c r="G9" s="9"/>
      <c r="I9" s="11"/>
      <c r="J9" s="11"/>
      <c r="K9" s="11">
        <v>118385.570945329</v>
      </c>
      <c r="L9" s="11"/>
    </row>
    <row r="10" spans="1:13" x14ac:dyDescent="0.3">
      <c r="A10" t="s">
        <v>7</v>
      </c>
      <c r="B10" s="2">
        <v>3329908.3870967743</v>
      </c>
      <c r="C10" s="8">
        <f>AVERAGE(B4:B16)</f>
        <v>3148248.2630922841</v>
      </c>
      <c r="D10" s="8">
        <f>B10-C10</f>
        <v>181660.12400449021</v>
      </c>
      <c r="E10" s="8">
        <f t="shared" si="0"/>
        <v>3383661.1096774191</v>
      </c>
      <c r="F10" s="8">
        <f t="shared" si="1"/>
        <v>182719.75684336293</v>
      </c>
      <c r="G10" s="10">
        <f>B10-C10-F10</f>
        <v>-1059.632838872727</v>
      </c>
      <c r="I10" s="11">
        <v>3154864.45437147</v>
      </c>
      <c r="J10" s="8">
        <f>B10-I10</f>
        <v>175043.93272530427</v>
      </c>
      <c r="K10" s="11">
        <v>177629.58170921801</v>
      </c>
      <c r="L10" s="11">
        <v>-2585.6489839231899</v>
      </c>
      <c r="M10" s="8"/>
    </row>
    <row r="11" spans="1:13" x14ac:dyDescent="0.3">
      <c r="A11" t="s">
        <v>8</v>
      </c>
      <c r="B11" s="2">
        <v>3270566.5161290322</v>
      </c>
      <c r="C11" s="8">
        <f t="shared" ref="C11:C57" si="2">AVERAGE(B5:B17)</f>
        <v>3161748.0375516955</v>
      </c>
      <c r="D11" s="8">
        <f t="shared" ref="D11:D57" si="3">B11-C11</f>
        <v>108818.47857733676</v>
      </c>
      <c r="E11" s="8">
        <f t="shared" si="0"/>
        <v>3355270.3225806453</v>
      </c>
      <c r="F11" s="8">
        <f t="shared" si="1"/>
        <v>154328.96974658919</v>
      </c>
      <c r="G11" s="10">
        <f t="shared" ref="G11:G57" si="4">B11-C11-F11</f>
        <v>-45510.491169252433</v>
      </c>
      <c r="I11" s="11">
        <v>3166377.1865143301</v>
      </c>
      <c r="J11" s="8">
        <f t="shared" ref="J11:J63" si="5">B11-I11</f>
        <v>104189.32961470215</v>
      </c>
      <c r="K11" s="11">
        <v>159957.36909160999</v>
      </c>
      <c r="L11" s="11">
        <v>-55768.039476914797</v>
      </c>
      <c r="M11" s="8"/>
    </row>
    <row r="12" spans="1:13" x14ac:dyDescent="0.3">
      <c r="A12" t="s">
        <v>9</v>
      </c>
      <c r="B12" s="2">
        <v>3223461.5</v>
      </c>
      <c r="C12" s="8">
        <f t="shared" si="2"/>
        <v>3169493.2971227691</v>
      </c>
      <c r="D12" s="8">
        <f t="shared" si="3"/>
        <v>53968.202877230942</v>
      </c>
      <c r="E12" s="8">
        <f t="shared" si="0"/>
        <v>3235150.9133333331</v>
      </c>
      <c r="F12" s="8">
        <f t="shared" si="1"/>
        <v>34209.560499276966</v>
      </c>
      <c r="G12" s="10">
        <f t="shared" si="4"/>
        <v>19758.642377953976</v>
      </c>
      <c r="I12" s="11">
        <v>3175512.0907001998</v>
      </c>
      <c r="J12" s="8">
        <f t="shared" si="5"/>
        <v>47949.409299800172</v>
      </c>
      <c r="K12" s="11">
        <v>30980.886917551099</v>
      </c>
      <c r="L12" s="11">
        <v>16968.5223822439</v>
      </c>
      <c r="M12" s="2"/>
    </row>
    <row r="13" spans="1:13" x14ac:dyDescent="0.3">
      <c r="A13" t="s">
        <v>10</v>
      </c>
      <c r="B13" s="2">
        <v>3073319.3870967743</v>
      </c>
      <c r="C13" s="8">
        <f t="shared" si="2"/>
        <v>3174458.0091988659</v>
      </c>
      <c r="D13" s="8">
        <f t="shared" si="3"/>
        <v>-101138.62210209155</v>
      </c>
      <c r="E13" s="8">
        <f t="shared" si="0"/>
        <v>3161742.0387096773</v>
      </c>
      <c r="F13" s="8">
        <f t="shared" si="1"/>
        <v>-39199.314124378841</v>
      </c>
      <c r="G13" s="10">
        <f t="shared" si="4"/>
        <v>-61939.307977712713</v>
      </c>
      <c r="I13" s="11">
        <v>3178705.00996543</v>
      </c>
      <c r="J13" s="8">
        <f t="shared" si="5"/>
        <v>-105385.62286865572</v>
      </c>
      <c r="K13" s="11">
        <v>-52541.271785405799</v>
      </c>
      <c r="L13" s="11">
        <v>-52844.351083257701</v>
      </c>
    </row>
    <row r="14" spans="1:13" x14ac:dyDescent="0.3">
      <c r="A14" t="s">
        <v>11</v>
      </c>
      <c r="B14" s="2">
        <v>3113546.7</v>
      </c>
      <c r="C14" s="8">
        <f t="shared" si="2"/>
        <v>3177790.2051459295</v>
      </c>
      <c r="D14" s="8">
        <f t="shared" si="3"/>
        <v>-64243.505145929288</v>
      </c>
      <c r="E14" s="8">
        <f t="shared" si="0"/>
        <v>3154481.7399999998</v>
      </c>
      <c r="F14" s="8">
        <f t="shared" si="1"/>
        <v>-46459.612834056374</v>
      </c>
      <c r="G14" s="10">
        <f t="shared" si="4"/>
        <v>-17783.892311872914</v>
      </c>
      <c r="I14" s="11">
        <v>3178013.8149833502</v>
      </c>
      <c r="J14" s="8">
        <f t="shared" si="5"/>
        <v>-64467.114983350039</v>
      </c>
      <c r="K14" s="11">
        <v>-63347.062880835998</v>
      </c>
      <c r="L14" s="11">
        <v>-1120.05210252287</v>
      </c>
    </row>
    <row r="15" spans="1:13" x14ac:dyDescent="0.3">
      <c r="A15" t="s">
        <v>12</v>
      </c>
      <c r="B15" s="2">
        <v>3084511.1935483869</v>
      </c>
      <c r="C15" s="8">
        <f t="shared" si="2"/>
        <v>3186306.5492319511</v>
      </c>
      <c r="D15" s="8">
        <f t="shared" si="3"/>
        <v>-101795.35568356421</v>
      </c>
      <c r="E15" s="8">
        <f t="shared" si="0"/>
        <v>3107197.1548387096</v>
      </c>
      <c r="F15" s="8">
        <f t="shared" si="1"/>
        <v>-93744.197995346505</v>
      </c>
      <c r="G15" s="10">
        <f t="shared" si="4"/>
        <v>-8051.1576882177033</v>
      </c>
      <c r="I15" s="11">
        <v>3177108.3005568301</v>
      </c>
      <c r="J15" s="8">
        <f t="shared" si="5"/>
        <v>-92597.107008443214</v>
      </c>
      <c r="K15" s="11">
        <v>-114428.392775549</v>
      </c>
      <c r="L15" s="11">
        <v>21831.2857671003</v>
      </c>
    </row>
    <row r="16" spans="1:13" x14ac:dyDescent="0.3">
      <c r="A16" t="s">
        <v>13</v>
      </c>
      <c r="B16" s="2">
        <v>3129908.9677419355</v>
      </c>
      <c r="C16" s="8">
        <f t="shared" si="2"/>
        <v>3195817.1015892704</v>
      </c>
      <c r="D16" s="8">
        <f t="shared" si="3"/>
        <v>-65908.133847334888</v>
      </c>
      <c r="E16" s="8">
        <v>3121480.6967741936</v>
      </c>
      <c r="F16" s="8">
        <f t="shared" si="1"/>
        <v>-79460.65605986258</v>
      </c>
      <c r="G16" s="10">
        <f t="shared" si="4"/>
        <v>13552.522212527692</v>
      </c>
      <c r="I16" s="11">
        <v>3181009.8197324602</v>
      </c>
      <c r="J16" s="8">
        <f t="shared" si="5"/>
        <v>-51100.851990524679</v>
      </c>
      <c r="K16" s="11">
        <v>-48246.531406821501</v>
      </c>
      <c r="L16" s="11">
        <v>-2854.3205837055002</v>
      </c>
    </row>
    <row r="17" spans="1:12" x14ac:dyDescent="0.3">
      <c r="A17" t="s">
        <v>14</v>
      </c>
      <c r="B17" s="2">
        <v>3183296.0357142859</v>
      </c>
      <c r="C17" s="8">
        <f t="shared" si="2"/>
        <v>3203589.4936488243</v>
      </c>
      <c r="D17" s="8">
        <f t="shared" si="3"/>
        <v>-20293.457934538368</v>
      </c>
      <c r="E17" s="8">
        <v>3132434.7426108373</v>
      </c>
      <c r="F17" s="8">
        <f t="shared" si="1"/>
        <v>-68506.610223218799</v>
      </c>
      <c r="G17" s="10">
        <f t="shared" si="4"/>
        <v>48213.152288680431</v>
      </c>
      <c r="I17" s="11">
        <v>3191325.4514528899</v>
      </c>
      <c r="J17" s="8">
        <f t="shared" si="5"/>
        <v>-8029.4157386040315</v>
      </c>
      <c r="K17" s="11">
        <v>-42898.028354488299</v>
      </c>
      <c r="L17" s="11">
        <v>34868.612615881502</v>
      </c>
    </row>
    <row r="18" spans="1:12" x14ac:dyDescent="0.3">
      <c r="A18" t="s">
        <v>15</v>
      </c>
      <c r="B18" s="2">
        <v>3129788.8387096776</v>
      </c>
      <c r="C18" s="8">
        <f t="shared" si="2"/>
        <v>3201638.9103568471</v>
      </c>
      <c r="D18" s="8">
        <f t="shared" si="3"/>
        <v>-71850.071647169534</v>
      </c>
      <c r="E18" s="8">
        <v>3115399.7225806452</v>
      </c>
      <c r="F18" s="8">
        <f t="shared" si="1"/>
        <v>-85541.630253410898</v>
      </c>
      <c r="G18" s="10">
        <f t="shared" si="4"/>
        <v>13691.558606241364</v>
      </c>
      <c r="I18" s="11">
        <v>3198914.2181643602</v>
      </c>
      <c r="J18" s="8">
        <f t="shared" si="5"/>
        <v>-69125.379454682581</v>
      </c>
      <c r="K18" s="11">
        <v>-75241.468694008101</v>
      </c>
      <c r="L18" s="11">
        <v>6116.0892393231998</v>
      </c>
    </row>
    <row r="19" spans="1:12" x14ac:dyDescent="0.3">
      <c r="A19" t="s">
        <v>16</v>
      </c>
      <c r="B19" s="2">
        <v>3129287.9666666668</v>
      </c>
      <c r="C19" s="8">
        <f t="shared" si="2"/>
        <v>3198423.226734018</v>
      </c>
      <c r="D19" s="8">
        <f t="shared" si="3"/>
        <v>-69135.260067351162</v>
      </c>
      <c r="E19" s="8">
        <v>3138267.5133333332</v>
      </c>
      <c r="F19" s="8">
        <f t="shared" si="1"/>
        <v>-62673.839500722941</v>
      </c>
      <c r="G19" s="10">
        <f t="shared" si="4"/>
        <v>-6461.4205666282214</v>
      </c>
      <c r="I19" s="11">
        <v>3204334.4539618501</v>
      </c>
      <c r="J19" s="8">
        <f t="shared" si="5"/>
        <v>-75046.487295183353</v>
      </c>
      <c r="K19" s="11">
        <v>-62576.392271516699</v>
      </c>
      <c r="L19" s="11">
        <v>-12470.095023670299</v>
      </c>
    </row>
    <row r="20" spans="1:12" x14ac:dyDescent="0.3">
      <c r="A20" t="s">
        <v>17</v>
      </c>
      <c r="B20" s="2">
        <v>3161018.5806451612</v>
      </c>
      <c r="C20" s="8">
        <f t="shared" si="2"/>
        <v>3206109.3405470876</v>
      </c>
      <c r="D20" s="8">
        <f t="shared" si="3"/>
        <v>-45090.759901926387</v>
      </c>
      <c r="E20" s="8">
        <v>3183146.6129032257</v>
      </c>
      <c r="F20" s="8">
        <f t="shared" si="1"/>
        <v>-17794.73993083043</v>
      </c>
      <c r="G20" s="10">
        <f t="shared" si="4"/>
        <v>-27296.019971095957</v>
      </c>
      <c r="I20" s="11">
        <v>3211335.7203148999</v>
      </c>
      <c r="J20" s="8">
        <f t="shared" si="5"/>
        <v>-50317.13966973871</v>
      </c>
      <c r="K20" s="11">
        <v>-27674.260495083101</v>
      </c>
      <c r="L20" s="11">
        <v>-22642.879174655602</v>
      </c>
    </row>
    <row r="21" spans="1:12" x14ac:dyDescent="0.3">
      <c r="A21" t="s">
        <v>18</v>
      </c>
      <c r="B21" s="2">
        <v>3299907.6666666665</v>
      </c>
      <c r="C21" s="8">
        <f t="shared" si="2"/>
        <v>3208127.244517311</v>
      </c>
      <c r="D21" s="8">
        <f t="shared" si="3"/>
        <v>91780.422149355523</v>
      </c>
      <c r="E21" s="8">
        <v>3323063.6666666665</v>
      </c>
      <c r="F21" s="8">
        <f t="shared" si="1"/>
        <v>122122.31383261038</v>
      </c>
      <c r="G21" s="10">
        <f t="shared" si="4"/>
        <v>-30341.891683254857</v>
      </c>
      <c r="I21" s="11">
        <v>3216125.7380120298</v>
      </c>
      <c r="J21" s="8">
        <f t="shared" si="5"/>
        <v>83781.928654636722</v>
      </c>
      <c r="K21" s="11">
        <v>118385.570945329</v>
      </c>
      <c r="L21" s="11">
        <v>-34603.642290695097</v>
      </c>
    </row>
    <row r="22" spans="1:12" x14ac:dyDescent="0.3">
      <c r="A22" t="s">
        <v>19</v>
      </c>
      <c r="B22" s="2">
        <v>3417100.5806451612</v>
      </c>
      <c r="C22" s="8">
        <f t="shared" si="2"/>
        <v>3211774.5422840598</v>
      </c>
      <c r="D22" s="8">
        <f t="shared" si="3"/>
        <v>205326.03836110141</v>
      </c>
      <c r="E22" s="8">
        <v>3383661.1096774191</v>
      </c>
      <c r="F22" s="8">
        <f t="shared" si="1"/>
        <v>182719.75684336293</v>
      </c>
      <c r="G22" s="10">
        <f t="shared" si="4"/>
        <v>22606.281517738476</v>
      </c>
      <c r="I22" s="11">
        <v>3218512.6277969698</v>
      </c>
      <c r="J22" s="8">
        <f t="shared" si="5"/>
        <v>198587.95284819137</v>
      </c>
      <c r="K22" s="11">
        <v>177629.58170921801</v>
      </c>
      <c r="L22" s="11">
        <v>20958.371138964299</v>
      </c>
    </row>
    <row r="23" spans="1:12" x14ac:dyDescent="0.3">
      <c r="A23" t="s">
        <v>20</v>
      </c>
      <c r="B23" s="2">
        <v>3430949.4838709678</v>
      </c>
      <c r="C23" s="8">
        <f t="shared" si="2"/>
        <v>3216039.042018197</v>
      </c>
      <c r="D23" s="8">
        <f t="shared" si="3"/>
        <v>214910.44185277075</v>
      </c>
      <c r="E23" s="8">
        <v>3355270.3225806453</v>
      </c>
      <c r="F23" s="8">
        <f t="shared" si="1"/>
        <v>154328.96974658919</v>
      </c>
      <c r="G23" s="10">
        <f t="shared" si="4"/>
        <v>60581.472106181551</v>
      </c>
      <c r="I23" s="11">
        <v>3218682.1496863798</v>
      </c>
      <c r="J23" s="8">
        <f t="shared" si="5"/>
        <v>212267.33418458793</v>
      </c>
      <c r="K23" s="11">
        <v>159957.36909160999</v>
      </c>
      <c r="L23" s="11">
        <v>52309.9650929774</v>
      </c>
    </row>
    <row r="24" spans="1:12" x14ac:dyDescent="0.3">
      <c r="A24" t="s">
        <v>21</v>
      </c>
      <c r="B24" s="2">
        <v>3245208.9333333331</v>
      </c>
      <c r="C24" s="8">
        <f t="shared" si="2"/>
        <v>3212105.6596183386</v>
      </c>
      <c r="D24" s="8">
        <f t="shared" si="3"/>
        <v>33103.273714994546</v>
      </c>
      <c r="E24" s="8">
        <v>3235150.9133333331</v>
      </c>
      <c r="F24" s="8">
        <f t="shared" si="1"/>
        <v>34209.560499276966</v>
      </c>
      <c r="G24" s="10">
        <f t="shared" si="4"/>
        <v>-1106.2867842824198</v>
      </c>
      <c r="I24" s="11">
        <v>3218866.5102854501</v>
      </c>
      <c r="J24" s="8">
        <f t="shared" si="5"/>
        <v>26342.42304788297</v>
      </c>
      <c r="K24" s="11">
        <v>30980.886917551099</v>
      </c>
      <c r="L24" s="11">
        <v>-4638.4638696760603</v>
      </c>
    </row>
    <row r="25" spans="1:12" x14ac:dyDescent="0.3">
      <c r="A25" t="s">
        <v>22</v>
      </c>
      <c r="B25" s="2">
        <v>3181657.6129032257</v>
      </c>
      <c r="C25" s="8">
        <f t="shared" si="2"/>
        <v>3212325.8233073382</v>
      </c>
      <c r="D25" s="8">
        <f t="shared" si="3"/>
        <v>-30668.210404112469</v>
      </c>
      <c r="E25" s="8">
        <v>3161742.0387096773</v>
      </c>
      <c r="F25" s="8">
        <f t="shared" si="1"/>
        <v>-39199.314124378841</v>
      </c>
      <c r="G25" s="10">
        <f t="shared" si="4"/>
        <v>8531.103720266372</v>
      </c>
      <c r="I25" s="11">
        <v>3219105.5196940601</v>
      </c>
      <c r="J25" s="8">
        <f t="shared" si="5"/>
        <v>-37447.906790834386</v>
      </c>
      <c r="K25" s="11">
        <v>-52541.271785405799</v>
      </c>
      <c r="L25" s="11">
        <v>15093.364994571</v>
      </c>
    </row>
    <row r="26" spans="1:12" x14ac:dyDescent="0.3">
      <c r="A26" t="s">
        <v>23</v>
      </c>
      <c r="B26" s="2">
        <v>3173238.8666666667</v>
      </c>
      <c r="C26" s="8">
        <f t="shared" si="2"/>
        <v>3215027.9946059319</v>
      </c>
      <c r="D26" s="8">
        <f t="shared" si="3"/>
        <v>-41789.127939265221</v>
      </c>
      <c r="E26" s="8">
        <v>3154481.7399999998</v>
      </c>
      <c r="F26" s="8">
        <f t="shared" si="1"/>
        <v>-46459.612834056374</v>
      </c>
      <c r="G26" s="10">
        <f t="shared" si="4"/>
        <v>4670.4848947911523</v>
      </c>
      <c r="I26" s="11">
        <v>3219387.2118983599</v>
      </c>
      <c r="J26" s="8">
        <f t="shared" si="5"/>
        <v>-46148.345231693238</v>
      </c>
      <c r="K26" s="11">
        <v>-63347.062880835998</v>
      </c>
      <c r="L26" s="11">
        <v>17198.717649140901</v>
      </c>
    </row>
    <row r="27" spans="1:12" x14ac:dyDescent="0.3">
      <c r="A27" t="s">
        <v>24</v>
      </c>
      <c r="B27" s="2">
        <v>3139779.4516129033</v>
      </c>
      <c r="C27" s="8">
        <f t="shared" si="2"/>
        <v>3226061.96019733</v>
      </c>
      <c r="D27" s="8">
        <f t="shared" si="3"/>
        <v>-86282.508584426716</v>
      </c>
      <c r="E27" s="8">
        <v>3107197.1548387096</v>
      </c>
      <c r="F27" s="8">
        <f t="shared" si="1"/>
        <v>-93744.197995346505</v>
      </c>
      <c r="G27" s="10">
        <f t="shared" si="4"/>
        <v>7461.6894109197892</v>
      </c>
      <c r="I27" s="11">
        <v>3219718.46521377</v>
      </c>
      <c r="J27" s="8">
        <f t="shared" si="5"/>
        <v>-79939.013600866776</v>
      </c>
      <c r="K27" s="11">
        <v>-114428.392775549</v>
      </c>
      <c r="L27" s="11">
        <v>34489.379174678601</v>
      </c>
    </row>
    <row r="28" spans="1:12" x14ac:dyDescent="0.3">
      <c r="A28" t="s">
        <v>25</v>
      </c>
      <c r="B28" s="2">
        <v>3131926.064516129</v>
      </c>
      <c r="C28" s="8">
        <f t="shared" si="2"/>
        <v>3235409.4697093228</v>
      </c>
      <c r="D28" s="8">
        <f t="shared" si="3"/>
        <v>-103483.40519319382</v>
      </c>
      <c r="E28" s="8">
        <v>3121480.6967741936</v>
      </c>
      <c r="F28" s="8">
        <f t="shared" si="1"/>
        <v>-79460.65605986258</v>
      </c>
      <c r="G28" s="10">
        <f t="shared" si="4"/>
        <v>-24022.749133331235</v>
      </c>
      <c r="I28" s="11">
        <v>3220088.34756144</v>
      </c>
      <c r="J28" s="8">
        <f t="shared" si="5"/>
        <v>-88162.283045310993</v>
      </c>
      <c r="K28" s="11">
        <v>-48246.531406821501</v>
      </c>
      <c r="L28" s="11">
        <v>-39915.751638493603</v>
      </c>
    </row>
    <row r="29" spans="1:12" x14ac:dyDescent="0.3">
      <c r="A29" t="s">
        <v>26</v>
      </c>
      <c r="B29" s="2">
        <v>3185347.4642857141</v>
      </c>
      <c r="C29" s="8">
        <f t="shared" si="2"/>
        <v>3236516.0850939383</v>
      </c>
      <c r="D29" s="8">
        <f t="shared" si="3"/>
        <v>-51168.620808224194</v>
      </c>
      <c r="E29" s="8">
        <v>3132434.7426108373</v>
      </c>
      <c r="F29" s="8">
        <f t="shared" si="1"/>
        <v>-68506.610223218799</v>
      </c>
      <c r="G29" s="10">
        <f t="shared" si="4"/>
        <v>17337.989414994605</v>
      </c>
      <c r="I29" s="11">
        <v>3220290.9228302599</v>
      </c>
      <c r="J29" s="8">
        <f t="shared" si="5"/>
        <v>-34943.458544545807</v>
      </c>
      <c r="K29" s="11">
        <v>-42898.028354488299</v>
      </c>
      <c r="L29" s="11">
        <v>7954.5698099411602</v>
      </c>
    </row>
    <row r="30" spans="1:12" x14ac:dyDescent="0.3">
      <c r="A30" t="s">
        <v>27</v>
      </c>
      <c r="B30" s="2">
        <v>3132162.064516129</v>
      </c>
      <c r="C30" s="8">
        <f t="shared" si="2"/>
        <v>3222212.0171038639</v>
      </c>
      <c r="D30" s="8">
        <f t="shared" si="3"/>
        <v>-90049.952587734908</v>
      </c>
      <c r="E30" s="8">
        <v>3115399.7225806452</v>
      </c>
      <c r="F30" s="8">
        <f t="shared" si="1"/>
        <v>-85541.630253410898</v>
      </c>
      <c r="G30" s="10">
        <f t="shared" si="4"/>
        <v>-4508.3223343240097</v>
      </c>
      <c r="I30" s="11">
        <v>3220304.4546402898</v>
      </c>
      <c r="J30" s="8">
        <f t="shared" si="5"/>
        <v>-88142.390124160796</v>
      </c>
      <c r="K30" s="11">
        <v>-75241.468694008101</v>
      </c>
      <c r="L30" s="11">
        <v>-12900.9214301601</v>
      </c>
    </row>
    <row r="31" spans="1:12" x14ac:dyDescent="0.3">
      <c r="A31" t="s">
        <v>28</v>
      </c>
      <c r="B31" s="2">
        <v>3132650.9666666668</v>
      </c>
      <c r="C31" s="8">
        <f t="shared" si="2"/>
        <v>3217554.7195025403</v>
      </c>
      <c r="D31" s="8">
        <f t="shared" si="3"/>
        <v>-84903.752835873514</v>
      </c>
      <c r="E31" s="8">
        <v>3138267.5133333332</v>
      </c>
      <c r="F31" s="8">
        <f t="shared" si="1"/>
        <v>-62673.839500722941</v>
      </c>
      <c r="G31" s="10">
        <f t="shared" si="4"/>
        <v>-22229.913335150573</v>
      </c>
      <c r="I31" s="11">
        <v>3220420.8762352699</v>
      </c>
      <c r="J31" s="8">
        <f t="shared" si="5"/>
        <v>-87769.909568603151</v>
      </c>
      <c r="K31" s="11">
        <v>-62576.392271516699</v>
      </c>
      <c r="L31" s="11">
        <v>-25193.517297095201</v>
      </c>
    </row>
    <row r="32" spans="1:12" x14ac:dyDescent="0.3">
      <c r="A32" t="s">
        <v>29</v>
      </c>
      <c r="B32" s="2">
        <v>3164416.1935483869</v>
      </c>
      <c r="C32" s="8">
        <f t="shared" si="2"/>
        <v>3217014.4313304974</v>
      </c>
      <c r="D32" s="8">
        <f t="shared" si="3"/>
        <v>-52598.23778211046</v>
      </c>
      <c r="E32" s="8">
        <v>3183146.6129032257</v>
      </c>
      <c r="F32" s="8">
        <f t="shared" si="1"/>
        <v>-17794.73993083043</v>
      </c>
      <c r="G32" s="10">
        <f t="shared" si="4"/>
        <v>-34803.49785128003</v>
      </c>
      <c r="I32" s="11">
        <v>3220604.27005248</v>
      </c>
      <c r="J32" s="8">
        <f t="shared" si="5"/>
        <v>-56188.076504093129</v>
      </c>
      <c r="K32" s="11">
        <v>-27674.260495083101</v>
      </c>
      <c r="L32" s="11">
        <v>-28513.8160090128</v>
      </c>
    </row>
    <row r="33" spans="1:12" x14ac:dyDescent="0.3">
      <c r="A33" t="s">
        <v>30</v>
      </c>
      <c r="B33" s="2">
        <v>3304460.1333333333</v>
      </c>
      <c r="C33" s="8">
        <f t="shared" si="2"/>
        <v>3214425.0470459643</v>
      </c>
      <c r="D33" s="8">
        <f t="shared" si="3"/>
        <v>90035.08628736902</v>
      </c>
      <c r="E33" s="8">
        <v>3323063.6666666665</v>
      </c>
      <c r="F33" s="8">
        <f t="shared" si="1"/>
        <v>122122.31383261038</v>
      </c>
      <c r="G33" s="10">
        <f t="shared" si="4"/>
        <v>-32087.22754524136</v>
      </c>
      <c r="I33" s="11">
        <v>3220653.9541922598</v>
      </c>
      <c r="J33" s="8">
        <f t="shared" si="5"/>
        <v>83806.179141073488</v>
      </c>
      <c r="K33" s="11">
        <v>118385.570945329</v>
      </c>
      <c r="L33" s="11">
        <v>-34579.391804263498</v>
      </c>
    </row>
    <row r="34" spans="1:12" x14ac:dyDescent="0.3">
      <c r="A34" t="s">
        <v>31</v>
      </c>
      <c r="B34" s="2">
        <v>3421425.2903225808</v>
      </c>
      <c r="C34" s="8">
        <f t="shared" si="2"/>
        <v>3204838.4242171813</v>
      </c>
      <c r="D34" s="8">
        <f t="shared" si="3"/>
        <v>216586.86610539956</v>
      </c>
      <c r="E34" s="8">
        <v>3383661.1096774191</v>
      </c>
      <c r="F34" s="8">
        <f t="shared" si="1"/>
        <v>182719.75684336293</v>
      </c>
      <c r="G34" s="10">
        <f t="shared" si="4"/>
        <v>33867.109262036625</v>
      </c>
      <c r="I34" s="11">
        <v>3215779.9837621599</v>
      </c>
      <c r="J34" s="8">
        <f t="shared" si="5"/>
        <v>205645.3065604209</v>
      </c>
      <c r="K34" s="11">
        <v>177629.58170921801</v>
      </c>
      <c r="L34" s="11">
        <v>28015.7248512027</v>
      </c>
    </row>
    <row r="35" spans="1:12" x14ac:dyDescent="0.3">
      <c r="A35" t="s">
        <v>32</v>
      </c>
      <c r="B35" s="2">
        <v>3431486.5806451612</v>
      </c>
      <c r="C35" s="8">
        <f t="shared" si="2"/>
        <v>3198976.8834453821</v>
      </c>
      <c r="D35" s="8">
        <f t="shared" si="3"/>
        <v>232509.6971997791</v>
      </c>
      <c r="E35" s="8">
        <v>3355270.3225806453</v>
      </c>
      <c r="F35" s="8">
        <f t="shared" si="1"/>
        <v>154328.96974658919</v>
      </c>
      <c r="G35" s="10">
        <f t="shared" si="4"/>
        <v>78180.727453189902</v>
      </c>
      <c r="I35" s="11">
        <v>3205513.5612838101</v>
      </c>
      <c r="J35" s="8">
        <f t="shared" si="5"/>
        <v>225973.01936135115</v>
      </c>
      <c r="K35" s="11">
        <v>159957.36909160999</v>
      </c>
      <c r="L35" s="11">
        <v>66015.650269739199</v>
      </c>
    </row>
    <row r="36" spans="1:12" x14ac:dyDescent="0.3">
      <c r="A36" t="s">
        <v>33</v>
      </c>
      <c r="B36" s="2">
        <v>3244996.6</v>
      </c>
      <c r="C36" s="8">
        <f t="shared" si="2"/>
        <v>3186177.3911554147</v>
      </c>
      <c r="D36" s="8">
        <f t="shared" si="3"/>
        <v>58819.208844585344</v>
      </c>
      <c r="E36" s="8">
        <v>3235150.9133333331</v>
      </c>
      <c r="F36" s="8">
        <f t="shared" si="1"/>
        <v>34209.560499276966</v>
      </c>
      <c r="G36" s="10">
        <f t="shared" si="4"/>
        <v>24609.648345308378</v>
      </c>
      <c r="I36" s="11">
        <v>3195395.6683753501</v>
      </c>
      <c r="J36" s="8">
        <f t="shared" si="5"/>
        <v>49600.931624650024</v>
      </c>
      <c r="K36" s="11">
        <v>30980.886917551099</v>
      </c>
      <c r="L36" s="11">
        <v>18620.044707093701</v>
      </c>
    </row>
    <row r="37" spans="1:12" x14ac:dyDescent="0.3">
      <c r="A37" t="s">
        <v>34</v>
      </c>
      <c r="B37" s="2">
        <v>3184664.064516129</v>
      </c>
      <c r="C37" s="8">
        <f t="shared" si="2"/>
        <v>3179702.6990131489</v>
      </c>
      <c r="D37" s="8">
        <f t="shared" si="3"/>
        <v>4961.3655029800721</v>
      </c>
      <c r="E37" s="8">
        <v>3161742.0387096773</v>
      </c>
      <c r="F37" s="8">
        <f t="shared" si="1"/>
        <v>-39199.314124378841</v>
      </c>
      <c r="G37" s="10">
        <f t="shared" si="4"/>
        <v>44160.679627358913</v>
      </c>
      <c r="I37" s="11">
        <v>3187151.1725420202</v>
      </c>
      <c r="J37" s="8">
        <f t="shared" si="5"/>
        <v>-2487.1080258912407</v>
      </c>
      <c r="K37" s="11">
        <v>-52541.271785405799</v>
      </c>
      <c r="L37" s="11">
        <v>50054.163759512703</v>
      </c>
    </row>
    <row r="38" spans="1:12" x14ac:dyDescent="0.3">
      <c r="A38" t="s">
        <v>35</v>
      </c>
      <c r="B38" s="2">
        <v>3174633.8666666667</v>
      </c>
      <c r="C38" s="8">
        <f t="shared" si="2"/>
        <v>3179935.820683951</v>
      </c>
      <c r="D38" s="8">
        <f t="shared" si="3"/>
        <v>-5301.9540172843263</v>
      </c>
      <c r="E38" s="8">
        <v>3154481.7399999998</v>
      </c>
      <c r="F38" s="8">
        <f t="shared" si="1"/>
        <v>-46459.612834056374</v>
      </c>
      <c r="G38" s="10">
        <f t="shared" si="4"/>
        <v>41157.658816772047</v>
      </c>
      <c r="I38" s="11">
        <v>3182426.3998269602</v>
      </c>
      <c r="J38" s="8">
        <f t="shared" si="5"/>
        <v>-7792.5331602934748</v>
      </c>
      <c r="K38" s="11">
        <v>-63347.062880835998</v>
      </c>
      <c r="L38" s="11">
        <v>55554.529720534098</v>
      </c>
    </row>
    <row r="39" spans="1:12" x14ac:dyDescent="0.3">
      <c r="A39" t="s">
        <v>36</v>
      </c>
      <c r="B39" s="2">
        <v>3139576.8709677421</v>
      </c>
      <c r="C39" s="8">
        <f t="shared" si="2"/>
        <v>3191904.0493853567</v>
      </c>
      <c r="D39" s="8">
        <f t="shared" si="3"/>
        <v>-52327.178417614661</v>
      </c>
      <c r="E39" s="8">
        <v>3107197.1548387096</v>
      </c>
      <c r="F39" s="8">
        <f t="shared" si="1"/>
        <v>-93744.197995346505</v>
      </c>
      <c r="G39" s="10">
        <f t="shared" si="4"/>
        <v>41417.019577731844</v>
      </c>
      <c r="I39" s="11">
        <v>3181876.74933413</v>
      </c>
      <c r="J39" s="8">
        <f t="shared" si="5"/>
        <v>-42299.878366387915</v>
      </c>
      <c r="K39" s="11">
        <v>-114428.392775549</v>
      </c>
      <c r="L39" s="11">
        <v>72128.514409154202</v>
      </c>
    </row>
    <row r="40" spans="1:12" x14ac:dyDescent="0.3">
      <c r="A40" t="s">
        <v>37</v>
      </c>
      <c r="B40" s="2">
        <v>3015153.3548387098</v>
      </c>
      <c r="C40" s="8">
        <f t="shared" si="2"/>
        <v>3188392.0564986737</v>
      </c>
      <c r="D40" s="8">
        <f t="shared" si="3"/>
        <v>-173238.70165996393</v>
      </c>
      <c r="E40" s="8">
        <v>3121480.6967741936</v>
      </c>
      <c r="F40" s="8">
        <f t="shared" si="1"/>
        <v>-79460.65605986258</v>
      </c>
      <c r="G40" s="10">
        <f t="shared" si="4"/>
        <v>-93778.045600101352</v>
      </c>
      <c r="I40" s="11">
        <v>3175748.4980348502</v>
      </c>
      <c r="J40" s="8">
        <f t="shared" si="5"/>
        <v>-160595.14319614042</v>
      </c>
      <c r="K40" s="11">
        <v>-48246.531406821501</v>
      </c>
      <c r="L40" s="11">
        <v>-112348.61178932201</v>
      </c>
    </row>
    <row r="41" spans="1:12" x14ac:dyDescent="0.3">
      <c r="A41" t="s">
        <v>38</v>
      </c>
      <c r="B41" s="2">
        <v>3055726.0344827585</v>
      </c>
      <c r="C41" s="8">
        <f t="shared" si="2"/>
        <v>3174755.3344143066</v>
      </c>
      <c r="D41" s="8">
        <f t="shared" si="3"/>
        <v>-119029.29993154807</v>
      </c>
      <c r="E41" s="8">
        <v>3132434.7426108373</v>
      </c>
      <c r="F41" s="8">
        <f t="shared" si="1"/>
        <v>-68506.610223218799</v>
      </c>
      <c r="G41" s="10">
        <f t="shared" si="4"/>
        <v>-50522.689708329272</v>
      </c>
      <c r="I41" s="11">
        <v>3161166.84212087</v>
      </c>
      <c r="J41" s="8">
        <f t="shared" si="5"/>
        <v>-105440.80763811152</v>
      </c>
      <c r="K41" s="11">
        <v>-42898.028354488299</v>
      </c>
      <c r="L41" s="11">
        <v>-62542.779283627802</v>
      </c>
    </row>
    <row r="42" spans="1:12" x14ac:dyDescent="0.3">
      <c r="A42" t="s">
        <v>39</v>
      </c>
      <c r="B42" s="2">
        <v>3018954.064516129</v>
      </c>
      <c r="C42" s="8">
        <f t="shared" si="2"/>
        <v>3154025.802569807</v>
      </c>
      <c r="D42" s="8">
        <f t="shared" si="3"/>
        <v>-135071.73805367807</v>
      </c>
      <c r="E42" s="8">
        <v>3115399.7225806452</v>
      </c>
      <c r="F42" s="8">
        <f t="shared" si="1"/>
        <v>-85541.630253410898</v>
      </c>
      <c r="G42" s="10">
        <f t="shared" si="4"/>
        <v>-49530.107800267171</v>
      </c>
      <c r="I42" s="11">
        <v>3149902.9833395099</v>
      </c>
      <c r="J42" s="8">
        <f t="shared" si="5"/>
        <v>-130948.91882338095</v>
      </c>
      <c r="K42" s="11">
        <v>-75241.468694008101</v>
      </c>
      <c r="L42" s="11">
        <v>-55707.450129375597</v>
      </c>
    </row>
    <row r="43" spans="1:12" x14ac:dyDescent="0.3">
      <c r="A43" t="s">
        <v>40</v>
      </c>
      <c r="B43" s="2">
        <v>3047991.0666666669</v>
      </c>
      <c r="C43" s="8">
        <f t="shared" si="2"/>
        <v>3144023.3966144719</v>
      </c>
      <c r="D43" s="8">
        <f t="shared" si="3"/>
        <v>-96032.329947805032</v>
      </c>
      <c r="E43" s="8">
        <v>3138267.5133333332</v>
      </c>
      <c r="F43" s="8">
        <f t="shared" si="1"/>
        <v>-62673.839500722941</v>
      </c>
      <c r="G43" s="10">
        <f t="shared" si="4"/>
        <v>-33358.490447082091</v>
      </c>
      <c r="I43" s="11">
        <v>3143540.7885366399</v>
      </c>
      <c r="J43" s="8">
        <f t="shared" si="5"/>
        <v>-95549.721869973</v>
      </c>
      <c r="K43" s="11">
        <v>-62576.392271516699</v>
      </c>
      <c r="L43" s="11">
        <v>-32973.3295984613</v>
      </c>
    </row>
    <row r="44" spans="1:12" x14ac:dyDescent="0.3">
      <c r="A44" t="s">
        <v>41</v>
      </c>
      <c r="B44" s="2">
        <v>3135681.5483870967</v>
      </c>
      <c r="C44" s="8">
        <f t="shared" si="2"/>
        <v>3134374.1249850262</v>
      </c>
      <c r="D44" s="8">
        <f t="shared" si="3"/>
        <v>1307.4234020705335</v>
      </c>
      <c r="E44" s="8">
        <v>3183146.6129032257</v>
      </c>
      <c r="F44" s="8">
        <f t="shared" si="1"/>
        <v>-17794.73993083043</v>
      </c>
      <c r="G44" s="10">
        <f t="shared" si="4"/>
        <v>19102.163332900964</v>
      </c>
      <c r="I44" s="11">
        <v>3135827.91040044</v>
      </c>
      <c r="J44" s="8">
        <f t="shared" si="5"/>
        <v>-146.36201334325597</v>
      </c>
      <c r="K44" s="11">
        <v>-27674.260495083101</v>
      </c>
      <c r="L44" s="11">
        <v>27527.898481735599</v>
      </c>
    </row>
    <row r="45" spans="1:12" x14ac:dyDescent="0.3">
      <c r="A45" t="s">
        <v>42</v>
      </c>
      <c r="B45" s="2">
        <v>3320003.1666666665</v>
      </c>
      <c r="C45" s="8">
        <f t="shared" si="2"/>
        <v>3117860.7828841163</v>
      </c>
      <c r="D45" s="8">
        <f t="shared" si="3"/>
        <v>202142.38378255023</v>
      </c>
      <c r="E45" s="8">
        <v>3323063.6666666665</v>
      </c>
      <c r="F45" s="8">
        <f t="shared" si="1"/>
        <v>122122.31383261038</v>
      </c>
      <c r="G45" s="10">
        <f t="shared" si="4"/>
        <v>80020.069949939847</v>
      </c>
      <c r="I45" s="11">
        <v>3123535.1276943502</v>
      </c>
      <c r="J45" s="8">
        <f t="shared" si="5"/>
        <v>196468.03897231631</v>
      </c>
      <c r="K45" s="11">
        <v>118385.570945329</v>
      </c>
      <c r="L45" s="11">
        <v>78082.4680269862</v>
      </c>
    </row>
    <row r="46" spans="1:12" x14ac:dyDescent="0.3">
      <c r="A46" t="s">
        <v>43</v>
      </c>
      <c r="B46" s="2">
        <v>3258804.2258064514</v>
      </c>
      <c r="C46" s="8">
        <f t="shared" si="2"/>
        <v>3131940.7258121567</v>
      </c>
      <c r="D46" s="8">
        <f t="shared" si="3"/>
        <v>126863.49999429472</v>
      </c>
      <c r="E46" s="8">
        <v>3383661.1096774191</v>
      </c>
      <c r="F46" s="8">
        <f t="shared" si="1"/>
        <v>182719.75684336293</v>
      </c>
      <c r="G46" s="10">
        <f t="shared" si="4"/>
        <v>-55856.256849068217</v>
      </c>
      <c r="I46" s="11">
        <v>3128862.0578018702</v>
      </c>
      <c r="J46" s="8">
        <f t="shared" si="5"/>
        <v>129942.16800458124</v>
      </c>
      <c r="K46" s="11">
        <v>177629.58170921801</v>
      </c>
      <c r="L46" s="11">
        <v>-47687.413704645202</v>
      </c>
    </row>
    <row r="47" spans="1:12" x14ac:dyDescent="0.3">
      <c r="A47" t="s">
        <v>44</v>
      </c>
      <c r="B47" s="2">
        <v>3244147.9032258065</v>
      </c>
      <c r="C47" s="8">
        <f t="shared" si="2"/>
        <v>3146829.2150003877</v>
      </c>
      <c r="D47" s="8">
        <f t="shared" si="3"/>
        <v>97318.688225418795</v>
      </c>
      <c r="E47" s="8">
        <v>3355270.3225806453</v>
      </c>
      <c r="F47" s="8">
        <f t="shared" si="1"/>
        <v>154328.96974658919</v>
      </c>
      <c r="G47" s="10">
        <f t="shared" si="4"/>
        <v>-57010.2815211704</v>
      </c>
      <c r="I47" s="11">
        <v>3148047.07671839</v>
      </c>
      <c r="J47" s="8">
        <f t="shared" si="5"/>
        <v>96100.826507416554</v>
      </c>
      <c r="K47" s="11">
        <v>159957.36909160999</v>
      </c>
      <c r="L47" s="11">
        <v>-63856.542584203198</v>
      </c>
    </row>
    <row r="48" spans="1:12" x14ac:dyDescent="0.3">
      <c r="A48" t="s">
        <v>45</v>
      </c>
      <c r="B48" s="2">
        <v>3162002.6666666665</v>
      </c>
      <c r="C48" s="8">
        <f t="shared" si="2"/>
        <v>3160338.5150773963</v>
      </c>
      <c r="D48" s="8">
        <f t="shared" si="3"/>
        <v>1664.1515892702155</v>
      </c>
      <c r="E48" s="8">
        <v>3235150.9133333331</v>
      </c>
      <c r="F48" s="8">
        <f t="shared" si="1"/>
        <v>34209.560499276966</v>
      </c>
      <c r="G48" s="10">
        <f t="shared" si="4"/>
        <v>-32545.40891000675</v>
      </c>
      <c r="I48" s="11">
        <v>3163270.8496671701</v>
      </c>
      <c r="J48" s="8">
        <f t="shared" si="5"/>
        <v>-1268.1830005035736</v>
      </c>
      <c r="K48" s="11">
        <v>30980.886917551099</v>
      </c>
      <c r="L48" s="11">
        <v>-32249.069918063</v>
      </c>
    </row>
    <row r="49" spans="1:12" x14ac:dyDescent="0.3">
      <c r="A49" t="s">
        <v>46</v>
      </c>
      <c r="B49" s="2">
        <v>3114965.3225806453</v>
      </c>
      <c r="C49" s="8">
        <f t="shared" si="2"/>
        <v>3179165.7049864116</v>
      </c>
      <c r="D49" s="8">
        <f t="shared" si="3"/>
        <v>-64200.382405766286</v>
      </c>
      <c r="E49" s="8">
        <v>3161742.0387096773</v>
      </c>
      <c r="F49" s="8">
        <f t="shared" si="1"/>
        <v>-39199.314124378841</v>
      </c>
      <c r="G49" s="10">
        <f t="shared" si="4"/>
        <v>-25001.068281387445</v>
      </c>
      <c r="I49" s="11">
        <v>3181108.7387352702</v>
      </c>
      <c r="J49" s="8">
        <f t="shared" si="5"/>
        <v>-66143.416154624894</v>
      </c>
      <c r="K49" s="11">
        <v>-52541.271785405799</v>
      </c>
      <c r="L49" s="11">
        <v>-13602.144369227401</v>
      </c>
    </row>
    <row r="50" spans="1:12" x14ac:dyDescent="0.3">
      <c r="A50" t="s">
        <v>47</v>
      </c>
      <c r="B50" s="2">
        <v>3059223.5333333332</v>
      </c>
      <c r="C50" s="8">
        <f t="shared" si="2"/>
        <v>3195891.1266572131</v>
      </c>
      <c r="D50" s="8">
        <f t="shared" si="3"/>
        <v>-136667.59332387988</v>
      </c>
      <c r="E50" s="8">
        <v>3154481.7399999998</v>
      </c>
      <c r="F50" s="8">
        <f t="shared" si="1"/>
        <v>-46459.612834056374</v>
      </c>
      <c r="G50" s="10">
        <f t="shared" si="4"/>
        <v>-90207.980489823502</v>
      </c>
      <c r="I50" s="11">
        <v>3195502.75817972</v>
      </c>
      <c r="J50" s="8">
        <f t="shared" si="5"/>
        <v>-136279.22484638682</v>
      </c>
      <c r="K50" s="11">
        <v>-63347.062880835998</v>
      </c>
      <c r="L50" s="11">
        <v>-72932.161965553503</v>
      </c>
    </row>
    <row r="51" spans="1:12" x14ac:dyDescent="0.3">
      <c r="A51" t="s">
        <v>48</v>
      </c>
      <c r="B51" s="2">
        <v>2959960.4193548388</v>
      </c>
      <c r="C51" s="8">
        <f t="shared" si="2"/>
        <v>3216029.7742171804</v>
      </c>
      <c r="D51" s="8">
        <f t="shared" si="3"/>
        <v>-256069.35486234166</v>
      </c>
      <c r="E51" s="8">
        <v>3107197.1548387096</v>
      </c>
      <c r="F51" s="8">
        <f t="shared" si="1"/>
        <v>-93744.197995346505</v>
      </c>
      <c r="G51" s="10">
        <f t="shared" si="4"/>
        <v>-162325.15686699515</v>
      </c>
      <c r="I51" s="11">
        <v>3204136.9581797202</v>
      </c>
      <c r="J51" s="8">
        <f t="shared" si="5"/>
        <v>-244176.53882488143</v>
      </c>
      <c r="K51" s="11">
        <v>-114428.392775549</v>
      </c>
      <c r="L51" s="11">
        <v>-129748.146049334</v>
      </c>
    </row>
    <row r="52" spans="1:12" x14ac:dyDescent="0.3">
      <c r="A52" t="s">
        <v>49</v>
      </c>
      <c r="B52" s="2">
        <v>3322616.1290322579</v>
      </c>
      <c r="C52" s="8">
        <f t="shared" si="2"/>
        <v>3229188.5355902161</v>
      </c>
      <c r="D52" s="8">
        <f t="shared" si="3"/>
        <v>93427.593442041893</v>
      </c>
      <c r="E52" s="8">
        <v>3121480.6967741936</v>
      </c>
      <c r="F52" s="8">
        <f t="shared" si="1"/>
        <v>-79460.65605986258</v>
      </c>
      <c r="G52" s="10">
        <f t="shared" si="4"/>
        <v>172888.24950190447</v>
      </c>
      <c r="I52" s="11">
        <v>3217042.9431259502</v>
      </c>
      <c r="J52" s="8">
        <f t="shared" si="5"/>
        <v>105573.18590630777</v>
      </c>
      <c r="K52" s="11">
        <v>-48246.531406821501</v>
      </c>
      <c r="L52" s="11">
        <v>153819.71731311901</v>
      </c>
    </row>
    <row r="53" spans="1:12" x14ac:dyDescent="0.3">
      <c r="A53" t="s">
        <v>50</v>
      </c>
      <c r="B53" s="2">
        <v>3208703.7142857141</v>
      </c>
      <c r="C53" s="8">
        <f t="shared" si="2"/>
        <v>3239988.2973768162</v>
      </c>
      <c r="D53" s="8">
        <f t="shared" si="3"/>
        <v>-31284.583091102075</v>
      </c>
      <c r="E53" s="8">
        <v>3132434.7426108373</v>
      </c>
      <c r="F53" s="8">
        <f t="shared" si="1"/>
        <v>-68506.610223218799</v>
      </c>
      <c r="G53" s="10">
        <f t="shared" si="4"/>
        <v>37222.027132116724</v>
      </c>
      <c r="I53" s="11">
        <v>3233181.1124807899</v>
      </c>
      <c r="J53" s="8">
        <f t="shared" si="5"/>
        <v>-24477.398195075803</v>
      </c>
      <c r="K53" s="11">
        <v>-42898.028354488299</v>
      </c>
      <c r="L53" s="11">
        <v>18420.6301594037</v>
      </c>
    </row>
    <row r="54" spans="1:12" x14ac:dyDescent="0.3">
      <c r="A54" t="s">
        <v>51</v>
      </c>
      <c r="B54" s="2">
        <v>3231346.935483871</v>
      </c>
      <c r="C54" s="8">
        <f t="shared" si="2"/>
        <v>3244291.1407184219</v>
      </c>
      <c r="D54" s="8">
        <f t="shared" si="3"/>
        <v>-12944.205234550871</v>
      </c>
      <c r="E54" s="8">
        <v>3115399.7225806452</v>
      </c>
      <c r="F54" s="8">
        <f t="shared" si="1"/>
        <v>-85541.630253410898</v>
      </c>
      <c r="G54" s="10">
        <f t="shared" si="4"/>
        <v>72597.425018860027</v>
      </c>
      <c r="I54" s="11">
        <v>3245395.0885560601</v>
      </c>
      <c r="J54" s="8">
        <f t="shared" si="5"/>
        <v>-14048.153072189074</v>
      </c>
      <c r="K54" s="11">
        <v>-75241.468694008101</v>
      </c>
      <c r="L54" s="11">
        <v>61193.315621811103</v>
      </c>
    </row>
    <row r="55" spans="1:12" x14ac:dyDescent="0.3">
      <c r="A55" t="s">
        <v>52</v>
      </c>
      <c r="B55" s="2">
        <v>3263707.5333333332</v>
      </c>
      <c r="C55" s="8">
        <f t="shared" si="2"/>
        <v>3251375.8437788016</v>
      </c>
      <c r="D55" s="8">
        <f t="shared" si="3"/>
        <v>12331.689554531593</v>
      </c>
      <c r="E55" s="8">
        <v>3138267.5133333332</v>
      </c>
      <c r="F55" s="8">
        <f t="shared" si="1"/>
        <v>-62673.839500722941</v>
      </c>
      <c r="G55" s="10">
        <f t="shared" si="4"/>
        <v>75005.529055254534</v>
      </c>
      <c r="I55" s="11">
        <v>3256945.9503840199</v>
      </c>
      <c r="J55" s="8">
        <f t="shared" si="5"/>
        <v>6761.5829493133351</v>
      </c>
      <c r="K55" s="11">
        <v>-62576.392271516699</v>
      </c>
      <c r="L55" s="11">
        <v>69337.975220825407</v>
      </c>
    </row>
    <row r="56" spans="1:12" x14ac:dyDescent="0.3">
      <c r="A56" t="s">
        <v>53</v>
      </c>
      <c r="B56" s="2">
        <v>3265421.5483870967</v>
      </c>
      <c r="C56" s="8">
        <f t="shared" si="2"/>
        <v>3261898.9522982389</v>
      </c>
      <c r="D56" s="8">
        <f t="shared" si="3"/>
        <v>3522.5960888578556</v>
      </c>
      <c r="E56" s="8">
        <v>3183146.6129032257</v>
      </c>
      <c r="F56" s="8">
        <f t="shared" si="1"/>
        <v>-17794.73993083043</v>
      </c>
      <c r="G56" s="10">
        <f t="shared" si="4"/>
        <v>21317.336019688286</v>
      </c>
      <c r="I56" s="11">
        <v>3270765.9788786401</v>
      </c>
      <c r="J56" s="8">
        <f t="shared" si="5"/>
        <v>-5344.430491543375</v>
      </c>
      <c r="K56" s="11">
        <v>-27674.260495083101</v>
      </c>
      <c r="L56" s="11">
        <v>22329.8300035313</v>
      </c>
    </row>
    <row r="57" spans="1:12" x14ac:dyDescent="0.3">
      <c r="A57" t="s">
        <v>54</v>
      </c>
      <c r="B57" s="2">
        <v>3397483.9666666668</v>
      </c>
      <c r="C57" s="8">
        <f t="shared" si="2"/>
        <v>3273663.1296348814</v>
      </c>
      <c r="D57" s="8">
        <f t="shared" si="3"/>
        <v>123820.8370317854</v>
      </c>
      <c r="E57" s="8">
        <v>3323063.6666666665</v>
      </c>
      <c r="F57" s="8">
        <f t="shared" si="1"/>
        <v>122122.31383261038</v>
      </c>
      <c r="G57" s="10">
        <f t="shared" si="4"/>
        <v>1698.5231991750188</v>
      </c>
      <c r="I57" s="11">
        <v>3289296.7963517602</v>
      </c>
      <c r="J57" s="8">
        <f t="shared" si="5"/>
        <v>108187.17031490663</v>
      </c>
      <c r="K57" s="11">
        <v>118385.570945329</v>
      </c>
      <c r="L57" s="11">
        <v>-10198.4006304289</v>
      </c>
    </row>
    <row r="58" spans="1:12" x14ac:dyDescent="0.3">
      <c r="A58" t="s">
        <v>55</v>
      </c>
      <c r="B58" s="2">
        <v>3491067.064516129</v>
      </c>
      <c r="C58" s="7"/>
      <c r="D58" s="8"/>
      <c r="E58" s="8">
        <v>3383661.1096774191</v>
      </c>
      <c r="F58" s="8">
        <f t="shared" si="1"/>
        <v>182719.75684336293</v>
      </c>
      <c r="G58" s="10"/>
      <c r="I58" s="11"/>
      <c r="J58" s="8"/>
      <c r="K58" s="11">
        <v>177629.58170921801</v>
      </c>
      <c r="L58" s="11"/>
    </row>
    <row r="59" spans="1:12" x14ac:dyDescent="0.3">
      <c r="A59" t="s">
        <v>56</v>
      </c>
      <c r="B59" s="2">
        <v>3399201.1290322579</v>
      </c>
      <c r="C59" s="7"/>
      <c r="D59" s="8"/>
      <c r="E59" s="8">
        <v>3355270.3225806453</v>
      </c>
      <c r="F59" s="8">
        <f t="shared" si="1"/>
        <v>154328.96974658919</v>
      </c>
      <c r="G59" s="10"/>
      <c r="I59" s="11"/>
      <c r="J59" s="8"/>
      <c r="K59" s="11">
        <v>159957.36909160999</v>
      </c>
      <c r="L59" s="11"/>
    </row>
    <row r="60" spans="1:12" x14ac:dyDescent="0.3">
      <c r="A60" t="s">
        <v>57</v>
      </c>
      <c r="B60" s="2">
        <v>3300084.8666666667</v>
      </c>
      <c r="C60" s="7"/>
      <c r="D60" s="8"/>
      <c r="E60" s="8">
        <v>3235150.9133333331</v>
      </c>
      <c r="F60" s="8">
        <f t="shared" si="1"/>
        <v>34209.560499276966</v>
      </c>
      <c r="G60" s="10"/>
      <c r="I60" s="11"/>
      <c r="J60" s="8"/>
      <c r="K60" s="11">
        <v>30980.886917551099</v>
      </c>
      <c r="L60" s="11"/>
    </row>
    <row r="61" spans="1:12" x14ac:dyDescent="0.3">
      <c r="A61" t="s">
        <v>58</v>
      </c>
      <c r="B61" s="2">
        <v>3254103.8064516131</v>
      </c>
      <c r="C61" s="7"/>
      <c r="D61" s="8"/>
      <c r="E61" s="8">
        <v>3161742.0387096773</v>
      </c>
      <c r="F61" s="8">
        <f t="shared" si="1"/>
        <v>-39199.314124378841</v>
      </c>
      <c r="G61" s="10"/>
      <c r="I61" s="11"/>
      <c r="J61" s="8"/>
      <c r="K61" s="11">
        <v>-52541.271785405799</v>
      </c>
      <c r="L61" s="11"/>
    </row>
    <row r="62" spans="1:12" x14ac:dyDescent="0.3">
      <c r="A62" t="s">
        <v>59</v>
      </c>
      <c r="B62" s="2">
        <v>3251765.7333333334</v>
      </c>
      <c r="C62" s="7"/>
      <c r="D62" s="8"/>
      <c r="E62" s="8">
        <v>3154481.7399999998</v>
      </c>
      <c r="F62" s="8">
        <f t="shared" si="1"/>
        <v>-46459.612834056374</v>
      </c>
      <c r="G62" s="10"/>
      <c r="I62" s="11"/>
      <c r="J62" s="8"/>
      <c r="K62" s="11">
        <v>-63347.062880835998</v>
      </c>
      <c r="L62" s="11"/>
    </row>
    <row r="63" spans="1:12" x14ac:dyDescent="0.3">
      <c r="A63" t="s">
        <v>60</v>
      </c>
      <c r="B63" s="2">
        <v>3212157.8387096776</v>
      </c>
      <c r="C63" s="7"/>
      <c r="D63" s="8"/>
      <c r="E63" s="8">
        <v>3107197.1548387096</v>
      </c>
      <c r="F63" s="8">
        <f t="shared" si="1"/>
        <v>-93744.197995346505</v>
      </c>
      <c r="G63" s="10"/>
      <c r="I63" s="11"/>
      <c r="J63" s="8"/>
      <c r="K63" s="11">
        <v>-114428.392775549</v>
      </c>
      <c r="L63" s="11"/>
    </row>
  </sheetData>
  <mergeCells count="2">
    <mergeCell ref="I1:L1"/>
    <mergeCell ref="C1:G1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2022-12-01T01:23:51Z</dcterms:modified>
</cp:coreProperties>
</file>