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rc\sql-tables-as-queue-benchmarks\test results\2016-05-22\"/>
    </mc:Choice>
  </mc:AlternateContent>
  <bookViews>
    <workbookView xWindow="0" yWindow="0" windowWidth="27870" windowHeight="13020" activeTab="2"/>
  </bookViews>
  <sheets>
    <sheet name="EnqueueOps" sheetId="2" r:id="rId1"/>
    <sheet name="DequeueOps" sheetId="3" r:id="rId2"/>
    <sheet name="Data" sheetId="1" r:id="rId3"/>
  </sheets>
  <calcPr calcId="152511"/>
  <pivotCaches>
    <pivotCache cacheId="2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4" i="1" l="1"/>
  <c r="Q24" i="1" s="1"/>
  <c r="P25" i="1"/>
  <c r="Q25" i="1"/>
  <c r="P26" i="1"/>
  <c r="Q26" i="1" s="1"/>
  <c r="P27" i="1"/>
  <c r="Q27" i="1"/>
  <c r="P28" i="1"/>
  <c r="Q28" i="1" s="1"/>
  <c r="P29" i="1"/>
  <c r="Q29" i="1"/>
  <c r="F29" i="1"/>
  <c r="F28" i="1"/>
  <c r="F27" i="1"/>
  <c r="F26" i="1"/>
  <c r="P18" i="1" l="1"/>
  <c r="Q18" i="1"/>
  <c r="P19" i="1"/>
  <c r="Q19" i="1"/>
  <c r="P20" i="1"/>
  <c r="Q20" i="1"/>
  <c r="P21" i="1"/>
  <c r="Q21" i="1"/>
  <c r="P22" i="1"/>
  <c r="Q22" i="1"/>
  <c r="P23" i="1"/>
  <c r="Q23" i="1"/>
  <c r="F25" i="1"/>
  <c r="F24" i="1"/>
  <c r="F23" i="1"/>
  <c r="F22" i="1"/>
  <c r="F21" i="1"/>
  <c r="F20" i="1"/>
  <c r="F19" i="1"/>
  <c r="F18" i="1"/>
  <c r="P17" i="1"/>
  <c r="Q17" i="1" s="1"/>
  <c r="P16" i="1"/>
  <c r="Q16" i="1" s="1"/>
  <c r="P15" i="1"/>
  <c r="Q15" i="1" s="1"/>
  <c r="P14" i="1"/>
  <c r="Q14" i="1" s="1"/>
  <c r="F17" i="1"/>
  <c r="F16" i="1"/>
  <c r="F15" i="1"/>
  <c r="F14" i="1"/>
  <c r="P13" i="1"/>
  <c r="Q13" i="1" s="1"/>
  <c r="P12" i="1"/>
  <c r="Q12" i="1"/>
  <c r="P11" i="1"/>
  <c r="Q11" i="1" s="1"/>
  <c r="P10" i="1"/>
  <c r="Q10" i="1" s="1"/>
  <c r="F10" i="1"/>
  <c r="F11" i="1"/>
  <c r="F12" i="1"/>
  <c r="F13" i="1"/>
  <c r="Q2" i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2" i="1"/>
  <c r="F9" i="1"/>
  <c r="F5" i="1"/>
  <c r="F8" i="1"/>
  <c r="F4" i="1"/>
  <c r="F7" i="1"/>
  <c r="F3" i="1"/>
  <c r="F6" i="1"/>
  <c r="F2" i="1"/>
</calcChain>
</file>

<file path=xl/sharedStrings.xml><?xml version="1.0" encoding="utf-8"?>
<sst xmlns="http://schemas.openxmlformats.org/spreadsheetml/2006/main" count="98" uniqueCount="30">
  <si>
    <t>Setup</t>
  </si>
  <si>
    <t>TestNumber</t>
  </si>
  <si>
    <t>Threads</t>
  </si>
  <si>
    <t>Repeats</t>
  </si>
  <si>
    <t>Total</t>
  </si>
  <si>
    <t>Activity</t>
  </si>
  <si>
    <t>ClusteredTable</t>
  </si>
  <si>
    <t>Enqueue</t>
  </si>
  <si>
    <t>Dequeue</t>
  </si>
  <si>
    <t>TotalTime</t>
  </si>
  <si>
    <t>50P</t>
  </si>
  <si>
    <t>80P</t>
  </si>
  <si>
    <t>90P</t>
  </si>
  <si>
    <t>95P</t>
  </si>
  <si>
    <t>99P</t>
  </si>
  <si>
    <t>Max</t>
  </si>
  <si>
    <t>Iteration</t>
  </si>
  <si>
    <t>Ops/s</t>
  </si>
  <si>
    <t>Ops/Thread/s</t>
  </si>
  <si>
    <t>ServiceBroker</t>
  </si>
  <si>
    <t>InMemory</t>
  </si>
  <si>
    <t>Sum of Ops/Thread/s</t>
  </si>
  <si>
    <t>Row Labels</t>
  </si>
  <si>
    <t>Grand Total</t>
  </si>
  <si>
    <t>Column Labels</t>
  </si>
  <si>
    <t>ClusteredTable Total</t>
  </si>
  <si>
    <t>InMemory Total</t>
  </si>
  <si>
    <t>ServiceBroker Total</t>
  </si>
  <si>
    <t>999P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</si>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</sst>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[results.xlsx]EnqueueOps!PivotTable1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EnqueueOps!$B$3:$B$4</c:f>
              <c:strCache>
                <c:ptCount val="1"/>
                <c:pt idx="0">
                  <c:v>ClusteredTable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EnqueueOps!$A$5:$A$9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EnqueueOps!$B$5:$B$9</c:f>
              <c:numCache>
                <c:formatCode>General</c:formatCode>
                <c:ptCount val="4"/>
                <c:pt idx="0">
                  <c:v>2268.3452421458546</c:v>
                </c:pt>
                <c:pt idx="1">
                  <c:v>2533.2488917036098</c:v>
                </c:pt>
                <c:pt idx="2">
                  <c:v>2399.2322456813818</c:v>
                </c:pt>
                <c:pt idx="3">
                  <c:v>2379.5359904818556</c:v>
                </c:pt>
              </c:numCache>
            </c:numRef>
          </c:val>
        </c:ser>
        <c:ser>
          <c:idx val="1"/>
          <c:order val="1"/>
          <c:tx>
            <c:strRef>
              <c:f>EnqueueOps!$C$3:$C$4</c:f>
              <c:strCache>
                <c:ptCount val="1"/>
                <c:pt idx="0">
                  <c:v>InMemory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EnqueueOps!$A$5:$A$9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EnqueueOps!$C$5:$C$9</c:f>
              <c:numCache>
                <c:formatCode>General</c:formatCode>
                <c:ptCount val="4"/>
                <c:pt idx="0">
                  <c:v>2975.3049687592975</c:v>
                </c:pt>
                <c:pt idx="1">
                  <c:v>2794.4669554282518</c:v>
                </c:pt>
                <c:pt idx="2">
                  <c:v>2503.7556334501755</c:v>
                </c:pt>
                <c:pt idx="3">
                  <c:v>2632.2716504343248</c:v>
                </c:pt>
              </c:numCache>
            </c:numRef>
          </c:val>
        </c:ser>
        <c:ser>
          <c:idx val="2"/>
          <c:order val="2"/>
          <c:tx>
            <c:strRef>
              <c:f>EnqueueOps!$D$3:$D$4</c:f>
              <c:strCache>
                <c:ptCount val="1"/>
                <c:pt idx="0">
                  <c:v>ServiceBroker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EnqueueOps!$A$5:$A$9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EnqueueOps!$D$5:$D$9</c:f>
              <c:numCache>
                <c:formatCode>General</c:formatCode>
                <c:ptCount val="4"/>
                <c:pt idx="0">
                  <c:v>321.26449706042985</c:v>
                </c:pt>
                <c:pt idx="1">
                  <c:v>250.25651292574892</c:v>
                </c:pt>
                <c:pt idx="2">
                  <c:v>273.45192031611043</c:v>
                </c:pt>
                <c:pt idx="3">
                  <c:v>158.77174180539348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67735888"/>
        <c:axId val="-367734800"/>
      </c:barChart>
      <c:catAx>
        <c:axId val="-36773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7734800"/>
        <c:crosses val="autoZero"/>
        <c:auto val="1"/>
        <c:lblAlgn val="ctr"/>
        <c:lblOffset val="100"/>
        <c:noMultiLvlLbl val="0"/>
      </c:catAx>
      <c:valAx>
        <c:axId val="-36773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773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[results.xlsx]DequeueOps!PivotTable1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DequeueOps!$B$4:$B$6</c:f>
              <c:strCache>
                <c:ptCount val="1"/>
                <c:pt idx="0">
                  <c:v>ClusteredTable - 1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DequeueOps!$A$7:$A$11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DequeueOps!$B$7:$B$11</c:f>
              <c:numCache>
                <c:formatCode>General</c:formatCode>
                <c:ptCount val="4"/>
                <c:pt idx="0">
                  <c:v>796.97150826857944</c:v>
                </c:pt>
                <c:pt idx="1">
                  <c:v>542.26994197711622</c:v>
                </c:pt>
                <c:pt idx="2">
                  <c:v>347.04749344947857</c:v>
                </c:pt>
                <c:pt idx="3">
                  <c:v>230.24233005238011</c:v>
                </c:pt>
              </c:numCache>
            </c:numRef>
          </c:val>
        </c:ser>
        <c:ser>
          <c:idx val="1"/>
          <c:order val="1"/>
          <c:tx>
            <c:strRef>
              <c:f>DequeueOps!$D$4:$D$6</c:f>
              <c:strCache>
                <c:ptCount val="1"/>
                <c:pt idx="0">
                  <c:v>InMemory - 2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DequeueOps!$A$7:$A$11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DequeueOps!$D$7:$D$11</c:f>
              <c:numCache>
                <c:formatCode>General</c:formatCode>
                <c:ptCount val="4"/>
                <c:pt idx="0">
                  <c:v>2691.4278024491991</c:v>
                </c:pt>
                <c:pt idx="1">
                  <c:v>2773.9251040221916</c:v>
                </c:pt>
                <c:pt idx="2">
                  <c:v>1585.791309863622</c:v>
                </c:pt>
                <c:pt idx="3">
                  <c:v>860.91860014635608</c:v>
                </c:pt>
              </c:numCache>
            </c:numRef>
          </c:val>
        </c:ser>
        <c:ser>
          <c:idx val="2"/>
          <c:order val="2"/>
          <c:tx>
            <c:strRef>
              <c:f>DequeueOps!$F$4:$F$6</c:f>
              <c:strCache>
                <c:ptCount val="1"/>
                <c:pt idx="0">
                  <c:v>ServiceBroker - 4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DequeueOps!$A$7:$A$11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DequeueOps!$F$7:$F$11</c:f>
              <c:numCache>
                <c:formatCode>General</c:formatCode>
                <c:ptCount val="4"/>
                <c:pt idx="0">
                  <c:v>396.72306746275757</c:v>
                </c:pt>
                <c:pt idx="1">
                  <c:v>304.46034404018877</c:v>
                </c:pt>
                <c:pt idx="2">
                  <c:v>248.97918534010557</c:v>
                </c:pt>
                <c:pt idx="3">
                  <c:v>168.4409109284463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02126992"/>
        <c:axId val="-302115568"/>
      </c:barChart>
      <c:catAx>
        <c:axId val="-30212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2115568"/>
        <c:crosses val="autoZero"/>
        <c:auto val="1"/>
        <c:lblAlgn val="ctr"/>
        <c:lblOffset val="100"/>
        <c:noMultiLvlLbl val="0"/>
      </c:catAx>
      <c:valAx>
        <c:axId val="-30211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212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0</xdr:row>
      <xdr:rowOff>171449</xdr:rowOff>
    </xdr:from>
    <xdr:to>
      <xdr:col>15</xdr:col>
      <xdr:colOff>66675</xdr:colOff>
      <xdr:row>21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0</xdr:row>
      <xdr:rowOff>171449</xdr:rowOff>
    </xdr:from>
    <xdr:to>
      <xdr:col>15</xdr:col>
      <xdr:colOff>66675</xdr:colOff>
      <xdr:row>21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imothy Addison" refreshedDate="42512.744272916665" createdVersion="5" refreshedVersion="5" minRefreshableVersion="3" recordCount="28">
  <cacheSource type="worksheet">
    <worksheetSource name="Table1"/>
  </cacheSource>
  <cacheFields count="17">
    <cacheField name="Iteration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Setup" numFmtId="0">
      <sharedItems count="3">
        <s v="ClusteredTable"/>
        <s v="ServiceBroker"/>
        <s v="InMemory"/>
      </sharedItems>
    </cacheField>
    <cacheField name="TestNumber" numFmtId="0">
      <sharedItems containsSemiMixedTypes="0" containsString="0" containsNumber="1" containsInteger="1" minValue="1" maxValue="4" count="3">
        <n v="1"/>
        <n v="4"/>
        <n v="2"/>
      </sharedItems>
    </cacheField>
    <cacheField name="Threads" numFmtId="0">
      <sharedItems containsSemiMixedTypes="0" containsString="0" containsNumber="1" containsInteger="1" minValue="1" maxValue="8" count="4">
        <n v="1"/>
        <n v="2"/>
        <n v="4"/>
        <n v="8"/>
      </sharedItems>
    </cacheField>
    <cacheField name="Repeats" numFmtId="0">
      <sharedItems containsSemiMixedTypes="0" containsString="0" containsNumber="1" containsInteger="1" minValue="20000" maxValue="20000"/>
    </cacheField>
    <cacheField name="Total" numFmtId="0">
      <sharedItems containsSemiMixedTypes="0" containsString="0" containsNumber="1" containsInteger="1" minValue="20000" maxValue="160000"/>
    </cacheField>
    <cacheField name="Activity" numFmtId="0">
      <sharedItems count="2">
        <s v="Enqueue"/>
        <s v="Dequeue"/>
      </sharedItems>
    </cacheField>
    <cacheField name="TotalTime" numFmtId="0">
      <sharedItems containsSemiMixedTypes="0" containsString="0" containsNumber="1" containsInteger="1" minValue="6352" maxValue="125967"/>
    </cacheField>
    <cacheField name="50P" numFmtId="0">
      <sharedItems containsSemiMixedTypes="0" containsString="0" containsNumber="1" containsInteger="1" minValue="0" maxValue="4"/>
    </cacheField>
    <cacheField name="80P" numFmtId="0">
      <sharedItems containsSemiMixedTypes="0" containsString="0" containsNumber="1" containsInteger="1" minValue="0" maxValue="6"/>
    </cacheField>
    <cacheField name="90P" numFmtId="0">
      <sharedItems containsSemiMixedTypes="0" containsString="0" containsNumber="1" containsInteger="1" minValue="0" maxValue="7"/>
    </cacheField>
    <cacheField name="95P" numFmtId="0">
      <sharedItems containsSemiMixedTypes="0" containsString="0" containsNumber="1" containsInteger="1" minValue="0" maxValue="9"/>
    </cacheField>
    <cacheField name="99P" numFmtId="0">
      <sharedItems containsSemiMixedTypes="0" containsString="0" containsNumber="1" containsInteger="1" minValue="0" maxValue="45"/>
    </cacheField>
    <cacheField name="999P" numFmtId="0">
      <sharedItems containsSemiMixedTypes="0" containsString="0" containsNumber="1" containsInteger="1" minValue="1" maxValue="241"/>
    </cacheField>
    <cacheField name="Max" numFmtId="0">
      <sharedItems containsSemiMixedTypes="0" containsString="0" containsNumber="1" containsInteger="1" minValue="5" maxValue="995"/>
    </cacheField>
    <cacheField name="Ops/s" numFmtId="1">
      <sharedItems containsSemiMixedTypes="0" containsString="0" containsNumber="1" minValue="321.26449706042985" maxValue="21058.173203474598"/>
    </cacheField>
    <cacheField name="Ops/Thread/s" numFmtId="1">
      <sharedItems containsSemiMixedTypes="0" containsString="0" containsNumber="1" minValue="158.77174180539348" maxValue="3148.61460957178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x v="0"/>
    <x v="0"/>
    <n v="20000"/>
    <n v="20000"/>
    <x v="0"/>
    <n v="8817"/>
    <n v="0"/>
    <n v="0"/>
    <n v="0"/>
    <n v="0"/>
    <n v="0"/>
    <n v="1"/>
    <n v="5"/>
    <n v="2268.3452421458546"/>
    <n v="2268.3452421458546"/>
  </r>
  <r>
    <x v="0"/>
    <x v="0"/>
    <x v="0"/>
    <x v="1"/>
    <n v="20000"/>
    <n v="40000"/>
    <x v="0"/>
    <n v="7895"/>
    <n v="0"/>
    <n v="0"/>
    <n v="0"/>
    <n v="0"/>
    <n v="0"/>
    <n v="2"/>
    <n v="19"/>
    <n v="5066.4977834072197"/>
    <n v="2533.2488917036098"/>
  </r>
  <r>
    <x v="0"/>
    <x v="0"/>
    <x v="0"/>
    <x v="2"/>
    <n v="20000"/>
    <n v="80000"/>
    <x v="0"/>
    <n v="8336"/>
    <n v="0"/>
    <n v="0"/>
    <n v="0"/>
    <n v="0"/>
    <n v="0"/>
    <n v="1"/>
    <n v="963"/>
    <n v="9596.928982725527"/>
    <n v="2399.2322456813818"/>
  </r>
  <r>
    <x v="0"/>
    <x v="0"/>
    <x v="0"/>
    <x v="3"/>
    <n v="20000"/>
    <n v="160000"/>
    <x v="0"/>
    <n v="8405"/>
    <n v="0"/>
    <n v="0"/>
    <n v="0"/>
    <n v="0"/>
    <n v="0"/>
    <n v="1"/>
    <n v="963"/>
    <n v="19036.287923854845"/>
    <n v="2379.5359904818556"/>
  </r>
  <r>
    <x v="1"/>
    <x v="0"/>
    <x v="0"/>
    <x v="0"/>
    <n v="20000"/>
    <n v="20000"/>
    <x v="1"/>
    <n v="25095"/>
    <n v="1"/>
    <n v="1"/>
    <n v="1"/>
    <n v="2"/>
    <n v="2"/>
    <n v="3"/>
    <n v="13"/>
    <n v="796.97150826857944"/>
    <n v="796.97150826857944"/>
  </r>
  <r>
    <x v="1"/>
    <x v="0"/>
    <x v="0"/>
    <x v="1"/>
    <n v="20000"/>
    <n v="40000"/>
    <x v="1"/>
    <n v="36882"/>
    <n v="1"/>
    <n v="2"/>
    <n v="2"/>
    <n v="2"/>
    <n v="3"/>
    <n v="15"/>
    <n v="995"/>
    <n v="1084.5398839542324"/>
    <n v="542.26994197711622"/>
  </r>
  <r>
    <x v="1"/>
    <x v="0"/>
    <x v="0"/>
    <x v="2"/>
    <n v="20000"/>
    <n v="80000"/>
    <x v="1"/>
    <n v="57629"/>
    <n v="2"/>
    <n v="4"/>
    <n v="4"/>
    <n v="4"/>
    <n v="5"/>
    <n v="8"/>
    <n v="31"/>
    <n v="1388.1899737979143"/>
    <n v="347.04749344947857"/>
  </r>
  <r>
    <x v="1"/>
    <x v="0"/>
    <x v="0"/>
    <x v="3"/>
    <n v="20000"/>
    <n v="160000"/>
    <x v="1"/>
    <n v="86865"/>
    <n v="4"/>
    <n v="6"/>
    <n v="6"/>
    <n v="7"/>
    <n v="9"/>
    <n v="14"/>
    <n v="38"/>
    <n v="1841.9386404190409"/>
    <n v="230.24233005238011"/>
  </r>
  <r>
    <x v="2"/>
    <x v="1"/>
    <x v="1"/>
    <x v="0"/>
    <n v="20000"/>
    <n v="20000"/>
    <x v="0"/>
    <n v="62254"/>
    <n v="2"/>
    <n v="2"/>
    <n v="2"/>
    <n v="2"/>
    <n v="3"/>
    <n v="233"/>
    <n v="247"/>
    <n v="321.26449706042985"/>
    <n v="321.26449706042985"/>
  </r>
  <r>
    <x v="2"/>
    <x v="1"/>
    <x v="1"/>
    <x v="1"/>
    <n v="20000"/>
    <n v="40000"/>
    <x v="0"/>
    <n v="79918"/>
    <n v="2"/>
    <n v="3"/>
    <n v="4"/>
    <n v="4"/>
    <n v="45"/>
    <n v="234"/>
    <n v="251"/>
    <n v="500.51302585149784"/>
    <n v="250.25651292574892"/>
  </r>
  <r>
    <x v="2"/>
    <x v="1"/>
    <x v="1"/>
    <x v="2"/>
    <n v="20000"/>
    <n v="80000"/>
    <x v="0"/>
    <n v="73139"/>
    <n v="2"/>
    <n v="3"/>
    <n v="4"/>
    <n v="5"/>
    <n v="8"/>
    <n v="226"/>
    <n v="937"/>
    <n v="1093.8076812644417"/>
    <n v="273.45192031611043"/>
  </r>
  <r>
    <x v="2"/>
    <x v="1"/>
    <x v="1"/>
    <x v="3"/>
    <n v="20000"/>
    <n v="160000"/>
    <x v="0"/>
    <n v="125967"/>
    <n v="4"/>
    <n v="6"/>
    <n v="7"/>
    <n v="8"/>
    <n v="15"/>
    <n v="234"/>
    <n v="383"/>
    <n v="1270.1739344431478"/>
    <n v="158.77174180539348"/>
  </r>
  <r>
    <x v="3"/>
    <x v="1"/>
    <x v="1"/>
    <x v="0"/>
    <n v="20000"/>
    <n v="20000"/>
    <x v="1"/>
    <n v="50413"/>
    <n v="2"/>
    <n v="2"/>
    <n v="2"/>
    <n v="3"/>
    <n v="3"/>
    <n v="241"/>
    <n v="271"/>
    <n v="396.72306746275757"/>
    <n v="396.72306746275757"/>
  </r>
  <r>
    <x v="3"/>
    <x v="1"/>
    <x v="1"/>
    <x v="1"/>
    <n v="20000"/>
    <n v="40000"/>
    <x v="1"/>
    <n v="65690"/>
    <n v="2"/>
    <n v="3"/>
    <n v="3"/>
    <n v="3"/>
    <n v="4"/>
    <n v="226"/>
    <n v="252"/>
    <n v="608.92068808037754"/>
    <n v="304.46034404018877"/>
  </r>
  <r>
    <x v="3"/>
    <x v="1"/>
    <x v="1"/>
    <x v="2"/>
    <n v="20000"/>
    <n v="80000"/>
    <x v="1"/>
    <n v="80328"/>
    <n v="3"/>
    <n v="4"/>
    <n v="4"/>
    <n v="5"/>
    <n v="6"/>
    <n v="225"/>
    <n v="279"/>
    <n v="995.91674136042229"/>
    <n v="248.97918534010557"/>
  </r>
  <r>
    <x v="3"/>
    <x v="1"/>
    <x v="1"/>
    <x v="3"/>
    <n v="20000"/>
    <n v="160000"/>
    <x v="1"/>
    <n v="118736"/>
    <n v="4"/>
    <n v="6"/>
    <n v="7"/>
    <n v="9"/>
    <n v="14"/>
    <n v="228"/>
    <n v="423"/>
    <n v="1347.5272874275704"/>
    <n v="168.4409109284463"/>
  </r>
  <r>
    <x v="4"/>
    <x v="2"/>
    <x v="0"/>
    <x v="0"/>
    <n v="20000"/>
    <n v="20000"/>
    <x v="0"/>
    <n v="6722"/>
    <n v="0"/>
    <n v="0"/>
    <n v="0"/>
    <n v="0"/>
    <n v="0"/>
    <n v="2"/>
    <n v="6"/>
    <n v="2975.3049687592975"/>
    <n v="2975.3049687592975"/>
  </r>
  <r>
    <x v="4"/>
    <x v="2"/>
    <x v="0"/>
    <x v="1"/>
    <n v="20000"/>
    <n v="40000"/>
    <x v="0"/>
    <n v="7157"/>
    <n v="0"/>
    <n v="0"/>
    <n v="0"/>
    <n v="0"/>
    <n v="1"/>
    <n v="4"/>
    <n v="240"/>
    <n v="5588.9339108565036"/>
    <n v="2794.4669554282518"/>
  </r>
  <r>
    <x v="4"/>
    <x v="2"/>
    <x v="0"/>
    <x v="2"/>
    <n v="20000"/>
    <n v="80000"/>
    <x v="0"/>
    <n v="7988"/>
    <n v="0"/>
    <n v="0"/>
    <n v="0"/>
    <n v="0"/>
    <n v="1"/>
    <n v="6"/>
    <n v="223"/>
    <n v="10015.022533800702"/>
    <n v="2503.7556334501755"/>
  </r>
  <r>
    <x v="4"/>
    <x v="2"/>
    <x v="0"/>
    <x v="3"/>
    <n v="20000"/>
    <n v="160000"/>
    <x v="0"/>
    <n v="7598"/>
    <n v="0"/>
    <n v="0"/>
    <n v="0"/>
    <n v="0"/>
    <n v="1"/>
    <n v="6"/>
    <n v="228"/>
    <n v="21058.173203474598"/>
    <n v="2632.2716504343248"/>
  </r>
  <r>
    <x v="5"/>
    <x v="2"/>
    <x v="0"/>
    <x v="0"/>
    <n v="20000"/>
    <n v="20000"/>
    <x v="1"/>
    <n v="6712"/>
    <n v="0"/>
    <n v="0"/>
    <n v="0"/>
    <n v="0"/>
    <n v="0"/>
    <n v="3"/>
    <n v="246"/>
    <n v="2979.7377830750893"/>
    <n v="2979.7377830750893"/>
  </r>
  <r>
    <x v="5"/>
    <x v="2"/>
    <x v="0"/>
    <x v="1"/>
    <n v="20000"/>
    <n v="40000"/>
    <x v="1"/>
    <n v="6352"/>
    <n v="0"/>
    <n v="0"/>
    <n v="0"/>
    <n v="0"/>
    <n v="0"/>
    <n v="4"/>
    <n v="11"/>
    <n v="6297.2292191435772"/>
    <n v="3148.6146095717886"/>
  </r>
  <r>
    <x v="5"/>
    <x v="2"/>
    <x v="0"/>
    <x v="2"/>
    <n v="20000"/>
    <n v="80000"/>
    <x v="1"/>
    <n v="9032"/>
    <n v="0"/>
    <n v="0"/>
    <n v="0"/>
    <n v="0"/>
    <n v="0"/>
    <n v="3"/>
    <n v="944"/>
    <n v="8857.3959255978734"/>
    <n v="2214.3489813994684"/>
  </r>
  <r>
    <x v="5"/>
    <x v="2"/>
    <x v="0"/>
    <x v="3"/>
    <n v="20000"/>
    <n v="160000"/>
    <x v="1"/>
    <n v="9216"/>
    <n v="0"/>
    <n v="0"/>
    <n v="0"/>
    <n v="0"/>
    <n v="0"/>
    <n v="1"/>
    <n v="934"/>
    <n v="17361.111111111109"/>
    <n v="2170.1388888888887"/>
  </r>
  <r>
    <x v="6"/>
    <x v="2"/>
    <x v="2"/>
    <x v="0"/>
    <n v="20000"/>
    <n v="20000"/>
    <x v="1"/>
    <n v="7431"/>
    <n v="0"/>
    <n v="0"/>
    <n v="0"/>
    <n v="0"/>
    <n v="0"/>
    <n v="3"/>
    <n v="6"/>
    <n v="2691.4278024491991"/>
    <n v="2691.4278024491991"/>
  </r>
  <r>
    <x v="6"/>
    <x v="2"/>
    <x v="2"/>
    <x v="1"/>
    <n v="20000"/>
    <n v="40000"/>
    <x v="1"/>
    <n v="7210"/>
    <n v="0"/>
    <n v="0"/>
    <n v="0"/>
    <n v="0"/>
    <n v="0"/>
    <n v="4"/>
    <n v="248"/>
    <n v="5547.8502080443832"/>
    <n v="2773.9251040221916"/>
  </r>
  <r>
    <x v="6"/>
    <x v="2"/>
    <x v="2"/>
    <x v="2"/>
    <n v="20000"/>
    <n v="80000"/>
    <x v="1"/>
    <n v="12612"/>
    <n v="0"/>
    <n v="0"/>
    <n v="0"/>
    <n v="1"/>
    <n v="1"/>
    <n v="4"/>
    <n v="244"/>
    <n v="6343.1652394544881"/>
    <n v="1585.791309863622"/>
  </r>
  <r>
    <x v="6"/>
    <x v="2"/>
    <x v="2"/>
    <x v="3"/>
    <n v="20000"/>
    <n v="160000"/>
    <x v="1"/>
    <n v="23231"/>
    <n v="0"/>
    <n v="1"/>
    <n v="3"/>
    <n v="3"/>
    <n v="3"/>
    <n v="8"/>
    <n v="231"/>
    <n v="6887.3488011708487"/>
    <n v="860.918600146356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E9" firstHeaderRow="1" firstDataRow="2" firstDataCol="1" rowPageCount="1" colPageCount="1"/>
  <pivotFields count="17">
    <pivotField showAll="0"/>
    <pivotField axis="axisCol" showAll="0">
      <items count="4">
        <item x="0"/>
        <item x="2"/>
        <item x="1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numFmtId="1" showAll="0"/>
    <pivotField dataField="1" numFmtI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6" item="1" hier="-1"/>
  </pageFields>
  <dataFields count="1">
    <dataField name="Sum of Ops/Thread/s" fld="16" baseField="0" baseItem="0"/>
  </dataFields>
  <chartFormats count="3">
    <chartFormat chart="0" format="1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4:H11" firstHeaderRow="1" firstDataRow="3" firstDataCol="1" rowPageCount="2" colPageCount="1"/>
  <pivotFields count="17">
    <pivotField axis="axisPage" multipleItemSelectionAllowed="1" showAll="0">
      <items count="8">
        <item x="0"/>
        <item x="1"/>
        <item x="2"/>
        <item x="3"/>
        <item x="4"/>
        <item h="1" x="5"/>
        <item x="6"/>
        <item t="default"/>
      </items>
    </pivotField>
    <pivotField axis="axisCol" showAll="0">
      <items count="4">
        <item x="0"/>
        <item x="2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numFmtId="1" showAll="0"/>
    <pivotField dataField="1" numFmtI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2">
    <field x="1"/>
    <field x="2"/>
  </colFields>
  <colItems count="7">
    <i>
      <x/>
      <x/>
    </i>
    <i t="default">
      <x/>
    </i>
    <i>
      <x v="1"/>
      <x v="2"/>
    </i>
    <i t="default">
      <x v="1"/>
    </i>
    <i>
      <x v="2"/>
      <x v="1"/>
    </i>
    <i t="default">
      <x v="2"/>
    </i>
    <i t="grand">
      <x/>
    </i>
  </colItems>
  <pageFields count="2">
    <pageField fld="6" item="0" hier="-1"/>
    <pageField fld="0" hier="-1"/>
  </pageFields>
  <dataFields count="1">
    <dataField name="Sum of Ops/Thread/s" fld="16" baseField="0" baseItem="0"/>
  </dataFields>
  <chartFormats count="7">
    <chartFormat chart="0" format="1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1" format="8" series="1">
      <pivotArea type="data" outline="0" fieldPosition="0">
        <references count="2"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1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1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Q29" totalsRowShown="0">
  <autoFilter ref="A1:Q29"/>
  <tableColumns count="17">
    <tableColumn id="1" name="Iteration"/>
    <tableColumn id="2" name="Setup"/>
    <tableColumn id="3" name="TestNumber"/>
    <tableColumn id="4" name="Threads"/>
    <tableColumn id="5" name="Repeats"/>
    <tableColumn id="6" name="Total">
      <calculatedColumnFormula>+E2*D2</calculatedColumnFormula>
    </tableColumn>
    <tableColumn id="7" name="Activity"/>
    <tableColumn id="8" name="TotalTime"/>
    <tableColumn id="9" name="50P"/>
    <tableColumn id="10" name="80P"/>
    <tableColumn id="11" name="90P"/>
    <tableColumn id="12" name="95P"/>
    <tableColumn id="13" name="99P"/>
    <tableColumn id="14" name="999P"/>
    <tableColumn id="15" name="Max"/>
    <tableColumn id="16" name="Ops/s" dataDxfId="1">
      <calculatedColumnFormula>(F2/H2)*1000</calculatedColumnFormula>
    </tableColumn>
    <tableColumn id="17" name="Ops/Thread/s" dataDxfId="0">
      <calculatedColumnFormula>+P2/D2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L28" sqref="L28"/>
    </sheetView>
  </sheetViews>
  <sheetFormatPr defaultRowHeight="15" x14ac:dyDescent="0.25"/>
  <cols>
    <col min="1" max="1" width="20" customWidth="1"/>
    <col min="2" max="2" width="16.28515625" customWidth="1"/>
    <col min="3" max="3" width="12" customWidth="1"/>
    <col min="4" max="4" width="13.42578125" bestFit="1" customWidth="1"/>
    <col min="5" max="5" width="12" customWidth="1"/>
    <col min="6" max="6" width="13.42578125" bestFit="1" customWidth="1"/>
    <col min="7" max="7" width="20" bestFit="1" customWidth="1"/>
    <col min="8" max="8" width="17.85546875" bestFit="1" customWidth="1"/>
    <col min="9" max="9" width="25" bestFit="1" customWidth="1"/>
  </cols>
  <sheetData>
    <row r="1" spans="1:5" x14ac:dyDescent="0.25">
      <c r="A1" s="3" t="s">
        <v>5</v>
      </c>
      <c r="B1" t="s">
        <v>7</v>
      </c>
    </row>
    <row r="3" spans="1:5" x14ac:dyDescent="0.25">
      <c r="A3" s="3" t="s">
        <v>21</v>
      </c>
      <c r="B3" s="3" t="s">
        <v>24</v>
      </c>
    </row>
    <row r="4" spans="1:5" x14ac:dyDescent="0.25">
      <c r="A4" s="3" t="s">
        <v>22</v>
      </c>
      <c r="B4" t="s">
        <v>6</v>
      </c>
      <c r="C4" t="s">
        <v>20</v>
      </c>
      <c r="D4" t="s">
        <v>19</v>
      </c>
      <c r="E4" t="s">
        <v>23</v>
      </c>
    </row>
    <row r="5" spans="1:5" x14ac:dyDescent="0.25">
      <c r="A5" s="4">
        <v>1</v>
      </c>
      <c r="B5" s="2">
        <v>2268.3452421458546</v>
      </c>
      <c r="C5" s="2">
        <v>2975.3049687592975</v>
      </c>
      <c r="D5" s="2">
        <v>321.26449706042985</v>
      </c>
      <c r="E5" s="2">
        <v>5564.9147079655822</v>
      </c>
    </row>
    <row r="6" spans="1:5" x14ac:dyDescent="0.25">
      <c r="A6" s="4">
        <v>2</v>
      </c>
      <c r="B6" s="2">
        <v>2533.2488917036098</v>
      </c>
      <c r="C6" s="2">
        <v>2794.4669554282518</v>
      </c>
      <c r="D6" s="2">
        <v>250.25651292574892</v>
      </c>
      <c r="E6" s="2">
        <v>5577.9723600576108</v>
      </c>
    </row>
    <row r="7" spans="1:5" x14ac:dyDescent="0.25">
      <c r="A7" s="4">
        <v>4</v>
      </c>
      <c r="B7" s="2">
        <v>2399.2322456813818</v>
      </c>
      <c r="C7" s="2">
        <v>2503.7556334501755</v>
      </c>
      <c r="D7" s="2">
        <v>273.45192031611043</v>
      </c>
      <c r="E7" s="2">
        <v>5176.4397994476676</v>
      </c>
    </row>
    <row r="8" spans="1:5" x14ac:dyDescent="0.25">
      <c r="A8" s="4">
        <v>8</v>
      </c>
      <c r="B8" s="2">
        <v>2379.5359904818556</v>
      </c>
      <c r="C8" s="2">
        <v>2632.2716504343248</v>
      </c>
      <c r="D8" s="2">
        <v>158.77174180539348</v>
      </c>
      <c r="E8" s="2">
        <v>5170.5793827215739</v>
      </c>
    </row>
    <row r="9" spans="1:5" x14ac:dyDescent="0.25">
      <c r="A9" s="4" t="s">
        <v>23</v>
      </c>
      <c r="B9" s="2">
        <v>9580.3623700127027</v>
      </c>
      <c r="C9" s="2">
        <v>10905.799208072049</v>
      </c>
      <c r="D9" s="2">
        <v>1003.7446721076827</v>
      </c>
      <c r="E9" s="2">
        <v>21489.906250192435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I26" sqref="I26"/>
    </sheetView>
  </sheetViews>
  <sheetFormatPr defaultRowHeight="15" x14ac:dyDescent="0.25"/>
  <cols>
    <col min="1" max="1" width="20" bestFit="1" customWidth="1"/>
    <col min="2" max="2" width="17.85546875" bestFit="1" customWidth="1"/>
    <col min="3" max="3" width="19.5703125" customWidth="1"/>
    <col min="4" max="4" width="12.140625" bestFit="1" customWidth="1"/>
    <col min="5" max="6" width="15.28515625" bestFit="1" customWidth="1"/>
    <col min="7" max="7" width="18.42578125" bestFit="1" customWidth="1"/>
    <col min="8" max="9" width="12" bestFit="1" customWidth="1"/>
  </cols>
  <sheetData>
    <row r="1" spans="1:8" x14ac:dyDescent="0.25">
      <c r="A1" s="3" t="s">
        <v>5</v>
      </c>
      <c r="B1" t="s">
        <v>8</v>
      </c>
    </row>
    <row r="2" spans="1:8" x14ac:dyDescent="0.25">
      <c r="A2" s="3" t="s">
        <v>16</v>
      </c>
      <c r="B2" t="s">
        <v>29</v>
      </c>
    </row>
    <row r="4" spans="1:8" x14ac:dyDescent="0.25">
      <c r="A4" s="3" t="s">
        <v>21</v>
      </c>
      <c r="B4" s="3" t="s">
        <v>24</v>
      </c>
    </row>
    <row r="5" spans="1:8" x14ac:dyDescent="0.25">
      <c r="B5" t="s">
        <v>6</v>
      </c>
      <c r="C5" t="s">
        <v>25</v>
      </c>
      <c r="D5" t="s">
        <v>20</v>
      </c>
      <c r="E5" t="s">
        <v>26</v>
      </c>
      <c r="F5" t="s">
        <v>19</v>
      </c>
      <c r="G5" t="s">
        <v>27</v>
      </c>
      <c r="H5" t="s">
        <v>23</v>
      </c>
    </row>
    <row r="6" spans="1:8" x14ac:dyDescent="0.25">
      <c r="A6" s="3" t="s">
        <v>22</v>
      </c>
      <c r="B6">
        <v>1</v>
      </c>
      <c r="D6">
        <v>2</v>
      </c>
      <c r="F6">
        <v>4</v>
      </c>
    </row>
    <row r="7" spans="1:8" x14ac:dyDescent="0.25">
      <c r="A7" s="4">
        <v>1</v>
      </c>
      <c r="B7" s="2">
        <v>796.97150826857944</v>
      </c>
      <c r="C7" s="2">
        <v>796.97150826857944</v>
      </c>
      <c r="D7" s="2">
        <v>2691.4278024491991</v>
      </c>
      <c r="E7" s="2">
        <v>2691.4278024491991</v>
      </c>
      <c r="F7" s="2">
        <v>396.72306746275757</v>
      </c>
      <c r="G7" s="2">
        <v>396.72306746275757</v>
      </c>
      <c r="H7" s="2">
        <v>3885.1223781805361</v>
      </c>
    </row>
    <row r="8" spans="1:8" x14ac:dyDescent="0.25">
      <c r="A8" s="4">
        <v>2</v>
      </c>
      <c r="B8" s="2">
        <v>542.26994197711622</v>
      </c>
      <c r="C8" s="2">
        <v>542.26994197711622</v>
      </c>
      <c r="D8" s="2">
        <v>2773.9251040221916</v>
      </c>
      <c r="E8" s="2">
        <v>2773.9251040221916</v>
      </c>
      <c r="F8" s="2">
        <v>304.46034404018877</v>
      </c>
      <c r="G8" s="2">
        <v>304.46034404018877</v>
      </c>
      <c r="H8" s="2">
        <v>3620.6553900394965</v>
      </c>
    </row>
    <row r="9" spans="1:8" x14ac:dyDescent="0.25">
      <c r="A9" s="4">
        <v>4</v>
      </c>
      <c r="B9" s="2">
        <v>347.04749344947857</v>
      </c>
      <c r="C9" s="2">
        <v>347.04749344947857</v>
      </c>
      <c r="D9" s="2">
        <v>1585.791309863622</v>
      </c>
      <c r="E9" s="2">
        <v>1585.791309863622</v>
      </c>
      <c r="F9" s="2">
        <v>248.97918534010557</v>
      </c>
      <c r="G9" s="2">
        <v>248.97918534010557</v>
      </c>
      <c r="H9" s="2">
        <v>2181.8179886532062</v>
      </c>
    </row>
    <row r="10" spans="1:8" x14ac:dyDescent="0.25">
      <c r="A10" s="4">
        <v>8</v>
      </c>
      <c r="B10" s="2">
        <v>230.24233005238011</v>
      </c>
      <c r="C10" s="2">
        <v>230.24233005238011</v>
      </c>
      <c r="D10" s="2">
        <v>860.91860014635608</v>
      </c>
      <c r="E10" s="2">
        <v>860.91860014635608</v>
      </c>
      <c r="F10" s="2">
        <v>168.4409109284463</v>
      </c>
      <c r="G10" s="2">
        <v>168.4409109284463</v>
      </c>
      <c r="H10" s="2">
        <v>1259.6018411271825</v>
      </c>
    </row>
    <row r="11" spans="1:8" x14ac:dyDescent="0.25">
      <c r="A11" s="4" t="s">
        <v>23</v>
      </c>
      <c r="B11" s="2">
        <v>1916.5312737475542</v>
      </c>
      <c r="C11" s="2">
        <v>1916.5312737475542</v>
      </c>
      <c r="D11" s="2">
        <v>7912.0628164813688</v>
      </c>
      <c r="E11" s="2">
        <v>7912.0628164813688</v>
      </c>
      <c r="F11" s="2">
        <v>1118.6035077714982</v>
      </c>
      <c r="G11" s="2">
        <v>1118.6035077714982</v>
      </c>
      <c r="H11" s="2">
        <v>10947.197598000421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workbookViewId="0">
      <selection activeCell="P29" sqref="P29"/>
    </sheetView>
  </sheetViews>
  <sheetFormatPr defaultRowHeight="15" x14ac:dyDescent="0.25"/>
  <cols>
    <col min="1" max="1" width="10.85546875" customWidth="1"/>
    <col min="2" max="2" width="18.28515625" customWidth="1"/>
    <col min="3" max="3" width="14.140625" customWidth="1"/>
    <col min="4" max="4" width="10.140625" customWidth="1"/>
    <col min="5" max="5" width="10.28515625" customWidth="1"/>
    <col min="7" max="7" width="9.85546875" customWidth="1"/>
    <col min="8" max="8" width="12" customWidth="1"/>
    <col min="16" max="16" width="10.140625" customWidth="1"/>
    <col min="17" max="17" width="15.28515625" customWidth="1"/>
  </cols>
  <sheetData>
    <row r="1" spans="1:17" x14ac:dyDescent="0.2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28</v>
      </c>
      <c r="O1" t="s">
        <v>15</v>
      </c>
      <c r="P1" t="s">
        <v>17</v>
      </c>
      <c r="Q1" t="s">
        <v>18</v>
      </c>
    </row>
    <row r="2" spans="1:17" x14ac:dyDescent="0.25">
      <c r="A2">
        <v>1</v>
      </c>
      <c r="B2" t="s">
        <v>6</v>
      </c>
      <c r="C2">
        <v>1</v>
      </c>
      <c r="D2">
        <v>1</v>
      </c>
      <c r="E2">
        <v>20000</v>
      </c>
      <c r="F2">
        <f t="shared" ref="F2:F9" si="0">+E2*D2</f>
        <v>20000</v>
      </c>
      <c r="G2" t="s">
        <v>7</v>
      </c>
      <c r="H2">
        <v>8817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5</v>
      </c>
      <c r="P2" s="1">
        <f>(F2/H2)*1000</f>
        <v>2268.3452421458546</v>
      </c>
      <c r="Q2" s="1">
        <f>+P2/D2</f>
        <v>2268.3452421458546</v>
      </c>
    </row>
    <row r="3" spans="1:17" x14ac:dyDescent="0.25">
      <c r="A3">
        <v>1</v>
      </c>
      <c r="B3" t="s">
        <v>6</v>
      </c>
      <c r="C3">
        <v>1</v>
      </c>
      <c r="D3">
        <v>2</v>
      </c>
      <c r="E3">
        <v>20000</v>
      </c>
      <c r="F3">
        <f t="shared" si="0"/>
        <v>40000</v>
      </c>
      <c r="G3" t="s">
        <v>7</v>
      </c>
      <c r="H3">
        <v>7895</v>
      </c>
      <c r="I3">
        <v>0</v>
      </c>
      <c r="J3">
        <v>0</v>
      </c>
      <c r="K3">
        <v>0</v>
      </c>
      <c r="L3">
        <v>0</v>
      </c>
      <c r="M3">
        <v>0</v>
      </c>
      <c r="N3">
        <v>2</v>
      </c>
      <c r="O3">
        <v>19</v>
      </c>
      <c r="P3" s="1">
        <f t="shared" ref="P3:P17" si="1">(F3/H3)*1000</f>
        <v>5066.4977834072197</v>
      </c>
      <c r="Q3" s="1">
        <f t="shared" ref="Q3:Q17" si="2">+P3/D3</f>
        <v>2533.2488917036098</v>
      </c>
    </row>
    <row r="4" spans="1:17" x14ac:dyDescent="0.25">
      <c r="A4">
        <v>1</v>
      </c>
      <c r="B4" t="s">
        <v>6</v>
      </c>
      <c r="C4">
        <v>1</v>
      </c>
      <c r="D4">
        <v>4</v>
      </c>
      <c r="E4">
        <v>20000</v>
      </c>
      <c r="F4">
        <f t="shared" si="0"/>
        <v>80000</v>
      </c>
      <c r="G4" t="s">
        <v>7</v>
      </c>
      <c r="H4">
        <v>8336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963</v>
      </c>
      <c r="P4" s="1">
        <f t="shared" si="1"/>
        <v>9596.928982725527</v>
      </c>
      <c r="Q4" s="1">
        <f t="shared" si="2"/>
        <v>2399.2322456813818</v>
      </c>
    </row>
    <row r="5" spans="1:17" x14ac:dyDescent="0.25">
      <c r="A5">
        <v>1</v>
      </c>
      <c r="B5" t="s">
        <v>6</v>
      </c>
      <c r="C5">
        <v>1</v>
      </c>
      <c r="D5">
        <v>8</v>
      </c>
      <c r="E5">
        <v>20000</v>
      </c>
      <c r="F5">
        <f t="shared" si="0"/>
        <v>160000</v>
      </c>
      <c r="G5" t="s">
        <v>7</v>
      </c>
      <c r="H5">
        <v>8405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963</v>
      </c>
      <c r="P5" s="1">
        <f t="shared" si="1"/>
        <v>19036.287923854845</v>
      </c>
      <c r="Q5" s="1">
        <f t="shared" si="2"/>
        <v>2379.5359904818556</v>
      </c>
    </row>
    <row r="6" spans="1:17" x14ac:dyDescent="0.25">
      <c r="A6">
        <v>2</v>
      </c>
      <c r="B6" t="s">
        <v>6</v>
      </c>
      <c r="C6">
        <v>1</v>
      </c>
      <c r="D6">
        <v>1</v>
      </c>
      <c r="E6">
        <v>20000</v>
      </c>
      <c r="F6">
        <f t="shared" si="0"/>
        <v>20000</v>
      </c>
      <c r="G6" t="s">
        <v>8</v>
      </c>
      <c r="H6">
        <v>25095</v>
      </c>
      <c r="I6">
        <v>1</v>
      </c>
      <c r="J6">
        <v>1</v>
      </c>
      <c r="K6">
        <v>1</v>
      </c>
      <c r="L6">
        <v>2</v>
      </c>
      <c r="M6">
        <v>2</v>
      </c>
      <c r="N6">
        <v>3</v>
      </c>
      <c r="O6">
        <v>13</v>
      </c>
      <c r="P6" s="1">
        <f t="shared" si="1"/>
        <v>796.97150826857944</v>
      </c>
      <c r="Q6" s="1">
        <f t="shared" si="2"/>
        <v>796.97150826857944</v>
      </c>
    </row>
    <row r="7" spans="1:17" x14ac:dyDescent="0.25">
      <c r="A7">
        <v>2</v>
      </c>
      <c r="B7" t="s">
        <v>6</v>
      </c>
      <c r="C7">
        <v>1</v>
      </c>
      <c r="D7">
        <v>2</v>
      </c>
      <c r="E7">
        <v>20000</v>
      </c>
      <c r="F7">
        <f t="shared" si="0"/>
        <v>40000</v>
      </c>
      <c r="G7" t="s">
        <v>8</v>
      </c>
      <c r="H7">
        <v>36882</v>
      </c>
      <c r="I7">
        <v>1</v>
      </c>
      <c r="J7">
        <v>2</v>
      </c>
      <c r="K7">
        <v>2</v>
      </c>
      <c r="L7">
        <v>2</v>
      </c>
      <c r="M7">
        <v>3</v>
      </c>
      <c r="N7">
        <v>15</v>
      </c>
      <c r="O7">
        <v>995</v>
      </c>
      <c r="P7" s="1">
        <f t="shared" si="1"/>
        <v>1084.5398839542324</v>
      </c>
      <c r="Q7" s="1">
        <f t="shared" si="2"/>
        <v>542.26994197711622</v>
      </c>
    </row>
    <row r="8" spans="1:17" x14ac:dyDescent="0.25">
      <c r="A8">
        <v>2</v>
      </c>
      <c r="B8" t="s">
        <v>6</v>
      </c>
      <c r="C8">
        <v>1</v>
      </c>
      <c r="D8">
        <v>4</v>
      </c>
      <c r="E8">
        <v>20000</v>
      </c>
      <c r="F8">
        <f t="shared" si="0"/>
        <v>80000</v>
      </c>
      <c r="G8" t="s">
        <v>8</v>
      </c>
      <c r="H8">
        <v>57629</v>
      </c>
      <c r="I8">
        <v>2</v>
      </c>
      <c r="J8">
        <v>4</v>
      </c>
      <c r="K8">
        <v>4</v>
      </c>
      <c r="L8">
        <v>4</v>
      </c>
      <c r="M8">
        <v>5</v>
      </c>
      <c r="N8">
        <v>8</v>
      </c>
      <c r="O8">
        <v>31</v>
      </c>
      <c r="P8" s="1">
        <f t="shared" si="1"/>
        <v>1388.1899737979143</v>
      </c>
      <c r="Q8" s="1">
        <f t="shared" si="2"/>
        <v>347.04749344947857</v>
      </c>
    </row>
    <row r="9" spans="1:17" x14ac:dyDescent="0.25">
      <c r="A9">
        <v>2</v>
      </c>
      <c r="B9" t="s">
        <v>6</v>
      </c>
      <c r="C9">
        <v>1</v>
      </c>
      <c r="D9">
        <v>8</v>
      </c>
      <c r="E9">
        <v>20000</v>
      </c>
      <c r="F9">
        <f t="shared" si="0"/>
        <v>160000</v>
      </c>
      <c r="G9" t="s">
        <v>8</v>
      </c>
      <c r="H9">
        <v>86865</v>
      </c>
      <c r="I9">
        <v>4</v>
      </c>
      <c r="J9">
        <v>6</v>
      </c>
      <c r="K9">
        <v>6</v>
      </c>
      <c r="L9">
        <v>7</v>
      </c>
      <c r="M9">
        <v>9</v>
      </c>
      <c r="N9">
        <v>14</v>
      </c>
      <c r="O9">
        <v>38</v>
      </c>
      <c r="P9" s="1">
        <f t="shared" si="1"/>
        <v>1841.9386404190409</v>
      </c>
      <c r="Q9" s="1">
        <f t="shared" si="2"/>
        <v>230.24233005238011</v>
      </c>
    </row>
    <row r="10" spans="1:17" x14ac:dyDescent="0.25">
      <c r="A10">
        <v>3</v>
      </c>
      <c r="B10" t="s">
        <v>19</v>
      </c>
      <c r="C10">
        <v>4</v>
      </c>
      <c r="D10">
        <v>1</v>
      </c>
      <c r="E10">
        <v>20000</v>
      </c>
      <c r="F10">
        <f t="shared" ref="F10:F13" si="3">+E10*D10</f>
        <v>20000</v>
      </c>
      <c r="G10" t="s">
        <v>7</v>
      </c>
      <c r="H10">
        <v>62254</v>
      </c>
      <c r="I10">
        <v>2</v>
      </c>
      <c r="J10">
        <v>2</v>
      </c>
      <c r="K10">
        <v>2</v>
      </c>
      <c r="L10">
        <v>2</v>
      </c>
      <c r="M10">
        <v>3</v>
      </c>
      <c r="N10">
        <v>233</v>
      </c>
      <c r="O10">
        <v>247</v>
      </c>
      <c r="P10" s="1">
        <f t="shared" si="1"/>
        <v>321.26449706042985</v>
      </c>
      <c r="Q10" s="1">
        <f t="shared" si="2"/>
        <v>321.26449706042985</v>
      </c>
    </row>
    <row r="11" spans="1:17" x14ac:dyDescent="0.25">
      <c r="A11">
        <v>3</v>
      </c>
      <c r="B11" t="s">
        <v>19</v>
      </c>
      <c r="C11">
        <v>4</v>
      </c>
      <c r="D11">
        <v>2</v>
      </c>
      <c r="E11">
        <v>20000</v>
      </c>
      <c r="F11">
        <f t="shared" si="3"/>
        <v>40000</v>
      </c>
      <c r="G11" t="s">
        <v>7</v>
      </c>
      <c r="H11">
        <v>79918</v>
      </c>
      <c r="I11">
        <v>2</v>
      </c>
      <c r="J11">
        <v>3</v>
      </c>
      <c r="K11">
        <v>4</v>
      </c>
      <c r="L11">
        <v>4</v>
      </c>
      <c r="M11">
        <v>45</v>
      </c>
      <c r="N11">
        <v>234</v>
      </c>
      <c r="O11">
        <v>251</v>
      </c>
      <c r="P11" s="1">
        <f t="shared" si="1"/>
        <v>500.51302585149784</v>
      </c>
      <c r="Q11" s="1">
        <f t="shared" si="2"/>
        <v>250.25651292574892</v>
      </c>
    </row>
    <row r="12" spans="1:17" x14ac:dyDescent="0.25">
      <c r="A12">
        <v>3</v>
      </c>
      <c r="B12" t="s">
        <v>19</v>
      </c>
      <c r="C12">
        <v>4</v>
      </c>
      <c r="D12">
        <v>4</v>
      </c>
      <c r="E12">
        <v>20000</v>
      </c>
      <c r="F12">
        <f t="shared" si="3"/>
        <v>80000</v>
      </c>
      <c r="G12" t="s">
        <v>7</v>
      </c>
      <c r="H12">
        <v>73139</v>
      </c>
      <c r="I12">
        <v>2</v>
      </c>
      <c r="J12">
        <v>3</v>
      </c>
      <c r="K12">
        <v>4</v>
      </c>
      <c r="L12">
        <v>5</v>
      </c>
      <c r="M12">
        <v>8</v>
      </c>
      <c r="N12">
        <v>226</v>
      </c>
      <c r="O12">
        <v>937</v>
      </c>
      <c r="P12" s="1">
        <f t="shared" si="1"/>
        <v>1093.8076812644417</v>
      </c>
      <c r="Q12" s="1">
        <f t="shared" si="2"/>
        <v>273.45192031611043</v>
      </c>
    </row>
    <row r="13" spans="1:17" x14ac:dyDescent="0.25">
      <c r="A13">
        <v>3</v>
      </c>
      <c r="B13" t="s">
        <v>19</v>
      </c>
      <c r="C13">
        <v>4</v>
      </c>
      <c r="D13">
        <v>8</v>
      </c>
      <c r="E13">
        <v>20000</v>
      </c>
      <c r="F13">
        <f t="shared" si="3"/>
        <v>160000</v>
      </c>
      <c r="G13" t="s">
        <v>7</v>
      </c>
      <c r="H13">
        <v>125967</v>
      </c>
      <c r="I13">
        <v>4</v>
      </c>
      <c r="J13">
        <v>6</v>
      </c>
      <c r="K13">
        <v>7</v>
      </c>
      <c r="L13">
        <v>8</v>
      </c>
      <c r="M13">
        <v>15</v>
      </c>
      <c r="N13">
        <v>234</v>
      </c>
      <c r="O13">
        <v>383</v>
      </c>
      <c r="P13" s="1">
        <f t="shared" si="1"/>
        <v>1270.1739344431478</v>
      </c>
      <c r="Q13" s="1">
        <f t="shared" si="2"/>
        <v>158.77174180539348</v>
      </c>
    </row>
    <row r="14" spans="1:17" x14ac:dyDescent="0.25">
      <c r="A14">
        <v>4</v>
      </c>
      <c r="B14" t="s">
        <v>19</v>
      </c>
      <c r="C14">
        <v>4</v>
      </c>
      <c r="D14">
        <v>1</v>
      </c>
      <c r="E14">
        <v>20000</v>
      </c>
      <c r="F14">
        <f t="shared" ref="F14:F21" si="4">+E14*D14</f>
        <v>20000</v>
      </c>
      <c r="G14" t="s">
        <v>8</v>
      </c>
      <c r="H14">
        <v>50413</v>
      </c>
      <c r="I14">
        <v>2</v>
      </c>
      <c r="J14">
        <v>2</v>
      </c>
      <c r="K14">
        <v>2</v>
      </c>
      <c r="L14">
        <v>3</v>
      </c>
      <c r="M14">
        <v>3</v>
      </c>
      <c r="N14">
        <v>241</v>
      </c>
      <c r="O14">
        <v>271</v>
      </c>
      <c r="P14" s="1">
        <f t="shared" si="1"/>
        <v>396.72306746275757</v>
      </c>
      <c r="Q14" s="1">
        <f t="shared" si="2"/>
        <v>396.72306746275757</v>
      </c>
    </row>
    <row r="15" spans="1:17" x14ac:dyDescent="0.25">
      <c r="A15">
        <v>4</v>
      </c>
      <c r="B15" t="s">
        <v>19</v>
      </c>
      <c r="C15">
        <v>4</v>
      </c>
      <c r="D15">
        <v>2</v>
      </c>
      <c r="E15">
        <v>20000</v>
      </c>
      <c r="F15">
        <f t="shared" si="4"/>
        <v>40000</v>
      </c>
      <c r="G15" t="s">
        <v>8</v>
      </c>
      <c r="H15">
        <v>65690</v>
      </c>
      <c r="I15">
        <v>2</v>
      </c>
      <c r="J15">
        <v>3</v>
      </c>
      <c r="K15">
        <v>3</v>
      </c>
      <c r="L15">
        <v>3</v>
      </c>
      <c r="M15">
        <v>4</v>
      </c>
      <c r="N15">
        <v>226</v>
      </c>
      <c r="O15">
        <v>252</v>
      </c>
      <c r="P15" s="1">
        <f t="shared" si="1"/>
        <v>608.92068808037754</v>
      </c>
      <c r="Q15" s="1">
        <f t="shared" si="2"/>
        <v>304.46034404018877</v>
      </c>
    </row>
    <row r="16" spans="1:17" x14ac:dyDescent="0.25">
      <c r="A16">
        <v>4</v>
      </c>
      <c r="B16" t="s">
        <v>19</v>
      </c>
      <c r="C16">
        <v>4</v>
      </c>
      <c r="D16">
        <v>4</v>
      </c>
      <c r="E16">
        <v>20000</v>
      </c>
      <c r="F16">
        <f t="shared" si="4"/>
        <v>80000</v>
      </c>
      <c r="G16" t="s">
        <v>8</v>
      </c>
      <c r="H16">
        <v>80328</v>
      </c>
      <c r="I16">
        <v>3</v>
      </c>
      <c r="J16">
        <v>4</v>
      </c>
      <c r="K16">
        <v>4</v>
      </c>
      <c r="L16">
        <v>5</v>
      </c>
      <c r="M16">
        <v>6</v>
      </c>
      <c r="N16">
        <v>225</v>
      </c>
      <c r="O16">
        <v>279</v>
      </c>
      <c r="P16" s="1">
        <f t="shared" si="1"/>
        <v>995.91674136042229</v>
      </c>
      <c r="Q16" s="1">
        <f t="shared" si="2"/>
        <v>248.97918534010557</v>
      </c>
    </row>
    <row r="17" spans="1:17" x14ac:dyDescent="0.25">
      <c r="A17">
        <v>4</v>
      </c>
      <c r="B17" t="s">
        <v>19</v>
      </c>
      <c r="C17">
        <v>4</v>
      </c>
      <c r="D17">
        <v>8</v>
      </c>
      <c r="E17">
        <v>20000</v>
      </c>
      <c r="F17">
        <f t="shared" si="4"/>
        <v>160000</v>
      </c>
      <c r="G17" t="s">
        <v>8</v>
      </c>
      <c r="H17">
        <v>118736</v>
      </c>
      <c r="I17">
        <v>4</v>
      </c>
      <c r="J17">
        <v>6</v>
      </c>
      <c r="K17">
        <v>7</v>
      </c>
      <c r="L17">
        <v>9</v>
      </c>
      <c r="M17">
        <v>14</v>
      </c>
      <c r="N17">
        <v>228</v>
      </c>
      <c r="O17">
        <v>423</v>
      </c>
      <c r="P17" s="1">
        <f t="shared" si="1"/>
        <v>1347.5272874275704</v>
      </c>
      <c r="Q17" s="1">
        <f t="shared" si="2"/>
        <v>168.4409109284463</v>
      </c>
    </row>
    <row r="18" spans="1:17" x14ac:dyDescent="0.25">
      <c r="A18">
        <v>5</v>
      </c>
      <c r="B18" t="s">
        <v>20</v>
      </c>
      <c r="C18">
        <v>1</v>
      </c>
      <c r="D18">
        <v>1</v>
      </c>
      <c r="E18">
        <v>20000</v>
      </c>
      <c r="F18">
        <f t="shared" si="4"/>
        <v>20000</v>
      </c>
      <c r="G18" t="s">
        <v>7</v>
      </c>
      <c r="H18">
        <v>6722</v>
      </c>
      <c r="I18">
        <v>0</v>
      </c>
      <c r="J18">
        <v>0</v>
      </c>
      <c r="K18">
        <v>0</v>
      </c>
      <c r="L18">
        <v>0</v>
      </c>
      <c r="M18">
        <v>0</v>
      </c>
      <c r="N18">
        <v>2</v>
      </c>
      <c r="O18">
        <v>6</v>
      </c>
      <c r="P18" s="1">
        <f t="shared" ref="P18:P25" si="5">(F18/H18)*1000</f>
        <v>2975.3049687592975</v>
      </c>
      <c r="Q18" s="1">
        <f t="shared" ref="Q18:Q25" si="6">+P18/D18</f>
        <v>2975.3049687592975</v>
      </c>
    </row>
    <row r="19" spans="1:17" x14ac:dyDescent="0.25">
      <c r="A19">
        <v>5</v>
      </c>
      <c r="B19" t="s">
        <v>20</v>
      </c>
      <c r="C19">
        <v>1</v>
      </c>
      <c r="D19">
        <v>2</v>
      </c>
      <c r="E19">
        <v>20000</v>
      </c>
      <c r="F19">
        <f t="shared" si="4"/>
        <v>40000</v>
      </c>
      <c r="G19" t="s">
        <v>7</v>
      </c>
      <c r="H19">
        <v>7157</v>
      </c>
      <c r="I19">
        <v>0</v>
      </c>
      <c r="J19">
        <v>0</v>
      </c>
      <c r="K19">
        <v>0</v>
      </c>
      <c r="L19">
        <v>0</v>
      </c>
      <c r="M19">
        <v>1</v>
      </c>
      <c r="N19">
        <v>4</v>
      </c>
      <c r="O19">
        <v>240</v>
      </c>
      <c r="P19" s="1">
        <f t="shared" si="5"/>
        <v>5588.9339108565036</v>
      </c>
      <c r="Q19" s="1">
        <f t="shared" si="6"/>
        <v>2794.4669554282518</v>
      </c>
    </row>
    <row r="20" spans="1:17" x14ac:dyDescent="0.25">
      <c r="A20">
        <v>5</v>
      </c>
      <c r="B20" t="s">
        <v>20</v>
      </c>
      <c r="C20">
        <v>1</v>
      </c>
      <c r="D20">
        <v>4</v>
      </c>
      <c r="E20">
        <v>20000</v>
      </c>
      <c r="F20">
        <f t="shared" si="4"/>
        <v>80000</v>
      </c>
      <c r="G20" t="s">
        <v>7</v>
      </c>
      <c r="H20">
        <v>7988</v>
      </c>
      <c r="I20">
        <v>0</v>
      </c>
      <c r="J20">
        <v>0</v>
      </c>
      <c r="K20">
        <v>0</v>
      </c>
      <c r="L20">
        <v>0</v>
      </c>
      <c r="M20">
        <v>1</v>
      </c>
      <c r="N20">
        <v>6</v>
      </c>
      <c r="O20">
        <v>223</v>
      </c>
      <c r="P20" s="1">
        <f t="shared" si="5"/>
        <v>10015.022533800702</v>
      </c>
      <c r="Q20" s="1">
        <f t="shared" si="6"/>
        <v>2503.7556334501755</v>
      </c>
    </row>
    <row r="21" spans="1:17" x14ac:dyDescent="0.25">
      <c r="A21">
        <v>5</v>
      </c>
      <c r="B21" t="s">
        <v>20</v>
      </c>
      <c r="C21">
        <v>1</v>
      </c>
      <c r="D21">
        <v>8</v>
      </c>
      <c r="E21">
        <v>20000</v>
      </c>
      <c r="F21">
        <f t="shared" si="4"/>
        <v>160000</v>
      </c>
      <c r="G21" t="s">
        <v>7</v>
      </c>
      <c r="H21">
        <v>7598</v>
      </c>
      <c r="I21">
        <v>0</v>
      </c>
      <c r="J21">
        <v>0</v>
      </c>
      <c r="K21">
        <v>0</v>
      </c>
      <c r="L21">
        <v>0</v>
      </c>
      <c r="M21">
        <v>1</v>
      </c>
      <c r="N21">
        <v>6</v>
      </c>
      <c r="O21">
        <v>228</v>
      </c>
      <c r="P21" s="1">
        <f t="shared" si="5"/>
        <v>21058.173203474598</v>
      </c>
      <c r="Q21" s="1">
        <f t="shared" si="6"/>
        <v>2632.2716504343248</v>
      </c>
    </row>
    <row r="22" spans="1:17" x14ac:dyDescent="0.25">
      <c r="A22">
        <v>6</v>
      </c>
      <c r="B22" t="s">
        <v>20</v>
      </c>
      <c r="C22">
        <v>1</v>
      </c>
      <c r="D22">
        <v>1</v>
      </c>
      <c r="E22">
        <v>20000</v>
      </c>
      <c r="F22">
        <f t="shared" ref="F22:F25" si="7">+E22*D22</f>
        <v>20000</v>
      </c>
      <c r="G22" t="s">
        <v>8</v>
      </c>
      <c r="H22">
        <v>6712</v>
      </c>
      <c r="I22">
        <v>0</v>
      </c>
      <c r="J22">
        <v>0</v>
      </c>
      <c r="K22">
        <v>0</v>
      </c>
      <c r="L22">
        <v>0</v>
      </c>
      <c r="M22">
        <v>0</v>
      </c>
      <c r="N22">
        <v>3</v>
      </c>
      <c r="O22">
        <v>246</v>
      </c>
      <c r="P22" s="1">
        <f t="shared" si="5"/>
        <v>2979.7377830750893</v>
      </c>
      <c r="Q22" s="1">
        <f t="shared" si="6"/>
        <v>2979.7377830750893</v>
      </c>
    </row>
    <row r="23" spans="1:17" x14ac:dyDescent="0.25">
      <c r="A23">
        <v>6</v>
      </c>
      <c r="B23" t="s">
        <v>20</v>
      </c>
      <c r="C23">
        <v>1</v>
      </c>
      <c r="D23">
        <v>2</v>
      </c>
      <c r="E23">
        <v>20000</v>
      </c>
      <c r="F23">
        <f t="shared" si="7"/>
        <v>40000</v>
      </c>
      <c r="G23" t="s">
        <v>8</v>
      </c>
      <c r="H23">
        <v>6352</v>
      </c>
      <c r="I23">
        <v>0</v>
      </c>
      <c r="J23">
        <v>0</v>
      </c>
      <c r="K23">
        <v>0</v>
      </c>
      <c r="L23">
        <v>0</v>
      </c>
      <c r="M23">
        <v>0</v>
      </c>
      <c r="N23">
        <v>4</v>
      </c>
      <c r="O23">
        <v>11</v>
      </c>
      <c r="P23" s="1">
        <f t="shared" si="5"/>
        <v>6297.2292191435772</v>
      </c>
      <c r="Q23" s="1">
        <f t="shared" si="6"/>
        <v>3148.6146095717886</v>
      </c>
    </row>
    <row r="24" spans="1:17" x14ac:dyDescent="0.25">
      <c r="A24">
        <v>6</v>
      </c>
      <c r="B24" t="s">
        <v>20</v>
      </c>
      <c r="C24">
        <v>1</v>
      </c>
      <c r="D24">
        <v>4</v>
      </c>
      <c r="E24">
        <v>20000</v>
      </c>
      <c r="F24">
        <f t="shared" si="7"/>
        <v>80000</v>
      </c>
      <c r="G24" t="s">
        <v>8</v>
      </c>
      <c r="H24">
        <v>9032</v>
      </c>
      <c r="I24">
        <v>0</v>
      </c>
      <c r="J24">
        <v>0</v>
      </c>
      <c r="K24">
        <v>0</v>
      </c>
      <c r="L24">
        <v>0</v>
      </c>
      <c r="M24">
        <v>0</v>
      </c>
      <c r="N24">
        <v>3</v>
      </c>
      <c r="O24">
        <v>944</v>
      </c>
      <c r="P24" s="1">
        <f t="shared" ref="P24:P29" si="8">(F24/H24)*1000</f>
        <v>8857.3959255978734</v>
      </c>
      <c r="Q24" s="1">
        <f t="shared" ref="Q24:Q29" si="9">+P24/D24</f>
        <v>2214.3489813994684</v>
      </c>
    </row>
    <row r="25" spans="1:17" x14ac:dyDescent="0.25">
      <c r="A25">
        <v>6</v>
      </c>
      <c r="B25" t="s">
        <v>20</v>
      </c>
      <c r="C25">
        <v>1</v>
      </c>
      <c r="D25">
        <v>8</v>
      </c>
      <c r="E25">
        <v>20000</v>
      </c>
      <c r="F25">
        <f t="shared" si="7"/>
        <v>160000</v>
      </c>
      <c r="G25" t="s">
        <v>8</v>
      </c>
      <c r="H25">
        <v>9216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934</v>
      </c>
      <c r="P25" s="1">
        <f t="shared" si="8"/>
        <v>17361.111111111109</v>
      </c>
      <c r="Q25" s="1">
        <f t="shared" si="9"/>
        <v>2170.1388888888887</v>
      </c>
    </row>
    <row r="26" spans="1:17" x14ac:dyDescent="0.25">
      <c r="A26">
        <v>7</v>
      </c>
      <c r="B26" t="s">
        <v>20</v>
      </c>
      <c r="C26">
        <v>2</v>
      </c>
      <c r="D26">
        <v>1</v>
      </c>
      <c r="E26">
        <v>20000</v>
      </c>
      <c r="F26">
        <f t="shared" ref="F26:F29" si="10">+E26*D26</f>
        <v>20000</v>
      </c>
      <c r="G26" t="s">
        <v>8</v>
      </c>
      <c r="H26">
        <v>7431</v>
      </c>
      <c r="I26">
        <v>0</v>
      </c>
      <c r="J26">
        <v>0</v>
      </c>
      <c r="K26">
        <v>0</v>
      </c>
      <c r="L26">
        <v>0</v>
      </c>
      <c r="M26">
        <v>0</v>
      </c>
      <c r="N26">
        <v>3</v>
      </c>
      <c r="O26">
        <v>6</v>
      </c>
      <c r="P26" s="1">
        <f t="shared" si="8"/>
        <v>2691.4278024491991</v>
      </c>
      <c r="Q26" s="1">
        <f t="shared" si="9"/>
        <v>2691.4278024491991</v>
      </c>
    </row>
    <row r="27" spans="1:17" x14ac:dyDescent="0.25">
      <c r="A27">
        <v>7</v>
      </c>
      <c r="B27" t="s">
        <v>20</v>
      </c>
      <c r="C27">
        <v>2</v>
      </c>
      <c r="D27">
        <v>2</v>
      </c>
      <c r="E27">
        <v>20000</v>
      </c>
      <c r="F27">
        <f t="shared" si="10"/>
        <v>40000</v>
      </c>
      <c r="G27" t="s">
        <v>8</v>
      </c>
      <c r="H27">
        <v>7210</v>
      </c>
      <c r="I27">
        <v>0</v>
      </c>
      <c r="J27">
        <v>0</v>
      </c>
      <c r="K27">
        <v>0</v>
      </c>
      <c r="L27">
        <v>0</v>
      </c>
      <c r="M27">
        <v>0</v>
      </c>
      <c r="N27">
        <v>4</v>
      </c>
      <c r="O27">
        <v>248</v>
      </c>
      <c r="P27" s="1">
        <f t="shared" si="8"/>
        <v>5547.8502080443832</v>
      </c>
      <c r="Q27" s="1">
        <f t="shared" si="9"/>
        <v>2773.9251040221916</v>
      </c>
    </row>
    <row r="28" spans="1:17" x14ac:dyDescent="0.25">
      <c r="A28">
        <v>7</v>
      </c>
      <c r="B28" t="s">
        <v>20</v>
      </c>
      <c r="C28">
        <v>2</v>
      </c>
      <c r="D28">
        <v>4</v>
      </c>
      <c r="E28">
        <v>20000</v>
      </c>
      <c r="F28">
        <f t="shared" si="10"/>
        <v>80000</v>
      </c>
      <c r="G28" t="s">
        <v>8</v>
      </c>
      <c r="H28">
        <v>12612</v>
      </c>
      <c r="I28">
        <v>0</v>
      </c>
      <c r="J28">
        <v>0</v>
      </c>
      <c r="K28">
        <v>0</v>
      </c>
      <c r="L28">
        <v>1</v>
      </c>
      <c r="M28">
        <v>1</v>
      </c>
      <c r="N28">
        <v>4</v>
      </c>
      <c r="O28">
        <v>244</v>
      </c>
      <c r="P28" s="1">
        <f t="shared" si="8"/>
        <v>6343.1652394544881</v>
      </c>
      <c r="Q28" s="1">
        <f t="shared" si="9"/>
        <v>1585.791309863622</v>
      </c>
    </row>
    <row r="29" spans="1:17" x14ac:dyDescent="0.25">
      <c r="A29">
        <v>7</v>
      </c>
      <c r="B29" t="s">
        <v>20</v>
      </c>
      <c r="C29">
        <v>2</v>
      </c>
      <c r="D29">
        <v>8</v>
      </c>
      <c r="E29">
        <v>20000</v>
      </c>
      <c r="F29">
        <f t="shared" si="10"/>
        <v>160000</v>
      </c>
      <c r="G29" t="s">
        <v>8</v>
      </c>
      <c r="H29">
        <v>23231</v>
      </c>
      <c r="I29">
        <v>0</v>
      </c>
      <c r="J29">
        <v>1</v>
      </c>
      <c r="K29">
        <v>3</v>
      </c>
      <c r="L29">
        <v>3</v>
      </c>
      <c r="M29">
        <v>3</v>
      </c>
      <c r="N29">
        <v>8</v>
      </c>
      <c r="O29">
        <v>231</v>
      </c>
      <c r="P29" s="1">
        <f t="shared" si="8"/>
        <v>6887.3488011708487</v>
      </c>
      <c r="Q29" s="1">
        <f t="shared" si="9"/>
        <v>860.91860014635608</v>
      </c>
    </row>
  </sheetData>
  <sortState ref="A2:O9">
    <sortCondition ref="A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EnqueueOps</vt:lpstr>
      <vt:lpstr>DequeueOps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Addison</dc:creator>
  <cp:lastModifiedBy>Timothy Addison</cp:lastModifiedBy>
  <dcterms:created xsi:type="dcterms:W3CDTF">2016-05-22T15:39:09Z</dcterms:created>
  <dcterms:modified xsi:type="dcterms:W3CDTF">2016-05-22T16:53:13Z</dcterms:modified>
</cp:coreProperties>
</file>