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codeName="ThisWorkbook" defaultThemeVersion="124226"/>
  <mc:AlternateContent xmlns:mc="http://schemas.openxmlformats.org/markup-compatibility/2006">
    <mc:Choice Requires="x15">
      <x15ac:absPath xmlns:x15ac="http://schemas.microsoft.com/office/spreadsheetml/2010/11/ac" url="C:\Users\Hertis\Documents\Tadej-prenosnik\Magister\Praktični del\"/>
    </mc:Choice>
  </mc:AlternateContent>
  <xr:revisionPtr revIDLastSave="0" documentId="13_ncr:1_{5E66707D-C028-43D1-A4D9-509CE388D0FF}" xr6:coauthVersionLast="33" xr6:coauthVersionMax="33" xr10:uidLastSave="{00000000-0000-0000-0000-000000000000}"/>
  <bookViews>
    <workbookView xWindow="0" yWindow="0" windowWidth="12285" windowHeight="703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Twitter Search Ntwrk Top Item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79017"/>
</workbook>
</file>

<file path=xl/calcChain.xml><?xml version="1.0" encoding="utf-8"?>
<calcChain xmlns="http://schemas.openxmlformats.org/spreadsheetml/2006/main">
  <c r="T2" i="3" l="1"/>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E1902" i="1"/>
  <c r="E1903" i="1"/>
  <c r="E2" i="1"/>
  <c r="E3" i="1"/>
  <c r="E4" i="1"/>
  <c r="E5" i="1"/>
  <c r="E6" i="1"/>
  <c r="E7" i="1"/>
  <c r="E8" i="1"/>
  <c r="E9" i="1"/>
  <c r="E10" i="1"/>
  <c r="E11" i="1"/>
  <c r="E12" i="1"/>
  <c r="E1904" i="1"/>
  <c r="E13" i="1"/>
  <c r="E14" i="1"/>
  <c r="E15" i="1"/>
  <c r="E16" i="1"/>
  <c r="E17" i="1"/>
  <c r="E18" i="1"/>
  <c r="E19" i="1"/>
  <c r="E1905" i="1"/>
  <c r="E1906" i="1"/>
  <c r="E1794" i="1"/>
  <c r="E20" i="1"/>
  <c r="E21" i="1"/>
  <c r="E22" i="1"/>
  <c r="E23" i="1"/>
  <c r="E24" i="1"/>
  <c r="E1795" i="1"/>
  <c r="E25" i="1"/>
  <c r="E1907" i="1"/>
  <c r="E26" i="1"/>
  <c r="E27" i="1"/>
  <c r="E28" i="1"/>
  <c r="E1796" i="1"/>
  <c r="E29" i="1"/>
  <c r="E30" i="1"/>
  <c r="E31" i="1"/>
  <c r="E1908" i="1"/>
  <c r="E32" i="1"/>
  <c r="E33" i="1"/>
  <c r="E1797" i="1"/>
  <c r="E34" i="1"/>
  <c r="E35" i="1"/>
  <c r="E36" i="1"/>
  <c r="E1909" i="1"/>
  <c r="E37" i="1"/>
  <c r="E38" i="1"/>
  <c r="E39" i="1"/>
  <c r="E40" i="1"/>
  <c r="E41" i="1"/>
  <c r="E42" i="1"/>
  <c r="E43" i="1"/>
  <c r="E44" i="1"/>
  <c r="E45" i="1"/>
  <c r="E1910" i="1"/>
  <c r="E1911" i="1"/>
  <c r="E46" i="1"/>
  <c r="E47" i="1"/>
  <c r="E1912" i="1"/>
  <c r="E1913" i="1"/>
  <c r="E1914" i="1"/>
  <c r="E1798" i="1"/>
  <c r="E48" i="1"/>
  <c r="E1915" i="1"/>
  <c r="E49" i="1"/>
  <c r="E50" i="1"/>
  <c r="E1916" i="1"/>
  <c r="E51" i="1"/>
  <c r="E52" i="1"/>
  <c r="E53" i="1"/>
  <c r="E54" i="1"/>
  <c r="E55" i="1"/>
  <c r="E56" i="1"/>
  <c r="E57" i="1"/>
  <c r="E58" i="1"/>
  <c r="E59" i="1"/>
  <c r="E60" i="1"/>
  <c r="E1917" i="1"/>
  <c r="E61" i="1"/>
  <c r="E1918" i="1"/>
  <c r="E1919" i="1"/>
  <c r="E1920" i="1"/>
  <c r="E62" i="1"/>
  <c r="E63" i="1"/>
  <c r="E1921" i="1"/>
  <c r="E1922" i="1"/>
  <c r="E64" i="1"/>
  <c r="E65" i="1"/>
  <c r="E66" i="1"/>
  <c r="E67" i="1"/>
  <c r="E1923" i="1"/>
  <c r="E68" i="1"/>
  <c r="E1924" i="1"/>
  <c r="E69" i="1"/>
  <c r="E1925" i="1"/>
  <c r="E70" i="1"/>
  <c r="E1926" i="1"/>
  <c r="E1927" i="1"/>
  <c r="E71" i="1"/>
  <c r="E72" i="1"/>
  <c r="E73" i="1"/>
  <c r="E74" i="1"/>
  <c r="E75" i="1"/>
  <c r="E1928" i="1"/>
  <c r="E76" i="1"/>
  <c r="E1799" i="1"/>
  <c r="E1929" i="1"/>
  <c r="E77" i="1"/>
  <c r="E1800" i="1"/>
  <c r="E78" i="1"/>
  <c r="E79" i="1"/>
  <c r="E80" i="1"/>
  <c r="E1930" i="1"/>
  <c r="E81" i="1"/>
  <c r="E82" i="1"/>
  <c r="E1931" i="1"/>
  <c r="E83" i="1"/>
  <c r="E1932" i="1"/>
  <c r="E1933" i="1"/>
  <c r="E1934" i="1"/>
  <c r="E1935" i="1"/>
  <c r="E84" i="1"/>
  <c r="E85" i="1"/>
  <c r="E86" i="1"/>
  <c r="E87" i="1"/>
  <c r="E88" i="1"/>
  <c r="E89" i="1"/>
  <c r="E90" i="1"/>
  <c r="E91" i="1"/>
  <c r="E92" i="1"/>
  <c r="E93" i="1"/>
  <c r="E94" i="1"/>
  <c r="E95" i="1"/>
  <c r="E96" i="1"/>
  <c r="E97" i="1"/>
  <c r="E98" i="1"/>
  <c r="E1936" i="1"/>
  <c r="E99" i="1"/>
  <c r="E100" i="1"/>
  <c r="E101" i="1"/>
  <c r="E102" i="1"/>
  <c r="E103" i="1"/>
  <c r="E104" i="1"/>
  <c r="E1801" i="1"/>
  <c r="E1802" i="1"/>
  <c r="E105" i="1"/>
  <c r="E106" i="1"/>
  <c r="E107" i="1"/>
  <c r="E108" i="1"/>
  <c r="E1937" i="1"/>
  <c r="E109" i="1"/>
  <c r="E1938" i="1"/>
  <c r="E110" i="1"/>
  <c r="E111" i="1"/>
  <c r="E112" i="1"/>
  <c r="E113" i="1"/>
  <c r="E114" i="1"/>
  <c r="E115" i="1"/>
  <c r="E116" i="1"/>
  <c r="E117" i="1"/>
  <c r="E118" i="1"/>
  <c r="E119" i="1"/>
  <c r="E120" i="1"/>
  <c r="E121" i="1"/>
  <c r="E122" i="1"/>
  <c r="E123" i="1"/>
  <c r="E124" i="1"/>
  <c r="E125" i="1"/>
  <c r="E126" i="1"/>
  <c r="E127" i="1"/>
  <c r="E1803" i="1"/>
  <c r="E1939" i="1"/>
  <c r="E128" i="1"/>
  <c r="E129" i="1"/>
  <c r="E130" i="1"/>
  <c r="E1804" i="1"/>
  <c r="E1940" i="1"/>
  <c r="E131" i="1"/>
  <c r="E132" i="1"/>
  <c r="E1941" i="1"/>
  <c r="E133" i="1"/>
  <c r="E134" i="1"/>
  <c r="E135" i="1"/>
  <c r="E1942" i="1"/>
  <c r="E1943" i="1"/>
  <c r="E1944" i="1"/>
  <c r="E1945" i="1"/>
  <c r="E1946" i="1"/>
  <c r="E136" i="1"/>
  <c r="E1947" i="1"/>
  <c r="E137" i="1"/>
  <c r="E1948" i="1"/>
  <c r="E1949" i="1"/>
  <c r="E1950" i="1"/>
  <c r="E138" i="1"/>
  <c r="E139" i="1"/>
  <c r="E1951" i="1"/>
  <c r="E140" i="1"/>
  <c r="E1952" i="1"/>
  <c r="E1953" i="1"/>
  <c r="E141" i="1"/>
  <c r="E142" i="1"/>
  <c r="E1805" i="1"/>
  <c r="E143" i="1"/>
  <c r="E144" i="1"/>
  <c r="E145" i="1"/>
  <c r="E1954" i="1"/>
  <c r="E1955" i="1"/>
  <c r="E146" i="1"/>
  <c r="E147" i="1"/>
  <c r="E148" i="1"/>
  <c r="E1806" i="1"/>
  <c r="E149" i="1"/>
  <c r="E150" i="1"/>
  <c r="E1956" i="1"/>
  <c r="E1957" i="1"/>
  <c r="E151" i="1"/>
  <c r="E1958" i="1"/>
  <c r="E152" i="1"/>
  <c r="E153" i="1"/>
  <c r="E154" i="1"/>
  <c r="E155" i="1"/>
  <c r="E156" i="1"/>
  <c r="E1807" i="1"/>
  <c r="E157" i="1"/>
  <c r="E158" i="1"/>
  <c r="E159" i="1"/>
  <c r="E160" i="1"/>
  <c r="E161" i="1"/>
  <c r="E162" i="1"/>
  <c r="E1808" i="1"/>
  <c r="E163" i="1"/>
  <c r="E164" i="1"/>
  <c r="E165" i="1"/>
  <c r="E166" i="1"/>
  <c r="E167" i="1"/>
  <c r="E168" i="1"/>
  <c r="E169" i="1"/>
  <c r="E1809" i="1"/>
  <c r="E170" i="1"/>
  <c r="E171" i="1"/>
  <c r="E172" i="1"/>
  <c r="E1959" i="1"/>
  <c r="E173" i="1"/>
  <c r="E174" i="1"/>
  <c r="E175" i="1"/>
  <c r="E176" i="1"/>
  <c r="E177" i="1"/>
  <c r="E178" i="1"/>
  <c r="E179" i="1"/>
  <c r="E180" i="1"/>
  <c r="E181" i="1"/>
  <c r="E182" i="1"/>
  <c r="E183" i="1"/>
  <c r="E184" i="1"/>
  <c r="E185" i="1"/>
  <c r="E1960" i="1"/>
  <c r="E186" i="1"/>
  <c r="E187" i="1"/>
  <c r="E1810" i="1"/>
  <c r="E188" i="1"/>
  <c r="E189" i="1"/>
  <c r="E190" i="1"/>
  <c r="E1961" i="1"/>
  <c r="E191" i="1"/>
  <c r="E192" i="1"/>
  <c r="E193" i="1"/>
  <c r="E194" i="1"/>
  <c r="E195" i="1"/>
  <c r="E1962" i="1"/>
  <c r="E196" i="1"/>
  <c r="E197" i="1"/>
  <c r="E1963" i="1"/>
  <c r="E1811" i="1"/>
  <c r="E198" i="1"/>
  <c r="E199" i="1"/>
  <c r="E200" i="1"/>
  <c r="E201" i="1"/>
  <c r="E202" i="1"/>
  <c r="E203" i="1"/>
  <c r="E204" i="1"/>
  <c r="E205" i="1"/>
  <c r="E206" i="1"/>
  <c r="E207" i="1"/>
  <c r="E208" i="1"/>
  <c r="E209" i="1"/>
  <c r="E210" i="1"/>
  <c r="E211" i="1"/>
  <c r="E212" i="1"/>
  <c r="E1964" i="1"/>
  <c r="E213" i="1"/>
  <c r="E214" i="1"/>
  <c r="E1965" i="1"/>
  <c r="E215" i="1"/>
  <c r="E1966" i="1"/>
  <c r="E216" i="1"/>
  <c r="E217" i="1"/>
  <c r="E218" i="1"/>
  <c r="E219" i="1"/>
  <c r="E220" i="1"/>
  <c r="E221" i="1"/>
  <c r="E222" i="1"/>
  <c r="E1967" i="1"/>
  <c r="E223" i="1"/>
  <c r="E224" i="1"/>
  <c r="E225" i="1"/>
  <c r="E226" i="1"/>
  <c r="E227" i="1"/>
  <c r="E1968" i="1"/>
  <c r="E1969" i="1"/>
  <c r="E228" i="1"/>
  <c r="E229" i="1"/>
  <c r="E230" i="1"/>
  <c r="E1812" i="1"/>
  <c r="E231" i="1"/>
  <c r="E232" i="1"/>
  <c r="E233" i="1"/>
  <c r="E234" i="1"/>
  <c r="E235" i="1"/>
  <c r="E236" i="1"/>
  <c r="E237" i="1"/>
  <c r="E238" i="1"/>
  <c r="E239" i="1"/>
  <c r="E240" i="1"/>
  <c r="E241" i="1"/>
  <c r="E1813" i="1"/>
  <c r="E242" i="1"/>
  <c r="E1814" i="1"/>
  <c r="E243" i="1"/>
  <c r="E244" i="1"/>
  <c r="E245" i="1"/>
  <c r="E246" i="1"/>
  <c r="E247" i="1"/>
  <c r="E1970" i="1"/>
  <c r="E1971" i="1"/>
  <c r="E248" i="1"/>
  <c r="E249" i="1"/>
  <c r="E250" i="1"/>
  <c r="E1972" i="1"/>
  <c r="E1815" i="1"/>
  <c r="E251" i="1"/>
  <c r="E252" i="1"/>
  <c r="E253" i="1"/>
  <c r="E1973" i="1"/>
  <c r="E254" i="1"/>
  <c r="E255" i="1"/>
  <c r="E256" i="1"/>
  <c r="E257" i="1"/>
  <c r="E258" i="1"/>
  <c r="E259" i="1"/>
  <c r="E260" i="1"/>
  <c r="E261" i="1"/>
  <c r="E262" i="1"/>
  <c r="E263" i="1"/>
  <c r="E264" i="1"/>
  <c r="E265" i="1"/>
  <c r="E266" i="1"/>
  <c r="E267" i="1"/>
  <c r="E268" i="1"/>
  <c r="E269" i="1"/>
  <c r="E1974" i="1"/>
  <c r="E1975" i="1"/>
  <c r="E1976" i="1"/>
  <c r="E270" i="1"/>
  <c r="E271" i="1"/>
  <c r="E272" i="1"/>
  <c r="E273" i="1"/>
  <c r="E1977" i="1"/>
  <c r="E274" i="1"/>
  <c r="E275" i="1"/>
  <c r="E276" i="1"/>
  <c r="E277" i="1"/>
  <c r="E278" i="1"/>
  <c r="E1816"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1817" i="1"/>
  <c r="E310" i="1"/>
  <c r="E311" i="1"/>
  <c r="E312" i="1"/>
  <c r="E313" i="1"/>
  <c r="E314" i="1"/>
  <c r="E315" i="1"/>
  <c r="E316" i="1"/>
  <c r="E317" i="1"/>
  <c r="E318" i="1"/>
  <c r="E319" i="1"/>
  <c r="E1818" i="1"/>
  <c r="E320" i="1"/>
  <c r="E321" i="1"/>
  <c r="E322" i="1"/>
  <c r="E323" i="1"/>
  <c r="E324" i="1"/>
  <c r="E325" i="1"/>
  <c r="E326" i="1"/>
  <c r="E1978" i="1"/>
  <c r="E1979" i="1"/>
  <c r="E327" i="1"/>
  <c r="E328" i="1"/>
  <c r="E329" i="1"/>
  <c r="E330" i="1"/>
  <c r="E331" i="1"/>
  <c r="E332" i="1"/>
  <c r="E333" i="1"/>
  <c r="E334" i="1"/>
  <c r="E335" i="1"/>
  <c r="E336" i="1"/>
  <c r="E1819" i="1"/>
  <c r="E1980" i="1"/>
  <c r="E337" i="1"/>
  <c r="E1981" i="1"/>
  <c r="E338" i="1"/>
  <c r="E339" i="1"/>
  <c r="E1982" i="1"/>
  <c r="E340" i="1"/>
  <c r="E341" i="1"/>
  <c r="E342" i="1"/>
  <c r="E343" i="1"/>
  <c r="E344" i="1"/>
  <c r="E345" i="1"/>
  <c r="E346" i="1"/>
  <c r="E347" i="1"/>
  <c r="E1820" i="1"/>
  <c r="E348" i="1"/>
  <c r="E349" i="1"/>
  <c r="E350" i="1"/>
  <c r="E351" i="1"/>
  <c r="E1983" i="1"/>
  <c r="E352" i="1"/>
  <c r="E1984" i="1"/>
  <c r="E353" i="1"/>
  <c r="E354" i="1"/>
  <c r="E355" i="1"/>
  <c r="E356" i="1"/>
  <c r="E357" i="1"/>
  <c r="E358" i="1"/>
  <c r="E359" i="1"/>
  <c r="E360" i="1"/>
  <c r="E361" i="1"/>
  <c r="E362" i="1"/>
  <c r="E363" i="1"/>
  <c r="E364" i="1"/>
  <c r="E1985" i="1"/>
  <c r="E365" i="1"/>
  <c r="E366" i="1"/>
  <c r="E367" i="1"/>
  <c r="E368" i="1"/>
  <c r="E369" i="1"/>
  <c r="E370" i="1"/>
  <c r="E371" i="1"/>
  <c r="E372" i="1"/>
  <c r="E373" i="1"/>
  <c r="E374" i="1"/>
  <c r="E375" i="1"/>
  <c r="E1986" i="1"/>
  <c r="E1987" i="1"/>
  <c r="E376" i="1"/>
  <c r="E377" i="1"/>
  <c r="E378" i="1"/>
  <c r="E1821" i="1"/>
  <c r="E379" i="1"/>
  <c r="E380" i="1"/>
  <c r="E1822" i="1"/>
  <c r="E381" i="1"/>
  <c r="E382" i="1"/>
  <c r="E383" i="1"/>
  <c r="E1823" i="1"/>
  <c r="E1824" i="1"/>
  <c r="E384" i="1"/>
  <c r="E385" i="1"/>
  <c r="E1825" i="1"/>
  <c r="E386" i="1"/>
  <c r="E387" i="1"/>
  <c r="E388" i="1"/>
  <c r="E389" i="1"/>
  <c r="E390" i="1"/>
  <c r="E391" i="1"/>
  <c r="E1988" i="1"/>
  <c r="E392" i="1"/>
  <c r="E393" i="1"/>
  <c r="E394" i="1"/>
  <c r="E395" i="1"/>
  <c r="E396" i="1"/>
  <c r="E397" i="1"/>
  <c r="E398" i="1"/>
  <c r="E399" i="1"/>
  <c r="E400" i="1"/>
  <c r="E401" i="1"/>
  <c r="E1826" i="1"/>
  <c r="E402" i="1"/>
  <c r="E403" i="1"/>
  <c r="E1989" i="1"/>
  <c r="E404" i="1"/>
  <c r="E405" i="1"/>
  <c r="E406" i="1"/>
  <c r="E407" i="1"/>
  <c r="E408" i="1"/>
  <c r="E409" i="1"/>
  <c r="E410" i="1"/>
  <c r="E411" i="1"/>
  <c r="E412" i="1"/>
  <c r="E413" i="1"/>
  <c r="E414" i="1"/>
  <c r="E415" i="1"/>
  <c r="E416" i="1"/>
  <c r="E417" i="1"/>
  <c r="E418" i="1"/>
  <c r="E1990" i="1"/>
  <c r="E1827" i="1"/>
  <c r="E419" i="1"/>
  <c r="E420" i="1"/>
  <c r="E421" i="1"/>
  <c r="E422" i="1"/>
  <c r="E423" i="1"/>
  <c r="E424" i="1"/>
  <c r="E425" i="1"/>
  <c r="E426" i="1"/>
  <c r="E427" i="1"/>
  <c r="E428" i="1"/>
  <c r="E429" i="1"/>
  <c r="E430" i="1"/>
  <c r="E431" i="1"/>
  <c r="E432" i="1"/>
  <c r="E433" i="1"/>
  <c r="E434" i="1"/>
  <c r="E435" i="1"/>
  <c r="E436" i="1"/>
  <c r="E437" i="1"/>
  <c r="E438" i="1"/>
  <c r="E1828" i="1"/>
  <c r="E1991" i="1"/>
  <c r="E1992" i="1"/>
  <c r="E439" i="1"/>
  <c r="E440" i="1"/>
  <c r="E441" i="1"/>
  <c r="E442" i="1"/>
  <c r="E443" i="1"/>
  <c r="E444" i="1"/>
  <c r="E445" i="1"/>
  <c r="E446" i="1"/>
  <c r="E447" i="1"/>
  <c r="E448" i="1"/>
  <c r="E1993" i="1"/>
  <c r="E449" i="1"/>
  <c r="E450" i="1"/>
  <c r="E451" i="1"/>
  <c r="E1994" i="1"/>
  <c r="E1995" i="1"/>
  <c r="E452" i="1"/>
  <c r="E453" i="1"/>
  <c r="E454" i="1"/>
  <c r="E455" i="1"/>
  <c r="E456" i="1"/>
  <c r="E457" i="1"/>
  <c r="E1996" i="1"/>
  <c r="E458" i="1"/>
  <c r="E1829" i="1"/>
  <c r="E459" i="1"/>
  <c r="E1830" i="1"/>
  <c r="E460" i="1"/>
  <c r="E1997" i="1"/>
  <c r="E1998" i="1"/>
  <c r="E461" i="1"/>
  <c r="E462" i="1"/>
  <c r="E463" i="1"/>
  <c r="E464" i="1"/>
  <c r="E465" i="1"/>
  <c r="E466" i="1"/>
  <c r="E467" i="1"/>
  <c r="E468" i="1"/>
  <c r="E469" i="1"/>
  <c r="E470" i="1"/>
  <c r="E471" i="1"/>
  <c r="E472" i="1"/>
  <c r="E473" i="1"/>
  <c r="E474" i="1"/>
  <c r="E1999" i="1"/>
  <c r="E475" i="1"/>
  <c r="E476" i="1"/>
  <c r="E477" i="1"/>
  <c r="E478" i="1"/>
  <c r="E479" i="1"/>
  <c r="E2000" i="1"/>
  <c r="E480" i="1"/>
  <c r="E481" i="1"/>
  <c r="E482" i="1"/>
  <c r="E483" i="1"/>
  <c r="E484" i="1"/>
  <c r="E485" i="1"/>
  <c r="E486" i="1"/>
  <c r="E2001" i="1"/>
  <c r="E487" i="1"/>
  <c r="E2002" i="1"/>
  <c r="E488" i="1"/>
  <c r="E489" i="1"/>
  <c r="E490" i="1"/>
  <c r="E491" i="1"/>
  <c r="E492" i="1"/>
  <c r="E493" i="1"/>
  <c r="E494" i="1"/>
  <c r="E495" i="1"/>
  <c r="E2003" i="1"/>
  <c r="E496" i="1"/>
  <c r="E497" i="1"/>
  <c r="E498" i="1"/>
  <c r="E499" i="1"/>
  <c r="E500" i="1"/>
  <c r="E501" i="1"/>
  <c r="E502" i="1"/>
  <c r="E503" i="1"/>
  <c r="E2004" i="1"/>
  <c r="E2005" i="1"/>
  <c r="E504" i="1"/>
  <c r="E505" i="1"/>
  <c r="E506" i="1"/>
  <c r="E507" i="1"/>
  <c r="E508" i="1"/>
  <c r="E509" i="1"/>
  <c r="E510" i="1"/>
  <c r="E511" i="1"/>
  <c r="E512" i="1"/>
  <c r="E513" i="1"/>
  <c r="E514" i="1"/>
  <c r="E515" i="1"/>
  <c r="E516" i="1"/>
  <c r="E517" i="1"/>
  <c r="E518" i="1"/>
  <c r="E2006" i="1"/>
  <c r="E519" i="1"/>
  <c r="E520" i="1"/>
  <c r="E2007"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2008" i="1"/>
  <c r="E572" i="1"/>
  <c r="E573" i="1"/>
  <c r="E574" i="1"/>
  <c r="E575" i="1"/>
  <c r="E576" i="1"/>
  <c r="E577" i="1"/>
  <c r="E578" i="1"/>
  <c r="E2009" i="1"/>
  <c r="E2010" i="1"/>
  <c r="E579" i="1"/>
  <c r="E580" i="1"/>
  <c r="E581" i="1"/>
  <c r="E582" i="1"/>
  <c r="E583" i="1"/>
  <c r="E2011" i="1"/>
  <c r="E584" i="1"/>
  <c r="E585" i="1"/>
  <c r="E586" i="1"/>
  <c r="E587" i="1"/>
  <c r="E588" i="1"/>
  <c r="E589" i="1"/>
  <c r="E590" i="1"/>
  <c r="E591" i="1"/>
  <c r="E592" i="1"/>
  <c r="E593" i="1"/>
  <c r="E594" i="1"/>
  <c r="E1831" i="1"/>
  <c r="E595" i="1"/>
  <c r="E2012"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2013" i="1"/>
  <c r="E636" i="1"/>
  <c r="E637" i="1"/>
  <c r="E1832" i="1"/>
  <c r="E2014" i="1"/>
  <c r="E1833" i="1"/>
  <c r="E1834" i="1"/>
  <c r="E638" i="1"/>
  <c r="E2015" i="1"/>
  <c r="E1835" i="1"/>
  <c r="E1836" i="1"/>
  <c r="E639" i="1"/>
  <c r="E640" i="1"/>
  <c r="E641" i="1"/>
  <c r="E642" i="1"/>
  <c r="E643" i="1"/>
  <c r="E644" i="1"/>
  <c r="E2016" i="1"/>
  <c r="E2017" i="1"/>
  <c r="E2018" i="1"/>
  <c r="E645" i="1"/>
  <c r="E646" i="1"/>
  <c r="E2019" i="1"/>
  <c r="E647" i="1"/>
  <c r="E1837" i="1"/>
  <c r="E648" i="1"/>
  <c r="E649" i="1"/>
  <c r="E650" i="1"/>
  <c r="E2020" i="1"/>
  <c r="E2021" i="1"/>
  <c r="E2022" i="1"/>
  <c r="E2023" i="1"/>
  <c r="E651" i="1"/>
  <c r="E652" i="1"/>
  <c r="E653" i="1"/>
  <c r="E654" i="1"/>
  <c r="E655" i="1"/>
  <c r="E656" i="1"/>
  <c r="E657" i="1"/>
  <c r="E658" i="1"/>
  <c r="E2024" i="1"/>
  <c r="E659" i="1"/>
  <c r="E660" i="1"/>
  <c r="E661" i="1"/>
  <c r="E662" i="1"/>
  <c r="E2025" i="1"/>
  <c r="E2026" i="1"/>
  <c r="E663" i="1"/>
  <c r="E664" i="1"/>
  <c r="E1838" i="1"/>
  <c r="E2027"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2028" i="1"/>
  <c r="E702" i="1"/>
  <c r="E703" i="1"/>
  <c r="E704" i="1"/>
  <c r="E705" i="1"/>
  <c r="E706" i="1"/>
  <c r="E707" i="1"/>
  <c r="E708" i="1"/>
  <c r="E709" i="1"/>
  <c r="E710" i="1"/>
  <c r="E2029" i="1"/>
  <c r="E711" i="1"/>
  <c r="E712" i="1"/>
  <c r="E713" i="1"/>
  <c r="E714" i="1"/>
  <c r="E715" i="1"/>
  <c r="E716" i="1"/>
  <c r="E1839" i="1"/>
  <c r="E717" i="1"/>
  <c r="E718" i="1"/>
  <c r="E719" i="1"/>
  <c r="E720" i="1"/>
  <c r="E721" i="1"/>
  <c r="E722" i="1"/>
  <c r="E2030" i="1"/>
  <c r="E723" i="1"/>
  <c r="E724" i="1"/>
  <c r="E725" i="1"/>
  <c r="E726" i="1"/>
  <c r="E727" i="1"/>
  <c r="E728" i="1"/>
  <c r="E729" i="1"/>
  <c r="E730" i="1"/>
  <c r="E731" i="1"/>
  <c r="E2031" i="1"/>
  <c r="E732" i="1"/>
  <c r="E733" i="1"/>
  <c r="E734" i="1"/>
  <c r="E735" i="1"/>
  <c r="E736" i="1"/>
  <c r="E737" i="1"/>
  <c r="E738" i="1"/>
  <c r="E739" i="1"/>
  <c r="E740" i="1"/>
  <c r="E2032" i="1"/>
  <c r="E741" i="1"/>
  <c r="E742" i="1"/>
  <c r="E743" i="1"/>
  <c r="E744" i="1"/>
  <c r="E745" i="1"/>
  <c r="E2033" i="1"/>
  <c r="E746" i="1"/>
  <c r="E747" i="1"/>
  <c r="E2034" i="1"/>
  <c r="E748" i="1"/>
  <c r="E749" i="1"/>
  <c r="E750" i="1"/>
  <c r="E751" i="1"/>
  <c r="E752" i="1"/>
  <c r="E753" i="1"/>
  <c r="E754" i="1"/>
  <c r="E755" i="1"/>
  <c r="E756" i="1"/>
  <c r="E757" i="1"/>
  <c r="E758" i="1"/>
  <c r="E759" i="1"/>
  <c r="E760" i="1"/>
  <c r="E761" i="1"/>
  <c r="E762" i="1"/>
  <c r="E763" i="1"/>
  <c r="E764" i="1"/>
  <c r="E2035" i="1"/>
  <c r="E2036" i="1"/>
  <c r="E765" i="1"/>
  <c r="E1840" i="1"/>
  <c r="E2037" i="1"/>
  <c r="E766" i="1"/>
  <c r="E767" i="1"/>
  <c r="E768" i="1"/>
  <c r="E1841" i="1"/>
  <c r="E769" i="1"/>
  <c r="E770" i="1"/>
  <c r="E771" i="1"/>
  <c r="E772" i="1"/>
  <c r="E773" i="1"/>
  <c r="E774" i="1"/>
  <c r="E775" i="1"/>
  <c r="E2038" i="1"/>
  <c r="E776" i="1"/>
  <c r="E777" i="1"/>
  <c r="E778" i="1"/>
  <c r="E779" i="1"/>
  <c r="E780" i="1"/>
  <c r="E781" i="1"/>
  <c r="E782" i="1"/>
  <c r="E783" i="1"/>
  <c r="E784" i="1"/>
  <c r="E785" i="1"/>
  <c r="E786" i="1"/>
  <c r="E787" i="1"/>
  <c r="E788" i="1"/>
  <c r="E789" i="1"/>
  <c r="E790" i="1"/>
  <c r="E1842" i="1"/>
  <c r="E791" i="1"/>
  <c r="E792" i="1"/>
  <c r="E793" i="1"/>
  <c r="E794" i="1"/>
  <c r="E795" i="1"/>
  <c r="E796" i="1"/>
  <c r="E1843" i="1"/>
  <c r="E797" i="1"/>
  <c r="E1844" i="1"/>
  <c r="E798" i="1"/>
  <c r="E799" i="1"/>
  <c r="E800" i="1"/>
  <c r="E801" i="1"/>
  <c r="E802" i="1"/>
  <c r="E803" i="1"/>
  <c r="E804" i="1"/>
  <c r="E1845" i="1"/>
  <c r="E805" i="1"/>
  <c r="E806" i="1"/>
  <c r="E807" i="1"/>
  <c r="E808" i="1"/>
  <c r="E809" i="1"/>
  <c r="E810" i="1"/>
  <c r="E811" i="1"/>
  <c r="E812" i="1"/>
  <c r="E813" i="1"/>
  <c r="E814" i="1"/>
  <c r="E2039" i="1"/>
  <c r="E2040" i="1"/>
  <c r="E815" i="1"/>
  <c r="E816" i="1"/>
  <c r="E817" i="1"/>
  <c r="E2041" i="1"/>
  <c r="E818" i="1"/>
  <c r="E819" i="1"/>
  <c r="E820" i="1"/>
  <c r="E821" i="1"/>
  <c r="E822" i="1"/>
  <c r="E823" i="1"/>
  <c r="E1846"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2042" i="1"/>
  <c r="E2043" i="1"/>
  <c r="E856" i="1"/>
  <c r="E1847" i="1"/>
  <c r="E2044" i="1"/>
  <c r="E857" i="1"/>
  <c r="E858" i="1"/>
  <c r="E859" i="1"/>
  <c r="E860" i="1"/>
  <c r="E861" i="1"/>
  <c r="E862" i="1"/>
  <c r="E863" i="1"/>
  <c r="E864" i="1"/>
  <c r="E865" i="1"/>
  <c r="E866" i="1"/>
  <c r="E867" i="1"/>
  <c r="E868" i="1"/>
  <c r="E869" i="1"/>
  <c r="E870" i="1"/>
  <c r="E871" i="1"/>
  <c r="E872" i="1"/>
  <c r="E2045" i="1"/>
  <c r="E873" i="1"/>
  <c r="E874" i="1"/>
  <c r="E2046" i="1"/>
  <c r="E875" i="1"/>
  <c r="E876" i="1"/>
  <c r="E877" i="1"/>
  <c r="E878" i="1"/>
  <c r="E2047" i="1"/>
  <c r="E2048" i="1"/>
  <c r="E2049" i="1"/>
  <c r="E879" i="1"/>
  <c r="E880" i="1"/>
  <c r="E881" i="1"/>
  <c r="E882" i="1"/>
  <c r="E883" i="1"/>
  <c r="E884" i="1"/>
  <c r="E885" i="1"/>
  <c r="E886" i="1"/>
  <c r="E887" i="1"/>
  <c r="E888" i="1"/>
  <c r="E889" i="1"/>
  <c r="E890" i="1"/>
  <c r="E891" i="1"/>
  <c r="E892" i="1"/>
  <c r="E893" i="1"/>
  <c r="E894" i="1"/>
  <c r="E1848" i="1"/>
  <c r="E895" i="1"/>
  <c r="E896" i="1"/>
  <c r="E897" i="1"/>
  <c r="E898" i="1"/>
  <c r="E899" i="1"/>
  <c r="E2050" i="1"/>
  <c r="E900" i="1"/>
  <c r="E2051" i="1"/>
  <c r="E901" i="1"/>
  <c r="E1849" i="1"/>
  <c r="E902" i="1"/>
  <c r="E903" i="1"/>
  <c r="E904" i="1"/>
  <c r="E905" i="1"/>
  <c r="E906" i="1"/>
  <c r="E907" i="1"/>
  <c r="E908" i="1"/>
  <c r="E2052" i="1"/>
  <c r="E909" i="1"/>
  <c r="E910" i="1"/>
  <c r="E911" i="1"/>
  <c r="E912" i="1"/>
  <c r="E913" i="1"/>
  <c r="E914" i="1"/>
  <c r="E915" i="1"/>
  <c r="E916" i="1"/>
  <c r="E2053" i="1"/>
  <c r="E917" i="1"/>
  <c r="E918" i="1"/>
  <c r="E919" i="1"/>
  <c r="E920" i="1"/>
  <c r="E2054" i="1"/>
  <c r="E921" i="1"/>
  <c r="E922" i="1"/>
  <c r="E923" i="1"/>
  <c r="E924" i="1"/>
  <c r="E925" i="1"/>
  <c r="E926" i="1"/>
  <c r="E927" i="1"/>
  <c r="E928" i="1"/>
  <c r="E929" i="1"/>
  <c r="E1850" i="1"/>
  <c r="E930" i="1"/>
  <c r="E931" i="1"/>
  <c r="E932" i="1"/>
  <c r="E2055" i="1"/>
  <c r="E933" i="1"/>
  <c r="E934" i="1"/>
  <c r="E935" i="1"/>
  <c r="E936" i="1"/>
  <c r="E937" i="1"/>
  <c r="E1851" i="1"/>
  <c r="E938" i="1"/>
  <c r="E939" i="1"/>
  <c r="E940" i="1"/>
  <c r="E941" i="1"/>
  <c r="E942" i="1"/>
  <c r="E943" i="1"/>
  <c r="E944" i="1"/>
  <c r="E945" i="1"/>
  <c r="E946" i="1"/>
  <c r="E947" i="1"/>
  <c r="E948" i="1"/>
  <c r="E949" i="1"/>
  <c r="E950" i="1"/>
  <c r="E951" i="1"/>
  <c r="E952" i="1"/>
  <c r="E953" i="1"/>
  <c r="E954" i="1"/>
  <c r="E2056" i="1"/>
  <c r="E1852" i="1"/>
  <c r="E955" i="1"/>
  <c r="E956" i="1"/>
  <c r="E957" i="1"/>
  <c r="E958" i="1"/>
  <c r="E959" i="1"/>
  <c r="E960" i="1"/>
  <c r="E961" i="1"/>
  <c r="E962" i="1"/>
  <c r="E963" i="1"/>
  <c r="E2057" i="1"/>
  <c r="E964" i="1"/>
  <c r="E1853" i="1"/>
  <c r="E965" i="1"/>
  <c r="E966" i="1"/>
  <c r="E967" i="1"/>
  <c r="E968" i="1"/>
  <c r="E969" i="1"/>
  <c r="E970" i="1"/>
  <c r="E971" i="1"/>
  <c r="E2058" i="1"/>
  <c r="E972" i="1"/>
  <c r="E973" i="1"/>
  <c r="E974" i="1"/>
  <c r="E975" i="1"/>
  <c r="E976" i="1"/>
  <c r="E977" i="1"/>
  <c r="E978" i="1"/>
  <c r="E979" i="1"/>
  <c r="E980" i="1"/>
  <c r="E981" i="1"/>
  <c r="E982" i="1"/>
  <c r="E983" i="1"/>
  <c r="E2059" i="1"/>
  <c r="E984" i="1"/>
  <c r="E985" i="1"/>
  <c r="E986" i="1"/>
  <c r="E987" i="1"/>
  <c r="E988" i="1"/>
  <c r="E989" i="1"/>
  <c r="E990" i="1"/>
  <c r="E2060" i="1"/>
  <c r="E991" i="1"/>
  <c r="E992" i="1"/>
  <c r="E993" i="1"/>
  <c r="E994" i="1"/>
  <c r="E995" i="1"/>
  <c r="E996" i="1"/>
  <c r="E997" i="1"/>
  <c r="E998" i="1"/>
  <c r="E999" i="1"/>
  <c r="E1000" i="1"/>
  <c r="E1001" i="1"/>
  <c r="E1002" i="1"/>
  <c r="E1003" i="1"/>
  <c r="E1004" i="1"/>
  <c r="E1005" i="1"/>
  <c r="E2061" i="1"/>
  <c r="E2062" i="1"/>
  <c r="E1006" i="1"/>
  <c r="E1854"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2063" i="1"/>
  <c r="E1032" i="1"/>
  <c r="E1033" i="1"/>
  <c r="E1855" i="1"/>
  <c r="E1856" i="1"/>
  <c r="E1034" i="1"/>
  <c r="E1035" i="1"/>
  <c r="E1036" i="1"/>
  <c r="E1037" i="1"/>
  <c r="E1038" i="1"/>
  <c r="E1039" i="1"/>
  <c r="E1040" i="1"/>
  <c r="E1041" i="1"/>
  <c r="E1042" i="1"/>
  <c r="E1043" i="1"/>
  <c r="E2064" i="1"/>
  <c r="E2065" i="1"/>
  <c r="E2066" i="1"/>
  <c r="E2067" i="1"/>
  <c r="E1044" i="1"/>
  <c r="E1045" i="1"/>
  <c r="E1046" i="1"/>
  <c r="E1047" i="1"/>
  <c r="E1048" i="1"/>
  <c r="E1049" i="1"/>
  <c r="E1050" i="1"/>
  <c r="E1051" i="1"/>
  <c r="E1052" i="1"/>
  <c r="E1053" i="1"/>
  <c r="E1054" i="1"/>
  <c r="E1055" i="1"/>
  <c r="E1056" i="1"/>
  <c r="E1057" i="1"/>
  <c r="E1058" i="1"/>
  <c r="E1059" i="1"/>
  <c r="E1060" i="1"/>
  <c r="E1061" i="1"/>
  <c r="E2068" i="1"/>
  <c r="E1062" i="1"/>
  <c r="E1063" i="1"/>
  <c r="E1064" i="1"/>
  <c r="E1065" i="1"/>
  <c r="E1066" i="1"/>
  <c r="E1067" i="1"/>
  <c r="E1068" i="1"/>
  <c r="E1069" i="1"/>
  <c r="E1070" i="1"/>
  <c r="E1857" i="1"/>
  <c r="E1071" i="1"/>
  <c r="E1072" i="1"/>
  <c r="E1073" i="1"/>
  <c r="E1074" i="1"/>
  <c r="E1075" i="1"/>
  <c r="E2069" i="1"/>
  <c r="E1076" i="1"/>
  <c r="E1858" i="1"/>
  <c r="E1859" i="1"/>
  <c r="E1077" i="1"/>
  <c r="E1078" i="1"/>
  <c r="E1079" i="1"/>
  <c r="E1080" i="1"/>
  <c r="E1081" i="1"/>
  <c r="E1082" i="1"/>
  <c r="E1083" i="1"/>
  <c r="E1084" i="1"/>
  <c r="E1860" i="1"/>
  <c r="E1085" i="1"/>
  <c r="E1086" i="1"/>
  <c r="E1087" i="1"/>
  <c r="E1088" i="1"/>
  <c r="E1089" i="1"/>
  <c r="E1090" i="1"/>
  <c r="E1091" i="1"/>
  <c r="E1092" i="1"/>
  <c r="E1093" i="1"/>
  <c r="E1094" i="1"/>
  <c r="E1095" i="1"/>
  <c r="E1096" i="1"/>
  <c r="E1097" i="1"/>
  <c r="E1098" i="1"/>
  <c r="E1099" i="1"/>
  <c r="E1100" i="1"/>
  <c r="E1101" i="1"/>
  <c r="E1102" i="1"/>
  <c r="E1103" i="1"/>
  <c r="E2070" i="1"/>
  <c r="E1104" i="1"/>
  <c r="E1105" i="1"/>
  <c r="E1106" i="1"/>
  <c r="E1107" i="1"/>
  <c r="E2071"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861" i="1"/>
  <c r="E1132" i="1"/>
  <c r="E1133" i="1"/>
  <c r="E1134" i="1"/>
  <c r="E1135" i="1"/>
  <c r="E1136" i="1"/>
  <c r="E1137" i="1"/>
  <c r="E1138" i="1"/>
  <c r="E1139" i="1"/>
  <c r="E1140" i="1"/>
  <c r="E1141" i="1"/>
  <c r="E1142" i="1"/>
  <c r="E1143" i="1"/>
  <c r="E1144" i="1"/>
  <c r="E1145" i="1"/>
  <c r="E1146" i="1"/>
  <c r="E1147" i="1"/>
  <c r="E1148" i="1"/>
  <c r="E1149" i="1"/>
  <c r="E2072" i="1"/>
  <c r="E1150" i="1"/>
  <c r="E1151" i="1"/>
  <c r="E1862" i="1"/>
  <c r="E1863" i="1"/>
  <c r="E1152" i="1"/>
  <c r="E1864" i="1"/>
  <c r="E1153" i="1"/>
  <c r="E1154" i="1"/>
  <c r="E1155" i="1"/>
  <c r="E1156" i="1"/>
  <c r="E2073" i="1"/>
  <c r="E1157" i="1"/>
  <c r="E1158" i="1"/>
  <c r="E1159" i="1"/>
  <c r="E1160" i="1"/>
  <c r="E1161" i="1"/>
  <c r="E1162" i="1"/>
  <c r="E1163" i="1"/>
  <c r="E1164" i="1"/>
  <c r="E1165" i="1"/>
  <c r="E2074" i="1"/>
  <c r="E1166" i="1"/>
  <c r="E1167" i="1"/>
  <c r="E1168" i="1"/>
  <c r="E1169" i="1"/>
  <c r="E1170" i="1"/>
  <c r="E1171" i="1"/>
  <c r="E2075" i="1"/>
  <c r="E1172" i="1"/>
  <c r="E1173" i="1"/>
  <c r="E1174" i="1"/>
  <c r="E1175" i="1"/>
  <c r="E1176" i="1"/>
  <c r="E1177" i="1"/>
  <c r="E1178" i="1"/>
  <c r="E1179" i="1"/>
  <c r="E1180" i="1"/>
  <c r="E1181" i="1"/>
  <c r="E2076" i="1"/>
  <c r="E2077" i="1"/>
  <c r="E1182" i="1"/>
  <c r="E1183" i="1"/>
  <c r="E1184" i="1"/>
  <c r="E2078" i="1"/>
  <c r="E1185" i="1"/>
  <c r="E1186" i="1"/>
  <c r="E1187" i="1"/>
  <c r="E1188" i="1"/>
  <c r="E2079" i="1"/>
  <c r="E1189" i="1"/>
  <c r="E1190" i="1"/>
  <c r="E1191" i="1"/>
  <c r="E1192" i="1"/>
  <c r="E1193" i="1"/>
  <c r="E1194" i="1"/>
  <c r="E1195" i="1"/>
  <c r="E1196" i="1"/>
  <c r="E1197" i="1"/>
  <c r="E1198" i="1"/>
  <c r="E1199" i="1"/>
  <c r="E1200" i="1"/>
  <c r="E1201" i="1"/>
  <c r="E1202" i="1"/>
  <c r="E1203" i="1"/>
  <c r="E1204" i="1"/>
  <c r="E1205" i="1"/>
  <c r="E1206" i="1"/>
  <c r="E1207" i="1"/>
  <c r="E1208" i="1"/>
  <c r="E1865" i="1"/>
  <c r="E1209" i="1"/>
  <c r="E1210" i="1"/>
  <c r="E1211" i="1"/>
  <c r="E1212" i="1"/>
  <c r="E1213" i="1"/>
  <c r="E1866" i="1"/>
  <c r="E1214" i="1"/>
  <c r="E1215" i="1"/>
  <c r="E1216" i="1"/>
  <c r="E1217" i="1"/>
  <c r="E1218" i="1"/>
  <c r="E1219" i="1"/>
  <c r="E1867" i="1"/>
  <c r="E2080" i="1"/>
  <c r="E1220" i="1"/>
  <c r="E1221" i="1"/>
  <c r="E1222" i="1"/>
  <c r="E1223" i="1"/>
  <c r="E1224" i="1"/>
  <c r="E1225" i="1"/>
  <c r="E1226" i="1"/>
  <c r="E1227" i="1"/>
  <c r="E1228" i="1"/>
  <c r="E1229" i="1"/>
  <c r="E1230" i="1"/>
  <c r="E1231" i="1"/>
  <c r="E1232" i="1"/>
  <c r="E1233" i="1"/>
  <c r="E1234" i="1"/>
  <c r="E2081" i="1"/>
  <c r="E1235" i="1"/>
  <c r="E1236" i="1"/>
  <c r="E1868" i="1"/>
  <c r="E1237" i="1"/>
  <c r="E1869" i="1"/>
  <c r="E1870" i="1"/>
  <c r="E1238" i="1"/>
  <c r="E1239" i="1"/>
  <c r="E1240" i="1"/>
  <c r="E1241" i="1"/>
  <c r="E1242" i="1"/>
  <c r="E1243" i="1"/>
  <c r="E1244" i="1"/>
  <c r="E1245" i="1"/>
  <c r="E1246" i="1"/>
  <c r="E1247" i="1"/>
  <c r="E1248" i="1"/>
  <c r="E1249" i="1"/>
  <c r="E1250" i="1"/>
  <c r="E1251" i="1"/>
  <c r="E1252" i="1"/>
  <c r="E2082" i="1"/>
  <c r="E1253" i="1"/>
  <c r="E1254" i="1"/>
  <c r="E1255" i="1"/>
  <c r="E1256" i="1"/>
  <c r="E1257" i="1"/>
  <c r="E1258" i="1"/>
  <c r="E1259" i="1"/>
  <c r="E1260" i="1"/>
  <c r="E1261" i="1"/>
  <c r="E1262" i="1"/>
  <c r="E1263" i="1"/>
  <c r="E1264" i="1"/>
  <c r="E1265" i="1"/>
  <c r="E1266" i="1"/>
  <c r="E1267" i="1"/>
  <c r="E1268" i="1"/>
  <c r="E1269" i="1"/>
  <c r="E1270" i="1"/>
  <c r="E1271" i="1"/>
  <c r="E1272" i="1"/>
  <c r="E1871" i="1"/>
  <c r="E2083" i="1"/>
  <c r="E1273" i="1"/>
  <c r="E1274" i="1"/>
  <c r="E1275" i="1"/>
  <c r="E1276" i="1"/>
  <c r="E1277" i="1"/>
  <c r="E1278" i="1"/>
  <c r="E1279" i="1"/>
  <c r="E1280" i="1"/>
  <c r="E1281" i="1"/>
  <c r="E2084" i="1"/>
  <c r="E1282" i="1"/>
  <c r="E1283" i="1"/>
  <c r="E1284" i="1"/>
  <c r="E2085" i="1"/>
  <c r="E1285" i="1"/>
  <c r="E1286" i="1"/>
  <c r="E1287" i="1"/>
  <c r="E1288" i="1"/>
  <c r="E1289" i="1"/>
  <c r="E1290" i="1"/>
  <c r="E1291" i="1"/>
  <c r="E1292" i="1"/>
  <c r="E1293" i="1"/>
  <c r="E1294" i="1"/>
  <c r="E1295" i="1"/>
  <c r="E1296" i="1"/>
  <c r="E1297" i="1"/>
  <c r="E1298" i="1"/>
  <c r="E1299" i="1"/>
  <c r="E2086" i="1"/>
  <c r="E1300" i="1"/>
  <c r="E1301" i="1"/>
  <c r="E1302" i="1"/>
  <c r="E1303" i="1"/>
  <c r="E1304" i="1"/>
  <c r="E1305" i="1"/>
  <c r="E1306" i="1"/>
  <c r="E1307" i="1"/>
  <c r="E1308" i="1"/>
  <c r="E2087" i="1"/>
  <c r="E1309" i="1"/>
  <c r="E1310" i="1"/>
  <c r="E1311" i="1"/>
  <c r="E1312" i="1"/>
  <c r="E1313" i="1"/>
  <c r="E1314" i="1"/>
  <c r="E1315" i="1"/>
  <c r="E1316" i="1"/>
  <c r="E1317" i="1"/>
  <c r="E1318" i="1"/>
  <c r="E1319" i="1"/>
  <c r="E1320" i="1"/>
  <c r="E1872" i="1"/>
  <c r="E1321" i="1"/>
  <c r="E1322" i="1"/>
  <c r="E1323" i="1"/>
  <c r="E1324" i="1"/>
  <c r="E1325" i="1"/>
  <c r="E1326" i="1"/>
  <c r="E2088" i="1"/>
  <c r="E1327" i="1"/>
  <c r="E1328" i="1"/>
  <c r="E1329" i="1"/>
  <c r="E1330" i="1"/>
  <c r="E2089" i="1"/>
  <c r="E1331" i="1"/>
  <c r="E1332" i="1"/>
  <c r="E1333" i="1"/>
  <c r="E1334" i="1"/>
  <c r="E1335" i="1"/>
  <c r="E1336" i="1"/>
  <c r="E1337" i="1"/>
  <c r="E1338" i="1"/>
  <c r="E1339" i="1"/>
  <c r="E1340" i="1"/>
  <c r="E1341" i="1"/>
  <c r="E1342" i="1"/>
  <c r="E1343" i="1"/>
  <c r="E2090" i="1"/>
  <c r="E1344" i="1"/>
  <c r="E1345" i="1"/>
  <c r="E1346" i="1"/>
  <c r="E1347" i="1"/>
  <c r="E1348" i="1"/>
  <c r="E1349" i="1"/>
  <c r="E1350" i="1"/>
  <c r="E1351" i="1"/>
  <c r="E1352" i="1"/>
  <c r="E1353" i="1"/>
  <c r="E1354" i="1"/>
  <c r="E1355" i="1"/>
  <c r="E1356" i="1"/>
  <c r="E1357" i="1"/>
  <c r="E1873" i="1"/>
  <c r="E1358" i="1"/>
  <c r="E1359" i="1"/>
  <c r="E1360" i="1"/>
  <c r="E1361" i="1"/>
  <c r="E1362" i="1"/>
  <c r="E1363" i="1"/>
  <c r="E1364" i="1"/>
  <c r="E1365" i="1"/>
  <c r="E1366" i="1"/>
  <c r="E1367" i="1"/>
  <c r="E1368" i="1"/>
  <c r="E1369" i="1"/>
  <c r="E1370" i="1"/>
  <c r="E1371" i="1"/>
  <c r="E1372" i="1"/>
  <c r="E1373" i="1"/>
  <c r="E1374" i="1"/>
  <c r="E1375" i="1"/>
  <c r="E1376" i="1"/>
  <c r="E1377" i="1"/>
  <c r="E1378" i="1"/>
  <c r="E1379" i="1"/>
  <c r="E2091" i="1"/>
  <c r="E2092" i="1"/>
  <c r="E1380" i="1"/>
  <c r="E1381" i="1"/>
  <c r="E1382" i="1"/>
  <c r="E2093" i="1"/>
  <c r="E1383" i="1"/>
  <c r="E1384" i="1"/>
  <c r="E1385" i="1"/>
  <c r="E1386" i="1"/>
  <c r="E1387" i="1"/>
  <c r="E1388" i="1"/>
  <c r="E1389" i="1"/>
  <c r="E1390" i="1"/>
  <c r="E1391" i="1"/>
  <c r="E1392" i="1"/>
  <c r="E1393" i="1"/>
  <c r="E1874" i="1"/>
  <c r="E1394" i="1"/>
  <c r="E1395" i="1"/>
  <c r="E2094" i="1"/>
  <c r="E1396" i="1"/>
  <c r="E2095" i="1"/>
  <c r="E1397" i="1"/>
  <c r="E1398" i="1"/>
  <c r="E1399" i="1"/>
  <c r="E1875" i="1"/>
  <c r="E1400" i="1"/>
  <c r="E1401" i="1"/>
  <c r="E1402" i="1"/>
  <c r="E1403" i="1"/>
  <c r="E1876" i="1"/>
  <c r="E1404" i="1"/>
  <c r="E1877" i="1"/>
  <c r="E1405" i="1"/>
  <c r="E1406" i="1"/>
  <c r="E1407" i="1"/>
  <c r="E1408" i="1"/>
  <c r="E1409" i="1"/>
  <c r="E2096" i="1"/>
  <c r="E1410" i="1"/>
  <c r="E1411" i="1"/>
  <c r="E1412" i="1"/>
  <c r="E2097" i="1"/>
  <c r="E1413" i="1"/>
  <c r="E1414" i="1"/>
  <c r="E1415" i="1"/>
  <c r="E1416" i="1"/>
  <c r="E1417" i="1"/>
  <c r="E1418" i="1"/>
  <c r="E1419" i="1"/>
  <c r="E1420" i="1"/>
  <c r="E1421" i="1"/>
  <c r="E1422" i="1"/>
  <c r="E1423" i="1"/>
  <c r="E1424" i="1"/>
  <c r="E2098" i="1"/>
  <c r="E1425" i="1"/>
  <c r="E2099" i="1"/>
  <c r="E1426" i="1"/>
  <c r="E1427" i="1"/>
  <c r="E1428" i="1"/>
  <c r="E2100" i="1"/>
  <c r="E1429" i="1"/>
  <c r="E1430" i="1"/>
  <c r="E1431" i="1"/>
  <c r="E1432" i="1"/>
  <c r="E1433" i="1"/>
  <c r="E1434" i="1"/>
  <c r="E1435" i="1"/>
  <c r="E1436" i="1"/>
  <c r="E1437" i="1"/>
  <c r="E1438" i="1"/>
  <c r="E1439" i="1"/>
  <c r="E1440" i="1"/>
  <c r="E1441" i="1"/>
  <c r="E1442" i="1"/>
  <c r="E1443" i="1"/>
  <c r="E1444" i="1"/>
  <c r="E1445" i="1"/>
  <c r="E1446" i="1"/>
  <c r="E1447" i="1"/>
  <c r="E1448" i="1"/>
  <c r="E1449" i="1"/>
  <c r="E2101" i="1"/>
  <c r="E1450" i="1"/>
  <c r="E1878" i="1"/>
  <c r="E2102" i="1"/>
  <c r="E1451" i="1"/>
  <c r="E1452" i="1"/>
  <c r="E1453" i="1"/>
  <c r="E1454" i="1"/>
  <c r="E2103" i="1"/>
  <c r="E1455" i="1"/>
  <c r="E1456" i="1"/>
  <c r="E1457" i="1"/>
  <c r="E1458" i="1"/>
  <c r="E1459" i="1"/>
  <c r="E1460" i="1"/>
  <c r="E1461" i="1"/>
  <c r="E1462" i="1"/>
  <c r="E1463" i="1"/>
  <c r="E1464" i="1"/>
  <c r="E1465" i="1"/>
  <c r="E1466" i="1"/>
  <c r="E1467" i="1"/>
  <c r="E1468" i="1"/>
  <c r="E1469" i="1"/>
  <c r="E1470" i="1"/>
  <c r="E1471" i="1"/>
  <c r="E1472" i="1"/>
  <c r="E1473" i="1"/>
  <c r="E2104" i="1"/>
  <c r="E1474" i="1"/>
  <c r="E1475" i="1"/>
  <c r="E1476" i="1"/>
  <c r="E1879" i="1"/>
  <c r="E1880" i="1"/>
  <c r="E2105" i="1"/>
  <c r="E1881" i="1"/>
  <c r="E1477" i="1"/>
  <c r="E1478" i="1"/>
  <c r="E1479" i="1"/>
  <c r="E1480" i="1"/>
  <c r="E1481" i="1"/>
  <c r="E1482" i="1"/>
  <c r="E2106" i="1"/>
  <c r="E1483" i="1"/>
  <c r="E1484" i="1"/>
  <c r="E1485" i="1"/>
  <c r="E1486" i="1"/>
  <c r="E1487" i="1"/>
  <c r="E2107" i="1"/>
  <c r="E1488" i="1"/>
  <c r="E1882" i="1"/>
  <c r="E1883" i="1"/>
  <c r="E1489" i="1"/>
  <c r="E2108" i="1"/>
  <c r="E1490" i="1"/>
  <c r="E1491" i="1"/>
  <c r="E1884" i="1"/>
  <c r="E2109" i="1"/>
  <c r="E1492" i="1"/>
  <c r="E2110" i="1"/>
  <c r="E1885" i="1"/>
  <c r="E1886" i="1"/>
  <c r="E1493" i="1"/>
  <c r="E1494" i="1"/>
  <c r="E2111" i="1"/>
  <c r="E1495" i="1"/>
  <c r="E1496" i="1"/>
  <c r="E2112" i="1"/>
  <c r="E1887" i="1"/>
  <c r="E1497" i="1"/>
  <c r="E1498" i="1"/>
  <c r="E1499" i="1"/>
  <c r="E1500" i="1"/>
  <c r="E1501" i="1"/>
  <c r="E1502" i="1"/>
  <c r="E1503" i="1"/>
  <c r="E1504" i="1"/>
  <c r="E2113" i="1"/>
  <c r="E1505" i="1"/>
  <c r="E1506" i="1"/>
  <c r="E2114" i="1"/>
  <c r="E1507" i="1"/>
  <c r="E1508" i="1"/>
  <c r="E1509" i="1"/>
  <c r="E1510" i="1"/>
  <c r="E2115" i="1"/>
  <c r="E1511" i="1"/>
  <c r="E1512" i="1"/>
  <c r="E1513" i="1"/>
  <c r="E1514" i="1"/>
  <c r="E1515" i="1"/>
  <c r="E1516" i="1"/>
  <c r="E1517" i="1"/>
  <c r="E1518" i="1"/>
  <c r="E2116" i="1"/>
  <c r="E1519" i="1"/>
  <c r="E1520" i="1"/>
  <c r="E1521" i="1"/>
  <c r="E1522" i="1"/>
  <c r="E1523" i="1"/>
  <c r="E1524" i="1"/>
  <c r="E1525" i="1"/>
  <c r="E1526" i="1"/>
  <c r="E1527" i="1"/>
  <c r="E2117" i="1"/>
  <c r="E1528" i="1"/>
  <c r="E1529" i="1"/>
  <c r="E1530" i="1"/>
  <c r="E1531" i="1"/>
  <c r="E1532" i="1"/>
  <c r="E1533" i="1"/>
  <c r="E1534" i="1"/>
  <c r="E1535" i="1"/>
  <c r="E1536" i="1"/>
  <c r="E1537" i="1"/>
  <c r="E2118" i="1"/>
  <c r="E1538" i="1"/>
  <c r="E1539" i="1"/>
  <c r="E1540" i="1"/>
  <c r="E1541" i="1"/>
  <c r="E2119" i="1"/>
  <c r="E1542" i="1"/>
  <c r="E1543" i="1"/>
  <c r="E1544" i="1"/>
  <c r="E1545" i="1"/>
  <c r="E1546" i="1"/>
  <c r="E1547" i="1"/>
  <c r="E1548" i="1"/>
  <c r="E1549" i="1"/>
  <c r="E1550" i="1"/>
  <c r="E1551" i="1"/>
  <c r="E1552" i="1"/>
  <c r="E2120" i="1"/>
  <c r="E1553" i="1"/>
  <c r="E1554" i="1"/>
  <c r="E1555" i="1"/>
  <c r="E1556" i="1"/>
  <c r="E1557" i="1"/>
  <c r="E1558" i="1"/>
  <c r="E1559" i="1"/>
  <c r="E1560" i="1"/>
  <c r="E1561" i="1"/>
  <c r="E1562" i="1"/>
  <c r="E1563" i="1"/>
  <c r="E1564" i="1"/>
  <c r="E2121" i="1"/>
  <c r="E1565" i="1"/>
  <c r="E1566" i="1"/>
  <c r="E2122" i="1"/>
  <c r="E1567" i="1"/>
  <c r="E1568" i="1"/>
  <c r="E1569" i="1"/>
  <c r="E1570" i="1"/>
  <c r="E1571" i="1"/>
  <c r="E1572" i="1"/>
  <c r="E1573" i="1"/>
  <c r="E1574" i="1"/>
  <c r="E1575" i="1"/>
  <c r="E1576" i="1"/>
  <c r="E1577" i="1"/>
  <c r="E1578" i="1"/>
  <c r="E1579" i="1"/>
  <c r="E1580" i="1"/>
  <c r="E1581" i="1"/>
  <c r="E1582" i="1"/>
  <c r="E1583" i="1"/>
  <c r="E1888" i="1"/>
  <c r="E1584" i="1"/>
  <c r="E2123" i="1"/>
  <c r="E1585" i="1"/>
  <c r="E1586" i="1"/>
  <c r="E2124" i="1"/>
  <c r="E1587" i="1"/>
  <c r="E1588" i="1"/>
  <c r="E2125" i="1"/>
  <c r="E1589" i="1"/>
  <c r="E1590" i="1"/>
  <c r="E1591" i="1"/>
  <c r="E1592" i="1"/>
  <c r="E1593" i="1"/>
  <c r="E1594" i="1"/>
  <c r="E1595" i="1"/>
  <c r="E1596" i="1"/>
  <c r="E1597" i="1"/>
  <c r="E1598" i="1"/>
  <c r="E1599" i="1"/>
  <c r="E2126" i="1"/>
  <c r="E1600" i="1"/>
  <c r="E1601" i="1"/>
  <c r="E1602" i="1"/>
  <c r="E1603" i="1"/>
  <c r="E1604" i="1"/>
  <c r="E1605" i="1"/>
  <c r="E1606" i="1"/>
  <c r="E2127" i="1"/>
  <c r="E1607" i="1"/>
  <c r="E1608" i="1"/>
  <c r="E1609" i="1"/>
  <c r="E1889" i="1"/>
  <c r="E1610" i="1"/>
  <c r="E1611" i="1"/>
  <c r="E2128" i="1"/>
  <c r="E1612" i="1"/>
  <c r="E1613" i="1"/>
  <c r="E1614" i="1"/>
  <c r="E1615" i="1"/>
  <c r="E1616" i="1"/>
  <c r="E1617" i="1"/>
  <c r="E1618" i="1"/>
  <c r="E2129" i="1"/>
  <c r="E1619" i="1"/>
  <c r="E1620" i="1"/>
  <c r="E1621" i="1"/>
  <c r="E1622" i="1"/>
  <c r="E1623" i="1"/>
  <c r="E1624" i="1"/>
  <c r="E1625" i="1"/>
  <c r="E1626" i="1"/>
  <c r="E1627" i="1"/>
  <c r="E1628" i="1"/>
  <c r="E1629" i="1"/>
  <c r="E2130" i="1"/>
  <c r="E1630" i="1"/>
  <c r="E1631" i="1"/>
  <c r="E1632" i="1"/>
  <c r="E1633" i="1"/>
  <c r="E1634" i="1"/>
  <c r="E1635" i="1"/>
  <c r="E1636" i="1"/>
  <c r="E1637" i="1"/>
  <c r="E1890" i="1"/>
  <c r="E1638" i="1"/>
  <c r="E1639" i="1"/>
  <c r="E1891" i="1"/>
  <c r="E1640" i="1"/>
  <c r="E1641" i="1"/>
  <c r="E1642" i="1"/>
  <c r="E1892" i="1"/>
  <c r="E1643" i="1"/>
  <c r="E1644" i="1"/>
  <c r="E1893" i="1"/>
  <c r="E1645" i="1"/>
  <c r="E1646" i="1"/>
  <c r="E1647" i="1"/>
  <c r="E1648" i="1"/>
  <c r="E1649" i="1"/>
  <c r="E1650" i="1"/>
  <c r="E1651" i="1"/>
  <c r="E1894" i="1"/>
  <c r="E1652" i="1"/>
  <c r="E1895" i="1"/>
  <c r="E1653" i="1"/>
  <c r="E1654" i="1"/>
  <c r="E1655" i="1"/>
  <c r="E1656" i="1"/>
  <c r="E1657" i="1"/>
  <c r="E1658" i="1"/>
  <c r="E1659" i="1"/>
  <c r="E1660" i="1"/>
  <c r="E1661" i="1"/>
  <c r="E1662" i="1"/>
  <c r="E1663" i="1"/>
  <c r="E1664" i="1"/>
  <c r="E1665" i="1"/>
  <c r="E1896" i="1"/>
  <c r="E1666" i="1"/>
  <c r="E1667" i="1"/>
  <c r="E1668" i="1"/>
  <c r="E1669" i="1"/>
  <c r="E1670" i="1"/>
  <c r="E1671" i="1"/>
  <c r="E1672" i="1"/>
  <c r="E1673" i="1"/>
  <c r="E1674" i="1"/>
  <c r="E1675" i="1"/>
  <c r="E1676" i="1"/>
  <c r="E1677" i="1"/>
  <c r="E2131" i="1"/>
  <c r="E2132" i="1"/>
  <c r="E2133" i="1"/>
  <c r="E1678" i="1"/>
  <c r="E2134" i="1"/>
  <c r="E1679" i="1"/>
  <c r="E1680" i="1"/>
  <c r="E1681" i="1"/>
  <c r="E2135" i="1"/>
  <c r="E1682" i="1"/>
  <c r="E1683" i="1"/>
  <c r="E1684" i="1"/>
  <c r="E1685" i="1"/>
  <c r="E1686" i="1"/>
  <c r="E2136" i="1"/>
  <c r="E1687" i="1"/>
  <c r="E1688" i="1"/>
  <c r="E1689" i="1"/>
  <c r="E1690" i="1"/>
  <c r="E1691" i="1"/>
  <c r="E1692" i="1"/>
  <c r="E1693" i="1"/>
  <c r="E2137" i="1"/>
  <c r="E1694" i="1"/>
  <c r="E1695" i="1"/>
  <c r="E1897" i="1"/>
  <c r="E2138" i="1"/>
  <c r="E1696" i="1"/>
  <c r="E1697" i="1"/>
  <c r="E1698" i="1"/>
  <c r="E1699" i="1"/>
  <c r="E1700" i="1"/>
  <c r="E2139" i="1"/>
  <c r="E1701" i="1"/>
  <c r="E1898" i="1"/>
  <c r="E1702" i="1"/>
  <c r="E1703" i="1"/>
  <c r="E2140" i="1"/>
  <c r="E1704" i="1"/>
  <c r="E1705" i="1"/>
  <c r="E1706" i="1"/>
  <c r="E1707" i="1"/>
  <c r="E1899" i="1"/>
  <c r="E1708" i="1"/>
  <c r="E1709" i="1"/>
  <c r="E1710" i="1"/>
  <c r="E2141" i="1"/>
  <c r="E1711" i="1"/>
  <c r="E1712" i="1"/>
  <c r="E2142" i="1"/>
  <c r="E1713" i="1"/>
  <c r="E1714" i="1"/>
  <c r="E1715" i="1"/>
  <c r="E1716" i="1"/>
  <c r="E2143" i="1"/>
  <c r="E1717" i="1"/>
  <c r="E1718" i="1"/>
  <c r="E1719" i="1"/>
  <c r="E1720" i="1"/>
  <c r="E1721" i="1"/>
  <c r="E2144" i="1"/>
  <c r="E1722" i="1"/>
  <c r="E1723" i="1"/>
  <c r="E1724" i="1"/>
  <c r="E2145" i="1"/>
  <c r="E1725" i="1"/>
  <c r="E1726" i="1"/>
  <c r="E1727" i="1"/>
  <c r="E1728" i="1"/>
  <c r="E1729" i="1"/>
  <c r="E1730" i="1"/>
  <c r="E1731" i="1"/>
  <c r="E1732" i="1"/>
  <c r="E1733" i="1"/>
  <c r="E1734" i="1"/>
  <c r="E1735" i="1"/>
  <c r="E1736" i="1"/>
  <c r="E1737" i="1"/>
  <c r="E1738" i="1"/>
  <c r="E1739" i="1"/>
  <c r="E2146" i="1"/>
  <c r="E1740" i="1"/>
  <c r="E1741" i="1"/>
  <c r="E1742" i="1"/>
  <c r="E1743" i="1"/>
  <c r="E1744" i="1"/>
  <c r="E1745" i="1"/>
  <c r="E1746" i="1"/>
  <c r="E1747" i="1"/>
  <c r="E1748" i="1"/>
  <c r="E1749" i="1"/>
  <c r="E1750" i="1"/>
  <c r="E1751" i="1"/>
  <c r="E1752" i="1"/>
  <c r="E1753" i="1"/>
  <c r="E1754" i="1"/>
  <c r="E1755" i="1"/>
  <c r="E1756" i="1"/>
  <c r="E1900" i="1"/>
  <c r="E1757" i="1"/>
  <c r="E1758" i="1"/>
  <c r="E1901" i="1"/>
  <c r="E1759" i="1"/>
  <c r="E1760" i="1"/>
  <c r="E1761" i="1"/>
  <c r="E1762" i="1"/>
  <c r="E1763" i="1"/>
  <c r="E1764" i="1"/>
  <c r="E2147" i="1"/>
  <c r="E1765" i="1"/>
  <c r="E1766" i="1"/>
  <c r="E1767" i="1"/>
  <c r="E1768" i="1"/>
  <c r="E2148" i="1"/>
  <c r="E1769" i="1"/>
  <c r="E1770" i="1"/>
  <c r="E1771" i="1"/>
  <c r="E2149" i="1"/>
  <c r="E1772" i="1"/>
  <c r="E1773" i="1"/>
  <c r="E1774" i="1"/>
  <c r="E1775" i="1"/>
  <c r="E2150" i="1"/>
  <c r="E1776" i="1"/>
  <c r="E1777" i="1"/>
  <c r="E2151" i="1"/>
  <c r="E1778" i="1"/>
  <c r="E2152" i="1"/>
  <c r="E1779" i="1"/>
  <c r="E1780" i="1"/>
  <c r="E1781" i="1"/>
  <c r="E2153" i="1"/>
  <c r="E1782" i="1"/>
  <c r="E1783" i="1"/>
  <c r="E1784" i="1"/>
  <c r="E2154" i="1"/>
  <c r="E1785" i="1"/>
  <c r="E1786" i="1"/>
  <c r="E1787" i="1"/>
  <c r="E1788" i="1"/>
  <c r="E1789" i="1"/>
  <c r="E1790" i="1"/>
  <c r="E2155" i="1"/>
  <c r="E1791" i="1"/>
  <c r="E1792" i="1"/>
  <c r="E2156" i="1"/>
  <c r="E1793" i="1"/>
  <c r="E2157" i="1"/>
  <c r="B130" i="7" l="1"/>
  <c r="B129" i="7"/>
  <c r="P45" i="7"/>
  <c r="Q45" i="7" s="1"/>
  <c r="P2" i="7"/>
  <c r="B127" i="7" s="1"/>
  <c r="B144" i="7"/>
  <c r="B143" i="7"/>
  <c r="R45" i="7"/>
  <c r="S45" i="7" s="1"/>
  <c r="R2" i="7"/>
  <c r="B141" i="7" s="1"/>
  <c r="B116" i="7"/>
  <c r="B115" i="7"/>
  <c r="N45" i="7"/>
  <c r="O45" i="7" s="1"/>
  <c r="N2" i="7"/>
  <c r="B113" i="7" s="1"/>
  <c r="B102" i="7"/>
  <c r="B101" i="7"/>
  <c r="L45" i="7"/>
  <c r="M45" i="7" s="1"/>
  <c r="L2" i="7"/>
  <c r="B99" i="7" s="1"/>
  <c r="B88" i="7"/>
  <c r="B87" i="7"/>
  <c r="J45" i="7"/>
  <c r="K45" i="7" s="1"/>
  <c r="J2" i="7"/>
  <c r="B85" i="7" s="1"/>
  <c r="B74" i="7"/>
  <c r="B73" i="7"/>
  <c r="H45" i="7"/>
  <c r="I45" i="7" s="1"/>
  <c r="H2" i="7"/>
  <c r="B71" i="7" s="1"/>
  <c r="B60" i="7"/>
  <c r="B59" i="7"/>
  <c r="F45" i="7"/>
  <c r="G45" i="7" s="1"/>
  <c r="F2" i="7"/>
  <c r="B57" i="7" s="1"/>
  <c r="B44" i="7"/>
  <c r="B43" i="7"/>
  <c r="B46" i="7"/>
  <c r="B45" i="7"/>
  <c r="T45" i="7"/>
  <c r="T2" i="7"/>
  <c r="B114" i="7" l="1"/>
  <c r="B100" i="7"/>
  <c r="B86" i="7"/>
  <c r="B142" i="7"/>
  <c r="B128" i="7"/>
  <c r="B72" i="7"/>
  <c r="B58" i="7"/>
  <c r="X2" i="7"/>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1"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D1"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1"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C1"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D1"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E1"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F1"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G1"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1"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I1"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J1"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K1"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L1"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M1"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N1"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O1"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P1" authorId="1"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Q1"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R1" authorId="1"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S1"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charset val="238"/>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charset val="238"/>
          </rPr>
          <t xml:space="preserve">
</t>
        </r>
        <r>
          <rPr>
            <sz val="9"/>
            <color indexed="81"/>
            <rFont val="Tahoma"/>
            <family val="2"/>
            <charset val="238"/>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charset val="238"/>
          </rPr>
          <t xml:space="preserve">
</t>
        </r>
        <r>
          <rPr>
            <sz val="9"/>
            <color indexed="81"/>
            <rFont val="Tahoma"/>
            <family val="2"/>
            <charset val="238"/>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<sst xmlns="http://schemas.openxmlformats.org/spreadsheetml/2006/main" count="26514" uniqueCount="9841">
  <si>
    <t>Vertex</t>
  </si>
  <si>
    <t>Valid Edge Visibilities</t>
  </si>
  <si>
    <t>Valid Vertex Visibilities</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</si>
  <si>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</si>
  <si>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</si>
  <si>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</si>
  <si>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</si>
  <si>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</si>
  <si>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</si>
  <si>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</si>
  <si>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</si>
  <si>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</si>
  <si>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</si>
  <si>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</si>
  <si>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</si>
  <si>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</si>
  <si>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</si>
  <si>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</si>
  <si>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</si>
  <si>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</si>
  <si>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</si>
  <si>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</si>
  <si>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</si>
  <si>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</si>
  <si>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</si>
  <si>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</si>
  <si>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</si>
  <si>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</si>
  <si>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</si>
  <si>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</si>
  <si>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</si>
  <si>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</si>
  <si>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</si>
  <si>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</si>
  <si>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Graph Metrics</t>
  </si>
  <si>
    <t>Labels</t>
  </si>
  <si>
    <t>Layout</t>
  </si>
  <si>
    <t>Label</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</si>
  <si>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</si>
  <si>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</si>
  <si>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</si>
  <si>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</si>
  <si>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</si>
  <si>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</si>
  <si>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</si>
  <si>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</si>
  <si>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</si>
  <si>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</si>
  <si>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</si>
  <si>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</si>
  <si>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</si>
  <si>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</si>
  <si>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</si>
  <si>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</si>
  <si>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</si>
  <si>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</si>
  <si>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</si>
  <si>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</si>
  <si>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</si>
  <si>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</si>
  <si>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</si>
  <si>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</si>
  <si>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</si>
  <si>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</si>
  <si>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</si>
  <si>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</si>
  <si>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</si>
  <si>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</si>
  <si>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</si>
  <si>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</si>
  <si>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</si>
  <si>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</si>
  <si>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</si>
  <si>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</si>
  <si>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</si>
  <si>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</si>
  <si>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</si>
  <si>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</si>
  <si>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</si>
  <si>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</si>
  <si>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</si>
  <si>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</si>
  <si>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</si>
  <si>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</si>
  <si>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</si>
  <si>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</si>
  <si>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</si>
  <si>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</si>
  <si>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</si>
  <si>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</si>
  <si>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</si>
  <si>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</si>
  <si>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</si>
  <si>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</si>
  <si>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</si>
  <si>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</si>
  <si>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</si>
  <si>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</si>
  <si>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</si>
  <si>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</si>
  <si>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</si>
  <si>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</si>
  <si>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</si>
  <si>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</si>
  <si>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</si>
  <si>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</si>
  <si>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</si>
  <si>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</si>
  <si>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</si>
  <si>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</si>
  <si>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</si>
  <si>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</si>
  <si>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</si>
  <si>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</si>
  <si>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</si>
  <si>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</si>
  <si>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</si>
  <si>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</si>
  <si>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</si>
  <si>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</si>
  <si>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</si>
  <si>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</si>
  <si>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</si>
  <si>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</si>
  <si>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</si>
  <si>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</si>
  <si>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</si>
  <si>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</si>
  <si>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</si>
  <si>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</si>
  <si>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</si>
  <si>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</si>
  <si>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</si>
  <si>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</si>
  <si>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</si>
  <si>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</si>
  <si>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</si>
  <si>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</si>
  <si>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</si>
  <si>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</si>
  <si>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</si>
  <si>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</si>
  <si>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</si>
  <si>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</si>
  <si>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</si>
  <si>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</si>
  <si>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Graph Metric</t>
  </si>
  <si>
    <t>Readability Metric</t>
  </si>
  <si>
    <t>Valid Group Shapes</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</si>
  <si>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</si>
  <si>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</si>
  <si>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</si>
  <si>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</si>
  <si>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</si>
  <si>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</si>
  <si>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</si>
  <si>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</si>
  <si>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</si>
  <si>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</si>
  <si>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</si>
  <si>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</si>
  <si>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</si>
  <si>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</si>
  <si>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</si>
  <si>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</si>
  <si>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</si>
  <si>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</si>
  <si>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</si>
  <si>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Imported ID</t>
  </si>
  <si>
    <t>In-Reply-To Tweet ID</t>
  </si>
  <si>
    <t>monster189</t>
  </si>
  <si>
    <t>slovenija_2012</t>
  </si>
  <si>
    <t>meli__si</t>
  </si>
  <si>
    <t>rehaklubomir</t>
  </si>
  <si>
    <t>serlah2017</t>
  </si>
  <si>
    <t>caplcapinski</t>
  </si>
  <si>
    <t>lavrij</t>
  </si>
  <si>
    <t>iacomenius</t>
  </si>
  <si>
    <t>vanegosnik</t>
  </si>
  <si>
    <t>mgregoric</t>
  </si>
  <si>
    <t>janjicgor</t>
  </si>
  <si>
    <t>laurakriznik</t>
  </si>
  <si>
    <t>tomazambrozic</t>
  </si>
  <si>
    <t>strikki</t>
  </si>
  <si>
    <t>gasper_oswald</t>
  </si>
  <si>
    <t>nedamise1950</t>
  </si>
  <si>
    <t>njenasi</t>
  </si>
  <si>
    <t>perko_david</t>
  </si>
  <si>
    <t>majsanom</t>
  </si>
  <si>
    <t>carin2013</t>
  </si>
  <si>
    <t>fatoldsun1</t>
  </si>
  <si>
    <t>multikultivator</t>
  </si>
  <si>
    <t>marinijafiredon</t>
  </si>
  <si>
    <t>rgapari</t>
  </si>
  <si>
    <t>peterstrovs</t>
  </si>
  <si>
    <t>jureferjan</t>
  </si>
  <si>
    <t>turboeco</t>
  </si>
  <si>
    <t>sdstrzic</t>
  </si>
  <si>
    <t>rok_novak</t>
  </si>
  <si>
    <t>dejankolsek1</t>
  </si>
  <si>
    <t>sylviav74759384</t>
  </si>
  <si>
    <t>umijosek</t>
  </si>
  <si>
    <t>balkanhandball</t>
  </si>
  <si>
    <t>istvantanko</t>
  </si>
  <si>
    <t>jolandabuh</t>
  </si>
  <si>
    <t>sloveniana</t>
  </si>
  <si>
    <t>turizemptuj</t>
  </si>
  <si>
    <t>brandonturb</t>
  </si>
  <si>
    <t>hsuan_0209</t>
  </si>
  <si>
    <t>gogorgo31</t>
  </si>
  <si>
    <t>gape88</t>
  </si>
  <si>
    <t>cluneyministry</t>
  </si>
  <si>
    <t>sioltrendi</t>
  </si>
  <si>
    <t>slovenia_shop</t>
  </si>
  <si>
    <t>slovened</t>
  </si>
  <si>
    <t>gskube</t>
  </si>
  <si>
    <t>goodoldrebel3</t>
  </si>
  <si>
    <t>dobradrzava</t>
  </si>
  <si>
    <t>sitarmilan</t>
  </si>
  <si>
    <t>anjaintihar</t>
  </si>
  <si>
    <t>ferdinandpusnik</t>
  </si>
  <si>
    <t>biserislovenije</t>
  </si>
  <si>
    <t>termie1</t>
  </si>
  <si>
    <t>bredakolar</t>
  </si>
  <si>
    <t>akrevs</t>
  </si>
  <si>
    <t>svobodomiselni</t>
  </si>
  <si>
    <t>novicmarjana</t>
  </si>
  <si>
    <t>paganini_1782</t>
  </si>
  <si>
    <t>symru</t>
  </si>
  <si>
    <t>24ur_come</t>
  </si>
  <si>
    <t>barbaraerzen</t>
  </si>
  <si>
    <t>epfmb</t>
  </si>
  <si>
    <t>bizjakju</t>
  </si>
  <si>
    <t>eurovisionespan</t>
  </si>
  <si>
    <t>obramba2015</t>
  </si>
  <si>
    <t>zigab</t>
  </si>
  <si>
    <t>kizidor</t>
  </si>
  <si>
    <t>ekipa24</t>
  </si>
  <si>
    <t>prahneza</t>
  </si>
  <si>
    <t>zelenilka</t>
  </si>
  <si>
    <t>majaprija</t>
  </si>
  <si>
    <t>bilgladen</t>
  </si>
  <si>
    <t>infodsd</t>
  </si>
  <si>
    <t>kosirliza</t>
  </si>
  <si>
    <t>rokzidanik</t>
  </si>
  <si>
    <t>javniprevoz</t>
  </si>
  <si>
    <t>jinaver</t>
  </si>
  <si>
    <t>u2urbas</t>
  </si>
  <si>
    <t>demegolfemente</t>
  </si>
  <si>
    <t>dejanmesaricgsn</t>
  </si>
  <si>
    <t>aylayeahh</t>
  </si>
  <si>
    <t>fiplv</t>
  </si>
  <si>
    <t>ingvarcoracinus</t>
  </si>
  <si>
    <t>miro52</t>
  </si>
  <si>
    <t>oranjeswaeltjie</t>
  </si>
  <si>
    <t>ag_anton</t>
  </si>
  <si>
    <t>tomoanzel</t>
  </si>
  <si>
    <t>napoleonboutiq</t>
  </si>
  <si>
    <t>fskamnik</t>
  </si>
  <si>
    <t>dejanpersuh</t>
  </si>
  <si>
    <t>lidlslo</t>
  </si>
  <si>
    <t>itavcarsds</t>
  </si>
  <si>
    <t>mgermovsek</t>
  </si>
  <si>
    <t>tvslv</t>
  </si>
  <si>
    <t>vehar_a</t>
  </si>
  <si>
    <t>uporabnastran</t>
  </si>
  <si>
    <t>elvi_daris</t>
  </si>
  <si>
    <t>sun_contract</t>
  </si>
  <si>
    <t>govorise</t>
  </si>
  <si>
    <t>xxx24241454</t>
  </si>
  <si>
    <t>jangrilc</t>
  </si>
  <si>
    <t>franctursic</t>
  </si>
  <si>
    <t>propiar</t>
  </si>
  <si>
    <t>kilgoresh5</t>
  </si>
  <si>
    <t>bojanastr</t>
  </si>
  <si>
    <t>jozeleskovec</t>
  </si>
  <si>
    <t>duledoz</t>
  </si>
  <si>
    <t>peterdax_marsky</t>
  </si>
  <si>
    <t>dejlight</t>
  </si>
  <si>
    <t>bojannavodnik1</t>
  </si>
  <si>
    <t>jansobieski19</t>
  </si>
  <si>
    <t>mitjahumar</t>
  </si>
  <si>
    <t>sandi_markisic</t>
  </si>
  <si>
    <t>pertinacal</t>
  </si>
  <si>
    <t>gospodjob</t>
  </si>
  <si>
    <t>svarun_k</t>
  </si>
  <si>
    <t>realcryptoyoda</t>
  </si>
  <si>
    <t>editbystudio</t>
  </si>
  <si>
    <t>mtvladimirov</t>
  </si>
  <si>
    <t>futsalsi</t>
  </si>
  <si>
    <t>dragopirec</t>
  </si>
  <si>
    <t>nova24tw</t>
  </si>
  <si>
    <t>barbarajavornik</t>
  </si>
  <si>
    <t>pandicamuss</t>
  </si>
  <si>
    <t>sloposum</t>
  </si>
  <si>
    <t>acmant</t>
  </si>
  <si>
    <t>laurentafricano</t>
  </si>
  <si>
    <t>pikapok38002423</t>
  </si>
  <si>
    <t>ytongsi</t>
  </si>
  <si>
    <t>kragelnadja</t>
  </si>
  <si>
    <t>bizjakselma</t>
  </si>
  <si>
    <t>jforsek</t>
  </si>
  <si>
    <t>nimivseeno</t>
  </si>
  <si>
    <t>prerok</t>
  </si>
  <si>
    <t>francivaljavec</t>
  </si>
  <si>
    <t>dr_olaj</t>
  </si>
  <si>
    <t>andrejcus</t>
  </si>
  <si>
    <t>sitfitsi</t>
  </si>
  <si>
    <t>soniatrulli80</t>
  </si>
  <si>
    <t>institut_inepa</t>
  </si>
  <si>
    <t>eduleader_si</t>
  </si>
  <si>
    <t>evairgll</t>
  </si>
  <si>
    <t>jkmcnk</t>
  </si>
  <si>
    <t>ljkucic</t>
  </si>
  <si>
    <t>mmtvit</t>
  </si>
  <si>
    <t>yugounderground</t>
  </si>
  <si>
    <t>veneerhouse_p</t>
  </si>
  <si>
    <t>jozespiljak</t>
  </si>
  <si>
    <t>martinavuk</t>
  </si>
  <si>
    <t>dialogos_si</t>
  </si>
  <si>
    <t>vrtowc</t>
  </si>
  <si>
    <t>novistarimost</t>
  </si>
  <si>
    <t>dnevnenovice</t>
  </si>
  <si>
    <t>podcrto</t>
  </si>
  <si>
    <t>martastimec</t>
  </si>
  <si>
    <t>citydealba</t>
  </si>
  <si>
    <t>bigjoc2011</t>
  </si>
  <si>
    <t>jelka_godec</t>
  </si>
  <si>
    <t>janko35349864</t>
  </si>
  <si>
    <t>1535priman</t>
  </si>
  <si>
    <t>jozesket68</t>
  </si>
  <si>
    <t>janezkunc</t>
  </si>
  <si>
    <t>drvinkogorenak</t>
  </si>
  <si>
    <t>markolisec</t>
  </si>
  <si>
    <t>arthajoon</t>
  </si>
  <si>
    <t>cashkee</t>
  </si>
  <si>
    <t>mprtenja</t>
  </si>
  <si>
    <t>simon_skrba</t>
  </si>
  <si>
    <t>zaslovenijo2</t>
  </si>
  <si>
    <t>tedniktvs</t>
  </si>
  <si>
    <t>modickristina</t>
  </si>
  <si>
    <t>northpole2018</t>
  </si>
  <si>
    <t>faktormk</t>
  </si>
  <si>
    <t>dlenarcic</t>
  </si>
  <si>
    <t>zagovornik</t>
  </si>
  <si>
    <t>katarina1402</t>
  </si>
  <si>
    <t>agencija101</t>
  </si>
  <si>
    <t>vidmarpeter</t>
  </si>
  <si>
    <t>travenklemen</t>
  </si>
  <si>
    <t>janja1366</t>
  </si>
  <si>
    <t>ykobaz</t>
  </si>
  <si>
    <t>kunalnishad7</t>
  </si>
  <si>
    <t>1konkretno</t>
  </si>
  <si>
    <t>dobramrha</t>
  </si>
  <si>
    <t>kristina_iskra</t>
  </si>
  <si>
    <t>igorprodanovic</t>
  </si>
  <si>
    <t>anjajankovich</t>
  </si>
  <si>
    <t>pablostrukelj</t>
  </si>
  <si>
    <t>samoglavan</t>
  </si>
  <si>
    <t>sdmlju</t>
  </si>
  <si>
    <t>vontanzberg</t>
  </si>
  <si>
    <t>ciro_ciril</t>
  </si>
  <si>
    <t>vogrinzeljko</t>
  </si>
  <si>
    <t>nevaulcar</t>
  </si>
  <si>
    <t>umilos</t>
  </si>
  <si>
    <t>_megwhite_</t>
  </si>
  <si>
    <t>ijoveva</t>
  </si>
  <si>
    <t>mojcabxl</t>
  </si>
  <si>
    <t>strankanls</t>
  </si>
  <si>
    <t>ragnarbelial</t>
  </si>
  <si>
    <t>kdanijel</t>
  </si>
  <si>
    <t>breki74</t>
  </si>
  <si>
    <t>tjasazavrh</t>
  </si>
  <si>
    <t>zasrce</t>
  </si>
  <si>
    <t>pklepec</t>
  </si>
  <si>
    <t>vanfranco</t>
  </si>
  <si>
    <t>darinkatrkov</t>
  </si>
  <si>
    <t>borutjereb</t>
  </si>
  <si>
    <t>istefan1975</t>
  </si>
  <si>
    <t>lukatreven</t>
  </si>
  <si>
    <t>ribictine</t>
  </si>
  <si>
    <t>spelapsenica</t>
  </si>
  <si>
    <t>kalisekmoni</t>
  </si>
  <si>
    <t>sabinakovacic</t>
  </si>
  <si>
    <t>nijeno</t>
  </si>
  <si>
    <t>ribnica24</t>
  </si>
  <si>
    <t>kokoldejan</t>
  </si>
  <si>
    <t>vladokrstevski</t>
  </si>
  <si>
    <t>pocivalsekz</t>
  </si>
  <si>
    <t>starihalj</t>
  </si>
  <si>
    <t>stoleneurope</t>
  </si>
  <si>
    <t>slocroposlovklb</t>
  </si>
  <si>
    <t>dbbonjovi</t>
  </si>
  <si>
    <t>petersuhel</t>
  </si>
  <si>
    <t>irenakafol</t>
  </si>
  <si>
    <t>delavska_zveza</t>
  </si>
  <si>
    <t>5ra75226708</t>
  </si>
  <si>
    <t>flexshop_com</t>
  </si>
  <si>
    <t>mark0stor</t>
  </si>
  <si>
    <t>tjana3573</t>
  </si>
  <si>
    <t>zurnal24sport</t>
  </si>
  <si>
    <t>mitja_luksina</t>
  </si>
  <si>
    <t>borseusek</t>
  </si>
  <si>
    <t>prinasalkazlata</t>
  </si>
  <si>
    <t>tadejacerk</t>
  </si>
  <si>
    <t>miha_meho</t>
  </si>
  <si>
    <t>artgotar</t>
  </si>
  <si>
    <t>pikapoka_jelen</t>
  </si>
  <si>
    <t>cvetko66</t>
  </si>
  <si>
    <t>tslokar</t>
  </si>
  <si>
    <t>brencenejc</t>
  </si>
  <si>
    <t>vpgrz</t>
  </si>
  <si>
    <t>branka25153603</t>
  </si>
  <si>
    <t>vesterrrr</t>
  </si>
  <si>
    <t>aleks81837212</t>
  </si>
  <si>
    <t>tjasaz</t>
  </si>
  <si>
    <t>vidlibnik</t>
  </si>
  <si>
    <t>trsinarzdenko</t>
  </si>
  <si>
    <t>benjaminnatanja</t>
  </si>
  <si>
    <t>donbosko_slo</t>
  </si>
  <si>
    <t>2012andrejb</t>
  </si>
  <si>
    <t>alenkavidic</t>
  </si>
  <si>
    <t>alfonskracek</t>
  </si>
  <si>
    <t>kajzermeta</t>
  </si>
  <si>
    <t>crico111</t>
  </si>
  <si>
    <t>vojkoplevel</t>
  </si>
  <si>
    <t>skoj_konferenca</t>
  </si>
  <si>
    <t>a1slovenija</t>
  </si>
  <si>
    <t>zahrusko</t>
  </si>
  <si>
    <t>dolencm33</t>
  </si>
  <si>
    <t>milenkoziherl1</t>
  </si>
  <si>
    <t>matejhribarr</t>
  </si>
  <si>
    <t>tomazlisec</t>
  </si>
  <si>
    <t>martarazborsek</t>
  </si>
  <si>
    <t>srecniluka</t>
  </si>
  <si>
    <t>sgsonjasg</t>
  </si>
  <si>
    <t>47citizen</t>
  </si>
  <si>
    <t>maraglusic</t>
  </si>
  <si>
    <t>cvetastepanjan</t>
  </si>
  <si>
    <t>franchimelrajh</t>
  </si>
  <si>
    <t>sindicic</t>
  </si>
  <si>
    <t>maxatnes</t>
  </si>
  <si>
    <t>radioognjisce</t>
  </si>
  <si>
    <t>se_eden</t>
  </si>
  <si>
    <t>lenci53</t>
  </si>
  <si>
    <t>3k3g3b3</t>
  </si>
  <si>
    <t>dolinasmc</t>
  </si>
  <si>
    <t>igorpribac</t>
  </si>
  <si>
    <t>czcbz</t>
  </si>
  <si>
    <t>mazzi68</t>
  </si>
  <si>
    <t>slovenskivitez</t>
  </si>
  <si>
    <t>kocuvanlidija</t>
  </si>
  <si>
    <t>matjaz_medved</t>
  </si>
  <si>
    <t>damjan13864862</t>
  </si>
  <si>
    <t>tfajon</t>
  </si>
  <si>
    <t>franc_bogovic</t>
  </si>
  <si>
    <t>jzazlok</t>
  </si>
  <si>
    <t>surfon</t>
  </si>
  <si>
    <t>sandravrhovac1</t>
  </si>
  <si>
    <t>ladeja68</t>
  </si>
  <si>
    <t>provektor</t>
  </si>
  <si>
    <t>tim_felle</t>
  </si>
  <si>
    <t>brankogrims1</t>
  </si>
  <si>
    <t>organizacijasdm</t>
  </si>
  <si>
    <t>danejkranjc</t>
  </si>
  <si>
    <t>vojkozabjek</t>
  </si>
  <si>
    <t>vajkard</t>
  </si>
  <si>
    <t>kanglerfranc</t>
  </si>
  <si>
    <t>markovombergar</t>
  </si>
  <si>
    <t>janez_novak</t>
  </si>
  <si>
    <t>qwatebriga</t>
  </si>
  <si>
    <t>milanzver</t>
  </si>
  <si>
    <t>cirilvelikooko</t>
  </si>
  <si>
    <t>oroomleb</t>
  </si>
  <si>
    <t>mionicky</t>
  </si>
  <si>
    <t>ivanblatnik</t>
  </si>
  <si>
    <t>thezaurus_</t>
  </si>
  <si>
    <t>mhvdmi2</t>
  </si>
  <si>
    <t>aleskovacec</t>
  </si>
  <si>
    <t>andrazh</t>
  </si>
  <si>
    <t>vajkardis</t>
  </si>
  <si>
    <t>janez_mezan</t>
  </si>
  <si>
    <t>igorzavrsnik</t>
  </si>
  <si>
    <t>fzagorc</t>
  </si>
  <si>
    <t>martina15120109</t>
  </si>
  <si>
    <t>karmelinahu</t>
  </si>
  <si>
    <t>komar4442</t>
  </si>
  <si>
    <t>karitas46622347</t>
  </si>
  <si>
    <t>irinkapan</t>
  </si>
  <si>
    <t>antonpeinkiher</t>
  </si>
  <si>
    <t>adujmovicanne</t>
  </si>
  <si>
    <t>orbitatomy</t>
  </si>
  <si>
    <t>stojanpovh</t>
  </si>
  <si>
    <t>birolen1e</t>
  </si>
  <si>
    <t>berry20275000</t>
  </si>
  <si>
    <t>markobandelli</t>
  </si>
  <si>
    <t>kovacrebeka</t>
  </si>
  <si>
    <t>primorskenovice</t>
  </si>
  <si>
    <t>svet24_si</t>
  </si>
  <si>
    <t>gazela_com</t>
  </si>
  <si>
    <t>yronladi</t>
  </si>
  <si>
    <t>m_bostjan</t>
  </si>
  <si>
    <t>drustvohudajama</t>
  </si>
  <si>
    <t>novicejutro</t>
  </si>
  <si>
    <t>murimursic</t>
  </si>
  <si>
    <t>ziberdaj</t>
  </si>
  <si>
    <t>hannatipica</t>
  </si>
  <si>
    <t>vladars</t>
  </si>
  <si>
    <t>tadejslapnik</t>
  </si>
  <si>
    <t>janimodern</t>
  </si>
  <si>
    <t>strankasmc</t>
  </si>
  <si>
    <t>tratnikm</t>
  </si>
  <si>
    <t>zzajc</t>
  </si>
  <si>
    <t>simon_medved</t>
  </si>
  <si>
    <t>metkasmole</t>
  </si>
  <si>
    <t>jozebizjak</t>
  </si>
  <si>
    <t>robert50150963</t>
  </si>
  <si>
    <t>marijasoba</t>
  </si>
  <si>
    <t>slotooecd</t>
  </si>
  <si>
    <t>markodvornik</t>
  </si>
  <si>
    <t>furmantanja</t>
  </si>
  <si>
    <t>darinkavrabi</t>
  </si>
  <si>
    <t>sprostise</t>
  </si>
  <si>
    <t>branko53948418</t>
  </si>
  <si>
    <t>altpaulin</t>
  </si>
  <si>
    <t>jirikocica</t>
  </si>
  <si>
    <t>vsikuponi</t>
  </si>
  <si>
    <t>ssof_oblikovna</t>
  </si>
  <si>
    <t>tratar_saso</t>
  </si>
  <si>
    <t>tatjanak1</t>
  </si>
  <si>
    <t>spremenimosvet</t>
  </si>
  <si>
    <t>markopavlisic</t>
  </si>
  <si>
    <t>francip59</t>
  </si>
  <si>
    <t>tzdenko</t>
  </si>
  <si>
    <t>bojansimm</t>
  </si>
  <si>
    <t>rtztim</t>
  </si>
  <si>
    <t>vinkovasle1</t>
  </si>
  <si>
    <t>gloomygregster</t>
  </si>
  <si>
    <t>energetikanet</t>
  </si>
  <si>
    <t>katarinajenko</t>
  </si>
  <si>
    <t>jazbarmatjaz</t>
  </si>
  <si>
    <t>tatjanapirc</t>
  </si>
  <si>
    <t>nduic</t>
  </si>
  <si>
    <t>maceklj</t>
  </si>
  <si>
    <t>jan_skoberne</t>
  </si>
  <si>
    <t>smarcanzlatko</t>
  </si>
  <si>
    <t>pongislo</t>
  </si>
  <si>
    <t>24_vesti</t>
  </si>
  <si>
    <t>sobraniemk</t>
  </si>
  <si>
    <t>mediadompiran</t>
  </si>
  <si>
    <t>boenasvoabo</t>
  </si>
  <si>
    <t>slo_kosarka</t>
  </si>
  <si>
    <t>trojanc</t>
  </si>
  <si>
    <t>mrcinkobolfov</t>
  </si>
  <si>
    <t>rimutisk</t>
  </si>
  <si>
    <t>pawlitschek</t>
  </si>
  <si>
    <t>mkmrezainfo</t>
  </si>
  <si>
    <t>sobotainfo</t>
  </si>
  <si>
    <t>forenik</t>
  </si>
  <si>
    <t>schelker_maja</t>
  </si>
  <si>
    <t>nejcsloatheist</t>
  </si>
  <si>
    <t>juretepina</t>
  </si>
  <si>
    <t>exodus_tv</t>
  </si>
  <si>
    <t>danijelalesjak</t>
  </si>
  <si>
    <t>tami777</t>
  </si>
  <si>
    <t>gorecnik</t>
  </si>
  <si>
    <t>jelenajal</t>
  </si>
  <si>
    <t>jurebrankovic</t>
  </si>
  <si>
    <t>hladnikp</t>
  </si>
  <si>
    <t>sabrinastrnisa</t>
  </si>
  <si>
    <t>martin98766959</t>
  </si>
  <si>
    <t>tourism_slo</t>
  </si>
  <si>
    <t>turizemlj</t>
  </si>
  <si>
    <t>metaprepadnik</t>
  </si>
  <si>
    <t>marko29539346</t>
  </si>
  <si>
    <t>planettv</t>
  </si>
  <si>
    <t>gabersegs</t>
  </si>
  <si>
    <t>matino667</t>
  </si>
  <si>
    <t>stanka_d</t>
  </si>
  <si>
    <t>tvitkoretvitko</t>
  </si>
  <si>
    <t>juventinoslo</t>
  </si>
  <si>
    <t>kihotec</t>
  </si>
  <si>
    <t>u3krasne</t>
  </si>
  <si>
    <t>glaszaotroke</t>
  </si>
  <si>
    <t>zaresgregor</t>
  </si>
  <si>
    <t>zvonecadez</t>
  </si>
  <si>
    <t>lculiberg</t>
  </si>
  <si>
    <t>borisbojler</t>
  </si>
  <si>
    <t>stakrog</t>
  </si>
  <si>
    <t>statslovenija</t>
  </si>
  <si>
    <t>jakaracman007</t>
  </si>
  <si>
    <t>alocniskar</t>
  </si>
  <si>
    <t>skupajnaprej</t>
  </si>
  <si>
    <t>bracicregouc</t>
  </si>
  <si>
    <t>forzicija29</t>
  </si>
  <si>
    <t>mascussi</t>
  </si>
  <si>
    <t>matevznovak</t>
  </si>
  <si>
    <t>ferch_pech</t>
  </si>
  <si>
    <t>jozesmrekar</t>
  </si>
  <si>
    <t>vso_slovenija</t>
  </si>
  <si>
    <t>nualannasimmed</t>
  </si>
  <si>
    <t>igorgobec</t>
  </si>
  <si>
    <t>cycling24_7</t>
  </si>
  <si>
    <t>zdravoslovenija</t>
  </si>
  <si>
    <t>_europeanvalues</t>
  </si>
  <si>
    <t>helencam</t>
  </si>
  <si>
    <t>motobrane</t>
  </si>
  <si>
    <t>lapsaso</t>
  </si>
  <si>
    <t>karantanec</t>
  </si>
  <si>
    <t>novicamihajlo</t>
  </si>
  <si>
    <t>cikibucka</t>
  </si>
  <si>
    <t>atbeatris</t>
  </si>
  <si>
    <t>frenkmate</t>
  </si>
  <si>
    <t>bojanskec</t>
  </si>
  <si>
    <t>antonstihec</t>
  </si>
  <si>
    <t>hzlatko</t>
  </si>
  <si>
    <t>ajpes</t>
  </si>
  <si>
    <t>neurovirtu</t>
  </si>
  <si>
    <t>el_messija</t>
  </si>
  <si>
    <t>yanchmb</t>
  </si>
  <si>
    <t>bogdansajovic</t>
  </si>
  <si>
    <t>zigav2000</t>
  </si>
  <si>
    <t>janagrilc9</t>
  </si>
  <si>
    <t>ssnptuj</t>
  </si>
  <si>
    <t>alex_zamuda</t>
  </si>
  <si>
    <t>caretak79458195</t>
  </si>
  <si>
    <t>tomazinrobert</t>
  </si>
  <si>
    <t>bdarja</t>
  </si>
  <si>
    <t>crtica49</t>
  </si>
  <si>
    <t>trackostil</t>
  </si>
  <si>
    <t>ugm_maribor</t>
  </si>
  <si>
    <t>msrebre</t>
  </si>
  <si>
    <t>anjabahzibert</t>
  </si>
  <si>
    <t>petrasovdat</t>
  </si>
  <si>
    <t>che27che</t>
  </si>
  <si>
    <t>blogslovenija</t>
  </si>
  <si>
    <t>vesnam16</t>
  </si>
  <si>
    <t>mstrovs</t>
  </si>
  <si>
    <t>muchka72</t>
  </si>
  <si>
    <t>tevilevi</t>
  </si>
  <si>
    <t>matejkmatej42</t>
  </si>
  <si>
    <t>mzzrs</t>
  </si>
  <si>
    <t>tradicijaslo</t>
  </si>
  <si>
    <t>pavlinarosar</t>
  </si>
  <si>
    <t>roma9na</t>
  </si>
  <si>
    <t>mojcav1</t>
  </si>
  <si>
    <t>dlawdovsky</t>
  </si>
  <si>
    <t>jure_bajic</t>
  </si>
  <si>
    <t>jasnamurgel</t>
  </si>
  <si>
    <t>cirocara</t>
  </si>
  <si>
    <t>_wupe</t>
  </si>
  <si>
    <t>tanasicmilos</t>
  </si>
  <si>
    <t>arsenalslovenia</t>
  </si>
  <si>
    <t>ivankakoprivc</t>
  </si>
  <si>
    <t>alenkajerajsds</t>
  </si>
  <si>
    <t>andrejlac</t>
  </si>
  <si>
    <t>spagetyuse</t>
  </si>
  <si>
    <t>sloincro</t>
  </si>
  <si>
    <t>andrejkokot</t>
  </si>
  <si>
    <t>sfa_slovenija</t>
  </si>
  <si>
    <t>telenovelesi</t>
  </si>
  <si>
    <t>vojinovic_</t>
  </si>
  <si>
    <t>cincamarinca00</t>
  </si>
  <si>
    <t>mervicvanda</t>
  </si>
  <si>
    <t>radiokoper</t>
  </si>
  <si>
    <t>mareandi</t>
  </si>
  <si>
    <t>si_supervizor</t>
  </si>
  <si>
    <t>magdamekina</t>
  </si>
  <si>
    <t>john_the_tailor</t>
  </si>
  <si>
    <t>maskyca</t>
  </si>
  <si>
    <t>vtegov</t>
  </si>
  <si>
    <t>teamolaii</t>
  </si>
  <si>
    <t>alojztetickovi3</t>
  </si>
  <si>
    <t>znovice</t>
  </si>
  <si>
    <t>slovenskenovice</t>
  </si>
  <si>
    <t>daunamericans</t>
  </si>
  <si>
    <t>strankalevica</t>
  </si>
  <si>
    <t>delonmiha</t>
  </si>
  <si>
    <t>angelmaya7th</t>
  </si>
  <si>
    <t>tonefels</t>
  </si>
  <si>
    <t>ep_slovenija</t>
  </si>
  <si>
    <t>senkandreja</t>
  </si>
  <si>
    <t>povse9</t>
  </si>
  <si>
    <t>jaz24_00_7</t>
  </si>
  <si>
    <t>nera_dj</t>
  </si>
  <si>
    <t>zurnal_24</t>
  </si>
  <si>
    <t>corcas_autonomy</t>
  </si>
  <si>
    <t>dete_epruvete</t>
  </si>
  <si>
    <t>zeljkokisa</t>
  </si>
  <si>
    <t>sdmig</t>
  </si>
  <si>
    <t>lobnikar</t>
  </si>
  <si>
    <t>bernardagrobler</t>
  </si>
  <si>
    <t>matevztomsic</t>
  </si>
  <si>
    <t>metkazevnik</t>
  </si>
  <si>
    <t>lajnareu</t>
  </si>
  <si>
    <t>janezpogorelec</t>
  </si>
  <si>
    <t>prolittera</t>
  </si>
  <si>
    <t>alzheimerultra</t>
  </si>
  <si>
    <t>dragozad</t>
  </si>
  <si>
    <t>zosds_ig</t>
  </si>
  <si>
    <t>magictrics</t>
  </si>
  <si>
    <t>bozopredalic</t>
  </si>
  <si>
    <t>smarjanca</t>
  </si>
  <si>
    <t>kia_slovenija</t>
  </si>
  <si>
    <t>wildduckmb</t>
  </si>
  <si>
    <t>tomirozman</t>
  </si>
  <si>
    <t>ikoprivnik</t>
  </si>
  <si>
    <t>mladivso</t>
  </si>
  <si>
    <t>sebastjanapat</t>
  </si>
  <si>
    <t>sportniforumsds</t>
  </si>
  <si>
    <t>milakuki27</t>
  </si>
  <si>
    <t>slogroyper</t>
  </si>
  <si>
    <t>jansaretweets</t>
  </si>
  <si>
    <t>sonjaramsak</t>
  </si>
  <si>
    <t>aleszuzek</t>
  </si>
  <si>
    <t>revijareporter</t>
  </si>
  <si>
    <t>karolin32896391</t>
  </si>
  <si>
    <t>tomijurman</t>
  </si>
  <si>
    <t>annianni246</t>
  </si>
  <si>
    <t>sumandreja</t>
  </si>
  <si>
    <t>strankasloga</t>
  </si>
  <si>
    <t>antontomazic</t>
  </si>
  <si>
    <t>huaweimobilesi</t>
  </si>
  <si>
    <t>marijamerii</t>
  </si>
  <si>
    <t>jaka__dolinar</t>
  </si>
  <si>
    <t>markoferluga</t>
  </si>
  <si>
    <t>memrea1</t>
  </si>
  <si>
    <t>delo</t>
  </si>
  <si>
    <t>bozidarbiscan</t>
  </si>
  <si>
    <t>kogojslavko</t>
  </si>
  <si>
    <t>grsgmi</t>
  </si>
  <si>
    <t>muhabc1</t>
  </si>
  <si>
    <t>hbeladona</t>
  </si>
  <si>
    <t>blagovestgb</t>
  </si>
  <si>
    <t>salihovicalen</t>
  </si>
  <si>
    <t>rajkogeric</t>
  </si>
  <si>
    <t>matejzz</t>
  </si>
  <si>
    <t>ipirkovic</t>
  </si>
  <si>
    <t>jjansasds</t>
  </si>
  <si>
    <t>aleksandragregl</t>
  </si>
  <si>
    <t>anzelog</t>
  </si>
  <si>
    <t>lbna69</t>
  </si>
  <si>
    <t>krtmen</t>
  </si>
  <si>
    <t>nemarambutlov</t>
  </si>
  <si>
    <t>alenkamajsep</t>
  </si>
  <si>
    <t>viktor_viktorh</t>
  </si>
  <si>
    <t>polona_naglic</t>
  </si>
  <si>
    <t>jcerkovnik</t>
  </si>
  <si>
    <t>rtv_slovenija</t>
  </si>
  <si>
    <t>r10vojko</t>
  </si>
  <si>
    <t>ladislavtroha</t>
  </si>
  <si>
    <t>stezinardrago</t>
  </si>
  <si>
    <t>rmandreja</t>
  </si>
  <si>
    <t>zdruzenadesnica</t>
  </si>
  <si>
    <t>katoliskacerkev</t>
  </si>
  <si>
    <t>sta_novice</t>
  </si>
  <si>
    <t>normamkorosec</t>
  </si>
  <si>
    <t>klavdyop</t>
  </si>
  <si>
    <t>europlakatslo</t>
  </si>
  <si>
    <t>martintincek</t>
  </si>
  <si>
    <t>nada568352656</t>
  </si>
  <si>
    <t>prgadp</t>
  </si>
  <si>
    <t>matjazderin</t>
  </si>
  <si>
    <t>ivankrzisnik</t>
  </si>
  <si>
    <t>stanejagergmaio</t>
  </si>
  <si>
    <t>medeja_7</t>
  </si>
  <si>
    <t>larisaco1</t>
  </si>
  <si>
    <t>rtvslo</t>
  </si>
  <si>
    <t>matjanemec</t>
  </si>
  <si>
    <t>mitjast</t>
  </si>
  <si>
    <t>zidandejan</t>
  </si>
  <si>
    <t>strankasd</t>
  </si>
  <si>
    <t>siolnews</t>
  </si>
  <si>
    <t>ver_lavrencic</t>
  </si>
  <si>
    <t>portalspolsi</t>
  </si>
  <si>
    <t>institutipes</t>
  </si>
  <si>
    <t>epameten</t>
  </si>
  <si>
    <t>kokochannel12</t>
  </si>
  <si>
    <t>zmajlj</t>
  </si>
  <si>
    <t>risinja</t>
  </si>
  <si>
    <t>petra_jansa</t>
  </si>
  <si>
    <t>sinicica</t>
  </si>
  <si>
    <t>dkopse</t>
  </si>
  <si>
    <t>marijabrezje</t>
  </si>
  <si>
    <t>tanjaporcnik</t>
  </si>
  <si>
    <t>scdtwister</t>
  </si>
  <si>
    <t>sloado</t>
  </si>
  <si>
    <t>sova_0007</t>
  </si>
  <si>
    <t>korsikab</t>
  </si>
  <si>
    <t>barjanski</t>
  </si>
  <si>
    <t>metod_berlec</t>
  </si>
  <si>
    <t>igorkrsinar</t>
  </si>
  <si>
    <t>max970</t>
  </si>
  <si>
    <t>leon48303573</t>
  </si>
  <si>
    <t>miabezjak</t>
  </si>
  <si>
    <t>janezklop</t>
  </si>
  <si>
    <t>dusankocevar1</t>
  </si>
  <si>
    <t>mirocerar</t>
  </si>
  <si>
    <t>podimconference</t>
  </si>
  <si>
    <t>rozancgasper</t>
  </si>
  <si>
    <t>mo_novomesto</t>
  </si>
  <si>
    <t>tommy_sgb</t>
  </si>
  <si>
    <t>val202</t>
  </si>
  <si>
    <t>mgruden</t>
  </si>
  <si>
    <t>spslovenije</t>
  </si>
  <si>
    <t>dolin1dolinar</t>
  </si>
  <si>
    <t>robertsifrer</t>
  </si>
  <si>
    <t>markosket</t>
  </si>
  <si>
    <t>agortaa</t>
  </si>
  <si>
    <t>david_ferletic</t>
  </si>
  <si>
    <t>tomltoml</t>
  </si>
  <si>
    <t>katarinaurankar</t>
  </si>
  <si>
    <t>bojanzadel</t>
  </si>
  <si>
    <t>bond00775328617</t>
  </si>
  <si>
    <t>ajitamxy</t>
  </si>
  <si>
    <t>janezmeznarec</t>
  </si>
  <si>
    <t>ales_primc</t>
  </si>
  <si>
    <t>boriscipot1</t>
  </si>
  <si>
    <t>demokracija1</t>
  </si>
  <si>
    <t>penzionist12</t>
  </si>
  <si>
    <t>tomazkavcic</t>
  </si>
  <si>
    <t>gen_id_slo</t>
  </si>
  <si>
    <t>prisank9</t>
  </si>
  <si>
    <t>rauterzani</t>
  </si>
  <si>
    <t>aleksan61182821</t>
  </si>
  <si>
    <t>jan_gerben</t>
  </si>
  <si>
    <t>allbriefs</t>
  </si>
  <si>
    <t>bojanpozar</t>
  </si>
  <si>
    <t>timessi</t>
  </si>
  <si>
    <t>davorvrban</t>
  </si>
  <si>
    <t>errrudit</t>
  </si>
  <si>
    <t>krrokarr</t>
  </si>
  <si>
    <t>svizec5</t>
  </si>
  <si>
    <t>darkoermenc</t>
  </si>
  <si>
    <t>potepuski</t>
  </si>
  <si>
    <t>anazagozen</t>
  </si>
  <si>
    <t>profaljosa</t>
  </si>
  <si>
    <t>didier_maradona</t>
  </si>
  <si>
    <t>dr_eclectic</t>
  </si>
  <si>
    <t>free_rtv</t>
  </si>
  <si>
    <t>slovenskipanter</t>
  </si>
  <si>
    <t>matjadraksler</t>
  </si>
  <si>
    <t>margu501</t>
  </si>
  <si>
    <t>mojcaskrinjar</t>
  </si>
  <si>
    <t>freewiseguy</t>
  </si>
  <si>
    <t>cesenj</t>
  </si>
  <si>
    <t>strubeljg</t>
  </si>
  <si>
    <t>trotz_dessen</t>
  </si>
  <si>
    <t>strankasds</t>
  </si>
  <si>
    <t>24ur_com</t>
  </si>
  <si>
    <t>jozebiscak</t>
  </si>
  <si>
    <t>mprevejsek</t>
  </si>
  <si>
    <t>jernejstromajer</t>
  </si>
  <si>
    <t>rokjarc</t>
  </si>
  <si>
    <t>jozejos</t>
  </si>
  <si>
    <t>bernardbrscic</t>
  </si>
  <si>
    <t>majekprezi</t>
  </si>
  <si>
    <t>nova24tv</t>
  </si>
  <si>
    <t>stolnica</t>
  </si>
  <si>
    <t>jaka_ivancic</t>
  </si>
  <si>
    <t>tadejrupel</t>
  </si>
  <si>
    <t>sloinuk</t>
  </si>
  <si>
    <t>kjukar</t>
  </si>
  <si>
    <t>sloinger</t>
  </si>
  <si>
    <t>sambaljig</t>
  </si>
  <si>
    <t>nocnatica</t>
  </si>
  <si>
    <t>urosesih</t>
  </si>
  <si>
    <t>blaz_88</t>
  </si>
  <si>
    <t>libbera16</t>
  </si>
  <si>
    <t>abratusek</t>
  </si>
  <si>
    <t>hvitranc</t>
  </si>
  <si>
    <t>syrianasoldier</t>
  </si>
  <si>
    <t>reveluv1023</t>
  </si>
  <si>
    <t>youtube</t>
  </si>
  <si>
    <t>tbn</t>
  </si>
  <si>
    <t>toddwhitelc</t>
  </si>
  <si>
    <t>uncutstones</t>
  </si>
  <si>
    <t>hirene7up</t>
  </si>
  <si>
    <t>athietesforgod</t>
  </si>
  <si>
    <t>stajerskitednik</t>
  </si>
  <si>
    <t>felicity_aston</t>
  </si>
  <si>
    <t>dc43</t>
  </si>
  <si>
    <t>naforue</t>
  </si>
  <si>
    <t>nkolimpija</t>
  </si>
  <si>
    <t>lojzepeterle</t>
  </si>
  <si>
    <t>4golfonline</t>
  </si>
  <si>
    <t>bts_twt</t>
  </si>
  <si>
    <t>btsslovenia</t>
  </si>
  <si>
    <t>tjagland</t>
  </si>
  <si>
    <t>coe</t>
  </si>
  <si>
    <t>solidarnost_si</t>
  </si>
  <si>
    <t>slovenskavojska</t>
  </si>
  <si>
    <t>unido</t>
  </si>
  <si>
    <t>zdrmanager</t>
  </si>
  <si>
    <t>saskamrak</t>
  </si>
  <si>
    <t>strankaab</t>
  </si>
  <si>
    <t>primorskid</t>
  </si>
  <si>
    <t>svet_kanala</t>
  </si>
  <si>
    <t>vmro_dpmne</t>
  </si>
  <si>
    <t>mickoskihm</t>
  </si>
  <si>
    <t>edendenmkd</t>
  </si>
  <si>
    <t>effo12</t>
  </si>
  <si>
    <t>mladenprajdic</t>
  </si>
  <si>
    <t>pengovsky</t>
  </si>
  <si>
    <t>nejkom</t>
  </si>
  <si>
    <t>isoltesep</t>
  </si>
  <si>
    <t>baldrick_57</t>
  </si>
  <si>
    <t>rosvitap</t>
  </si>
  <si>
    <t>iovehuns</t>
  </si>
  <si>
    <t>lijenihinko</t>
  </si>
  <si>
    <t>vtarczay</t>
  </si>
  <si>
    <t>svetonilovic</t>
  </si>
  <si>
    <t>francidonko</t>
  </si>
  <si>
    <t>feelgrid</t>
  </si>
  <si>
    <t>had</t>
  </si>
  <si>
    <t>vecer</t>
  </si>
  <si>
    <t>e</t>
  </si>
  <si>
    <t>ecinslovenia</t>
  </si>
  <si>
    <t>posta_slovenije</t>
  </si>
  <si>
    <t>anjakopacmrak</t>
  </si>
  <si>
    <t>zborzarepubliko</t>
  </si>
  <si>
    <t>policija_si</t>
  </si>
  <si>
    <t>dnevnik_si</t>
  </si>
  <si>
    <t>vo</t>
  </si>
  <si>
    <t>matmohoric</t>
  </si>
  <si>
    <t>poptv</t>
  </si>
  <si>
    <t>romanleljak</t>
  </si>
  <si>
    <t>franc10324360</t>
  </si>
  <si>
    <t>dominikasvarc</t>
  </si>
  <si>
    <t>urosjausevec</t>
  </si>
  <si>
    <t>karitas</t>
  </si>
  <si>
    <t>tvodmevi</t>
  </si>
  <si>
    <t>matjazgerm</t>
  </si>
  <si>
    <t>steinbuch</t>
  </si>
  <si>
    <t>spelanovak</t>
  </si>
  <si>
    <t>fr</t>
  </si>
  <si>
    <t>vremenolovec</t>
  </si>
  <si>
    <t>milanzager</t>
  </si>
  <si>
    <t>mladiforum</t>
  </si>
  <si>
    <t>izak_kosir</t>
  </si>
  <si>
    <t>startupslovenia</t>
  </si>
  <si>
    <t>samvprasam</t>
  </si>
  <si>
    <t>aleshojs</t>
  </si>
  <si>
    <t>sarecmarjan</t>
  </si>
  <si>
    <t>c_mirkic</t>
  </si>
  <si>
    <t>sodnik</t>
  </si>
  <si>
    <t>pulsar541</t>
  </si>
  <si>
    <t>fitzroy1985</t>
  </si>
  <si>
    <t>s</t>
  </si>
  <si>
    <t>zorandela</t>
  </si>
  <si>
    <t>rokzorko</t>
  </si>
  <si>
    <t>lukavalas</t>
  </si>
  <si>
    <t>zigacepe</t>
  </si>
  <si>
    <t>sds</t>
  </si>
  <si>
    <t>andrazand</t>
  </si>
  <si>
    <t>francbrezniksds</t>
  </si>
  <si>
    <t>janezgecc</t>
  </si>
  <si>
    <t>mhacek</t>
  </si>
  <si>
    <t>silosthe</t>
  </si>
  <si>
    <t>prav1111</t>
  </si>
  <si>
    <t>petrol</t>
  </si>
  <si>
    <t>telekomslo</t>
  </si>
  <si>
    <t>odbita</t>
  </si>
  <si>
    <t>praprotnix</t>
  </si>
  <si>
    <t>katarinadbr</t>
  </si>
  <si>
    <t>efljubljana</t>
  </si>
  <si>
    <t>kc_ul</t>
  </si>
  <si>
    <t>24ur</t>
  </si>
  <si>
    <t>danijelloredan</t>
  </si>
  <si>
    <t>stankastanka</t>
  </si>
  <si>
    <t>zarelepotec</t>
  </si>
  <si>
    <t>alekshribovsek</t>
  </si>
  <si>
    <t>prijavim_se</t>
  </si>
  <si>
    <t>uci_gfws</t>
  </si>
  <si>
    <t>cyclingweekly</t>
  </si>
  <si>
    <t>uci_cycling</t>
  </si>
  <si>
    <t>cyclingfans</t>
  </si>
  <si>
    <t>myfranja</t>
  </si>
  <si>
    <t>simonrozic</t>
  </si>
  <si>
    <t>lucijausaj</t>
  </si>
  <si>
    <t>tonekrkovic</t>
  </si>
  <si>
    <t>borisvoncina</t>
  </si>
  <si>
    <t>terrerosse21</t>
  </si>
  <si>
    <t>matejtonin</t>
  </si>
  <si>
    <t>novaslovenija</t>
  </si>
  <si>
    <t>pstendler</t>
  </si>
  <si>
    <t>leaathenatabako</t>
  </si>
  <si>
    <t>fourthstate</t>
  </si>
  <si>
    <t>generalfusion</t>
  </si>
  <si>
    <t>to</t>
  </si>
  <si>
    <t>apurschwitz</t>
  </si>
  <si>
    <t>m_claessens</t>
  </si>
  <si>
    <t>fusenleague</t>
  </si>
  <si>
    <t>simic_group</t>
  </si>
  <si>
    <t>iterorg</t>
  </si>
  <si>
    <t>dumijana</t>
  </si>
  <si>
    <t>srpskalegija</t>
  </si>
  <si>
    <t>lukamesec</t>
  </si>
  <si>
    <t>nato</t>
  </si>
  <si>
    <t>toptvslovenija</t>
  </si>
  <si>
    <t>ep_justice</t>
  </si>
  <si>
    <t>jernejvrtovec</t>
  </si>
  <si>
    <t>jozejerovsek</t>
  </si>
  <si>
    <t>vfokusu</t>
  </si>
  <si>
    <t>r</t>
  </si>
  <si>
    <t>domovina_je</t>
  </si>
  <si>
    <t>casnik</t>
  </si>
  <si>
    <t>radio1slo</t>
  </si>
  <si>
    <t>radioprvi</t>
  </si>
  <si>
    <t>libertarec</t>
  </si>
  <si>
    <t>spelarotar</t>
  </si>
  <si>
    <t>slovenistan</t>
  </si>
  <si>
    <t>predsednik2017</t>
  </si>
  <si>
    <t>goranbracic</t>
  </si>
  <si>
    <t>matjavede</t>
  </si>
  <si>
    <t>goran_trajkovic</t>
  </si>
  <si>
    <t>piratskastranka</t>
  </si>
  <si>
    <t>bite84303401</t>
  </si>
  <si>
    <t>Mentions</t>
  </si>
  <si>
    <t>Replies to</t>
  </si>
  <si>
    <t>Hm, posebni komentarji niso potrebni kajne? https://t.co/VY0qI5uVLn... ali sem pravilno vmes prebral nekaj o topovi… https://t.co/YgBfHbqFFb</t>
  </si>
  <si>
    <t>Dan 8: Split - Trstenik - Jesenice - Biokovo - Makarska. ☁️☂️⚡️🆘☕️🚴🏽‍♂️🚴🏻‍♀️🍲🍝🍻💍🍻</t>
  </si>
  <si>
    <t>RT @jaka_ivancic: Crocus fields on Velika planina on a april sunny morning. #crocuses #crocusfields #velikaplanina #ljubljana #spring #slov…</t>
  </si>
  <si>
    <t>RT @SLOinUK: Projekt veleposlanikov @tadejrupel in @RehakLubomir 'Razlikujemo #Slovenijo in #Slovaško' je dober primer delovanja diplomacij…</t>
  </si>
  <si>
    <t>Jebeni, pofukani @strankaSDS  hinavci!
https://t.co/P00aqFYXcd https://t.co/rjZ9bL8mW2</t>
  </si>
  <si>
    <t>RT @serlah2017: Jebeni, pofukani @strankaSDS  hinavci!
https://t.co/P00aqFYXcd https://t.co/rjZ9bL8mW2</t>
  </si>
  <si>
    <t>RT @RevijaReporter: NAJBOLJ BRANO TA TEDEN Rdeče zvezde v Ljubljani: upor proti simbolom zla Zorana Jankovića
https://t.co/PVvP6fW8w4 https…</t>
  </si>
  <si>
    <t>RT @JozeBiscak: Začelo se je! Levičarski Facebook začel z blokadami profila @Demokracija1 https://t.co/nfVlv0HA6J https://t.co/ieIQeO29S2</t>
  </si>
  <si>
    <t>RT @JozeBiscak: Bizarnost se stopnjuje: RTV Slovenija v oglasu moti omemba intervjuja s poslancem ter kandidatko za poslanko https://t.co/L…</t>
  </si>
  <si>
    <t>RT @Kjukar: Sva sreća da i Slovenci i Hrvati i Srbi imaju vojsku podjednako zakurac, pa je "uspostavljena ravnoteža". Za Bosance nisam ni s…</t>
  </si>
  <si>
    <t>EVROVIZIJA – GLASOVI ŽIRIJA DATI SRBIJI:
1. Hrvatska – 0 poena
2. Slovenija – 0 poena
EVROVIZIJA – GLASOVI PUBLIKE… https://t.co/m7GXwmgcFY</t>
  </si>
  <si>
    <t>RT @annianni246: @SumAndreja @RTV_Slovenija @24ur_com Eh, tile dokler jih ne bo prišlo vseh 120.000 niti do Dolenjske ne bodo šli. Se ljudj…</t>
  </si>
  <si>
    <t>RT @FutsalSi: V 19. minuti je Slovenija povedla na Slovaškem! Tanja Voga je podala iz avta z leve, Anja Ložar Đaković pa je zadela za 1:0!…</t>
  </si>
  <si>
    <t>RT @jaka_ivancic: Can you spot the young roe deer? 😁🦌 #roedeer #vineyard #debelirtic #spring #istria slovenia #slovenija https://t.co/vJIvU…</t>
  </si>
  <si>
    <t>RT @IgorGobec: Slovenija mora vse migrante po hitrem postopku vračati Hrvaški. V kolikor želi Hrvaška postati članica Schengen območja, pot…</t>
  </si>
  <si>
    <t>srbija i makedonija poslali svoje ambasadore na 
"svečanost" otvaranje ambasade sad-a u jeruzalemu. hrvatska, bih i… https://t.co/7msE9056rT</t>
  </si>
  <si>
    <t>Iskrenosti mu resnično ne moremo očitati! https://t.co/cgii1aIhji</t>
  </si>
  <si>
    <t>@MiroCerar Pred 4 leti smo se globalno nategnili, upam, da bo Slovenija lepsa in boljsa zdaj.... v prihodnosti.</t>
  </si>
  <si>
    <t>RT @jelka_godec: V zelo prijetni družbi krajanov Kalobja. Hvala za res lep dopoldan  #Slovenija v ❤️ #SDSzate https://t.co/acqIgxIec4</t>
  </si>
  <si>
    <t>RT @SLOinGER: Heute vor 25 Jahren wurde Slowenien zum Mitglied des Europarates! Wir sind stolz darauf!
/
Danes pred 25. leti je Slovenija p…</t>
  </si>
  <si>
    <t>@NocnaTica @SambaLjig Ni kod nas u kući se mnogo ne spominje Slovenija, biće da je to</t>
  </si>
  <si>
    <t>RT @Medeja_7: Zbirajo se temni oblaki nad Vučkom...vsaj govoriti se je začelo https://t.co/X9f1M9S3A1</t>
  </si>
  <si>
    <t>ful lepa. 340 kvadratov za 520k se sliš uredu, sam glavno je location, location, location - in to je tam neka Ameri… https://t.co/ZdERwFf7mX</t>
  </si>
  <si>
    <t>RT @Nova24TV: [Video] Janez Janša: Slovenija je in bo za nas vedno na prvem mestu! https://t.co/acKKyKBppT</t>
  </si>
  <si>
    <t>RT @UrosEsih: Popravni izpit za blamažo glede priznanja Palestine se ponuja kot na pladnju. Javni denar, ki bi ga Slovenija namenila za pro…</t>
  </si>
  <si>
    <t>@Blaz_88 Slovenija je šla v večmilijardne dokapitalizacije brez ene resne študije, ki bi kritično obravnavala tudi… https://t.co/ikRmTTHKvl</t>
  </si>
  <si>
    <t>RT @Libbera16: Enrique in Slovenija 🇸🇮 what a beautiful boy 💜 https://t.co/mj6edKGZrZ</t>
  </si>
  <si>
    <t>Platforma: 1969: Umetnost življenja - Upor! na @RTV_Slovenija.</t>
  </si>
  <si>
    <t>Celjan slave 22. Titulu! https://t.co/T1DSAJZ6Gj</t>
  </si>
  <si>
    <t>RT @Delo: Ali bi stranke zagotovile več denarja za zdravstvo? https://t.co/FC9KyERW8P https://t.co/21QZ2y53Yq</t>
  </si>
  <si>
    <t>@markobandelli @ABratusek zatiskate si oči. strukturno je slovenija na dnu. na naslednjo krizo nismo pripravljeni.… https://t.co/cqzmfKQsQF</t>
  </si>
  <si>
    <t>RT @HVitranc: Typical slovenian Alpine window in region of Gorenjska. Our hotel can be romantic as well... 😉
#HOTEL_VITRANC #vitranc #podk…</t>
  </si>
  <si>
    <t>RT @vladaRS: Slovenija ob #SvetovniDanČebel #20Maj, ki se na našo pobudo obeležuje letos prvič, danes izroča v prodajo in obtok spominske k…</t>
  </si>
  <si>
    <t>RT @turizemptuj: Undagravnd njuz. Sum 600,000 ratz live in Ljub City inkludin akros from Junivrsiti Klinikl Senta with its diziziz from al…</t>
  </si>
  <si>
    <t>RT @syrianasoldier: Aafra Dagher from her homeland: Stop speaking in the name of Syrians! https://t.co/2rZxG6L93X</t>
  </si>
  <si>
    <t>RT @reveluv1023: 歐洲綠寶石 - 斯洛維尼亞
斯洛維尼亞共和國（斯洛維尼亞語：Republika Slovenija），西鄰義大利，西南通往亞得里亞海，東部和南部被克羅埃西亞包圍，東北有匈牙利，北接奧地利。斯洛維尼亞國土面積為20,273平方公里，全國人口約2…</t>
  </si>
  <si>
    <t>I added a video to a @YouTube playlist https://t.co/LitAl2vloB Gibanje Zedinjena Slovenija - Gape - volilni program</t>
  </si>
  <si>
    <t>#GodBless #AlmightyGod #GodsWill #GloryToGod @AthIetesForGod @hirene7up @UncutStones @ToddWhiteLC @TBN… https://t.co/Vg26kqaPXj</t>
  </si>
  <si>
    <t>The Biggest Loser Slovenija: Tekmovalke v drugi sezoni že presegle tekmovalke v prvi https://t.co/qE21ltV2rm</t>
  </si>
  <si>
    <t>The Biggest Loser Slovenija: Tekmovalke v drugi sezoni že presegle tekmovalke v prvi https://t.co/xSCIKO2rwC https://t.co/XKUFti7pgN</t>
  </si>
  <si>
    <t>RT @RozancGasper: Mystical morning. ⛪ _x000D__x000D_ #IfeelSlovenia #slovenija #dolenjska #gasperr_photo #belacerkev #lowercarniola #CanonRebel #canonp…</t>
  </si>
  <si>
    <t>RT @slovenskipanter: Dobro jutro PTUJ
Tu je Slovenija
Tu je Štajerska
Osti jarej https://t.co/5t9fQY60l2</t>
  </si>
  <si>
    <t>Slovenci, ki imate lastna plovila, zdruzite se in pomagajte....
#slovenskavojska #rušilec #nedelasploh https://t.co/MKBvk7qTNH</t>
  </si>
  <si>
    <t>Bled, Slovenija https://t.co/Paobe0iDZP</t>
  </si>
  <si>
    <t>Na predvečer Dneva slovenske vojske ladji Triglav odpovejo vsi motorji. Bolj simboličnega prikaza nedopustnega razk… https://t.co/aWsO378Dbw</t>
  </si>
  <si>
    <t>@stajerskitednik Gasilsko tekmovanje v Slovenija vas-i ! Zelo dobro in lepo !😍😍😍-Stajerskega tednika ocitno ne zani… https://t.co/bjUYSaiWYS</t>
  </si>
  <si>
    <t>RT @24ur_com: 'Tudi prostovoljni gasilci, ki niso na težki intervenciji, so lahko izpostavljeni nevarnim snovem' https://t.co/L3BHgIcwUK</t>
  </si>
  <si>
    <t>Tudi prostovoljni gasilci, ki niso na težki intervenciji, so lahko izpostavljeni nevarnim snovem' https://t.co/nogYOsMQic</t>
  </si>
  <si>
    <t>RT @freewiseguy: Kučanov projekt uničevanja slovenske vojske uspešno napreduje. https://t.co/feKUvMubVj</t>
  </si>
  <si>
    <t>Travelers, you are welcome in Slovenia. 
#Slovenija #Slovenia #Slowenien #Eslovenia #ifeelsLOVEnia https://t.co/UqwoS3NPWR</t>
  </si>
  <si>
    <t>RT @NorthPole2018: Slovenian national @RTV_Slovenija  @tednikTVS publishing a story about the expedition. Featuring @DC43, @felicity_aston…</t>
  </si>
  <si>
    <t>RT @Delo: »Denarja za zdravstvo je absolutno dovolj, ne najde pa svojega naslovnika, ker vmes ponikne« #zdravstvo #otroškasrčnakardiologija…</t>
  </si>
  <si>
    <t>RT @stanejagergmaio: Objavljamo dolg seznam novinarjev F571 "v službi" slovenske politične levice | Nova24TV https://t.co/uiIESdPjLi</t>
  </si>
  <si>
    <t>RT @Nova24TV: Se želi ministrica Irena Majcen vpisati v Guinnessovo knjigo svetovnih presežkov? Uvaja meritve za peči na trdna goriva, kakr…</t>
  </si>
  <si>
    <t>RT @Nova24TV: Golobičev tesni zaveznik Bogdan Biščak povsem padel iz tira in začel zmerjati: “Kreten zarukani, lažnivi! Kakšno jahto? …” ht…</t>
  </si>
  <si>
    <t>Ruska jetra ... iz Rusije še nikoli nič dobrega ni prišlo - pa saj iz Social Demokratov tudi ne!… https://t.co/HCwTgqMXmJ</t>
  </si>
  <si>
    <t>V svojem srcu nosi spomine na izjemno žensko #masterchefslo --&amp;gt; https://t.co/PykIK3zwVU https://t.co/AuENgCcm6l</t>
  </si>
  <si>
    <t>Prebrali smo volilne programe strank, da jih ne bo treba vam … https://t.co/ztFg30OWF2</t>
  </si>
  <si>
    <t>Tiskovna konferenca ob izidu monografije Globalni podjetniški monitor Slovenija 2017: https://t.co/iJPTPrv5DP</t>
  </si>
  <si>
    <t>RT @NeuroVirtu: Fajn je to za Kočevje #Yaskawa &amp;amp; železnica. Tudi sicer čujem, da župan Prebilič dobro razvija kraj in v tem mandatu je očit…</t>
  </si>
  <si>
    <t>RT @naforue: 03. 🇸🇮 #SLO | Lea Sirk es la más cool y la más loca de todo #Eurovision 2018. La canción no da más de sí, pero yo no puedo ser…</t>
  </si>
  <si>
    <t>Propaganda, kamorkoli pogledaš, leva propaganda. Na bruhanje mi gre.
https://t.co/YiJxIDvYNW</t>
  </si>
  <si>
    <t>Slovenija je šele na 21/44 mestu v Evropi...kaj bi lahko bili razlogi in kako izboljšati rezultat? https://t.co/emnBiiHchK</t>
  </si>
  <si>
    <t>RT @TadejSlapnik: Na @podimconference bomo s PV @MiroCerar predstavili rezultate dela medresorske delovne skupine @vladaRS, ki je prioravil…</t>
  </si>
  <si>
    <t>Še dolgo je zdržal. Slovenija verjetno tudi odpade, ker Republika Srbska financira politične stranko. https://t.co/iiTcINYhxh</t>
  </si>
  <si>
    <t>Pred dvema letoma je dvignil pokal za zmago v #plts, zdaj ima Darijan Matić, nekdanji kapetan @nkolimpija novo služ… https://t.co/cBkzsgozwH</t>
  </si>
  <si>
    <t>Gužve na avtocesti so *I feel Slovenija* priložnosti.
Mal po stranpoteh, mal po makedamu. Mal mimo kurje farme.
Pa smo že skoraj v lj.</t>
  </si>
  <si>
    <t>RT @PrahNeza: Gužve na avtocesti so *I feel Slovenija* priložnosti.
Mal po stranpoteh, mal po makedamu. Mal mimo kurje farme.
Pa smo že sko…</t>
  </si>
  <si>
    <t>Stranke, ki se potegujejo na prihajajočih volitvah, so si glede razvoja kmetijstva (skoraj) enotne: iti moramo v ek… https://t.co/Oojw86ifRj</t>
  </si>
  <si>
    <t>RT @ajpes: Prihodki gospodarski družbi v letu 2017 zrasli za 13%, izkazan neto čisto dobiček blizu "rekorda" (višji je bil le leta 2007). 📈…</t>
  </si>
  <si>
    <t>Če SD smatrate za levo, kaj potem ostane na desni? So pač zelo zavili s poti. Čas je za spremembe v političnem... https://t.co/QgN5MOyrZH</t>
  </si>
  <si>
    <t>"Dobrih 60 odstotkov je delo vlade ocenilo kot neuspešno"
mislim, da kaj več ni treba govoriti + večina drugih anke… https://t.co/msMDpXouhX</t>
  </si>
  <si>
    <t>RT @tfajon: Danes pa naša kolega v @EP_Slovenija @lojzepeterle in @Franc_Bogovic gostita zajtrk s slovenskim medom ob prvem svetovnem dnevu…</t>
  </si>
  <si>
    <t>RT @svet24_si: Težave na Lpp
https://t.co/OPivWbeK2D</t>
  </si>
  <si>
    <t>To izgleda odličen izlet https://t.co/6wl5rSX4nF</t>
  </si>
  <si>
    <t>@4golfonline Royal Bled Slovenija</t>
  </si>
  <si>
    <t>Zakaj? Zato...  #gibanjeskupajnaprej #volitve2018
https://t.co/FzSXO3iISI</t>
  </si>
  <si>
    <t>@BtsSlovenia @BTS_twt Kdaj bo Slovenija na vrst tho🙄😂</t>
  </si>
  <si>
    <t>RT @vladaRS: 🇸🇮 je 14. maja 1993 postala članica Sveta Evrope @coe. Ob 25. obletnici nam je čestital tudi generalni sekretar @TJagland: "Sl…</t>
  </si>
  <si>
    <t>Ah ti lepa in čista, zelena Slovenija. Preko frackinga v Prekmurju, Albaugha v Račah, vse do Kemisa na Vrhniki. Še… https://t.co/c1Rvzuf1K1</t>
  </si>
  <si>
    <t>RT @OranjeSwaeltjie: Hvala ti Slovenija za ves tvoj denar. https://t.co/xgVyTLcDtC</t>
  </si>
  <si>
    <t>RT @Nova24TV: Žalosten dan Slovenske vojske: Ravno v času slavnostnega govora ministrice Katičeve in predsednika Pahorja “crknila” vojaška…</t>
  </si>
  <si>
    <t>Le plesat me pelji!  Regijsko srečanje  JSKD Domžale https://t.co/8yRk3MhnXF  #kultura #umetnost #Slovenija #Kamnik… https://t.co/G1Z4tPjw7u</t>
  </si>
  <si>
    <t>Birkenstock                                     Boutique Napoleon h. Slovenija Portorož</t>
  </si>
  <si>
    <t>Le plesat me pelji!  Regijsko srečanje  JSKD Domžale https://t.co/YUNx7QOsS9  #kultura #umetnost #Slovenija #Kamnik… https://t.co/NXFyFFzbzc</t>
  </si>
  <si>
    <t>Ta prispevek marsikomu odpre oči...Nedotakljive mreže v zdravstvu https://t.co/VxkAnk10Lf
#volitve2018</t>
  </si>
  <si>
    <t>RT @SKOJ_konferenca: O employer brandingu tudi na okrogli mizi. Sodelujejo Žiga Čebulj (Sportina), Ivan Lorenčič (II.gim. Maribor), Lea Tka…</t>
  </si>
  <si>
    <t>RT @MATJADRAKSLER: Če bi bili na desnici Židan,Cerar,Mesec,Erjavec,
Jankovič sploh nebi delal panike...
Tako , ker je pa @JJansaSDS na desn…</t>
  </si>
  <si>
    <t>RT @vinkovasle1: Za natančne oodatke o militantnih nasilnežih povprašati @strankalevica in Kordeša ter @Solidarnost_si in njihovega firerja…</t>
  </si>
  <si>
    <t>RT @JJansaSDS: NAPREJ ZASTAVA SLAVE! Ponosno zapoj svojo himno ob 28. rojstnem dnevu, @Slovenskavojska Prihaja čas, ko bo Slovenija zopet #…</t>
  </si>
  <si>
    <t>.@ZidanDejan predstavlja aktivnosti MKGP v sklopu 1. obeležitve #SvetovniDanČebel, ki ga bomo 20. maja obeležili pr… https://t.co/JtdlFa7T04</t>
  </si>
  <si>
    <t>RT @markobandelli: KRAS in BRKINI. Čas je, da dobijo človeka, ki bo zastopal njihov interes: gospodarstvo, turizem, infrastruktura. To so g…</t>
  </si>
  <si>
    <t>RT @TadejSlapnik: Na @UNIDO Energy forumu na Dunaju sem izpostavil, da je Slovenija med vodilnimi državami na svetu na področju razvoja dis…</t>
  </si>
  <si>
    <t>Vanesa Mesarec iz The Biggest Loser Slovenija: Poglejte si, kako vitka je videti danes https://t.co/2Ls7XAuP7Y https://t.co/YyvYh5jF3d</t>
  </si>
  <si>
    <t>DRUGORAZREDNI
 https://t.co/AgOrYuu6P4 via @Nova24TV</t>
  </si>
  <si>
    <t>RT @Val202: 🚵‍♀️ “Slovenija ima potencial, da postane ena najboljših gorsko-kolesarskih destinacij na svetu.” 
➡️ Gorsko kolesarjenje v Slo…</t>
  </si>
  <si>
    <t>@SaskaMrak: “Slovenija je s svojim sistemom nekonkurenčna za pridobivanje in ohranjanje talentov.” @ZdrManager… https://t.co/nmNk0hB09Q</t>
  </si>
  <si>
    <t>@ArtGotar Slovenija se je uvrstila na SP v fuzbalu!?!? https://t.co/uQv3SzBdwZ</t>
  </si>
  <si>
    <t>V tujini je 105 slovenskih nogometašev. Največ v Italiji. Glede na prebivalstvo je Slovenija peti največji izvoznik… https://t.co/LvzABBV5nT</t>
  </si>
  <si>
    <t>Se je tudi meni skoraj zgodilo. Zatopljen v svoje misli, vlaka na istem prehodu ne bi opazil brez piska strojevodje… https://t.co/oLtmxZVOpm</t>
  </si>
  <si>
    <t>RT @JJansaSDS: Naš cilj je uspešna Slovenija, ki zagotavlja razvoj, varnost in stabilnost. Bodi pogum. Bodi sprememba. Odprimo vrata boljši…</t>
  </si>
  <si>
    <t>RT @Berry20275000: @markobandelli @rtvslo @RTV_Slovenija @24ur_com @Svet_KanalA @PrimorskeNovice @primorskiD @Delo @StrankaAB Samo naprej ž…</t>
  </si>
  <si>
    <t>RT @IJoveva: Tole bom danes, še enkrat, po mesecu dni od prispevka, pustila tukaj. 
https://t.co/MxDx9J7NRn</t>
  </si>
  <si>
    <t>@Effo12 @edendenmkd @MickoskiHM @VMRO_DPMNE Bi vadwl narod na ulica da NE E UCENET SVE MISSLIM DEKA ZAEDNO SA U OVA… https://t.co/DCqej8D75I</t>
  </si>
  <si>
    <t>He, 15 let po izstopu iz politike si še vedno le ex politik. Del bede zakaj nihče (pameten) noče več v politiko. 
https://t.co/IYX5W4kS2M</t>
  </si>
  <si>
    <t>I liked a @YouTube video https://t.co/r70RCaPbBM Reakcija: | Slovenija Finale Evrovizija | Lea Sirk - ''Hvala Ne''</t>
  </si>
  <si>
    <t>@JJansaSDS Moj glas imate, vsak dan razlagam ljudem, kako zelo Slovenija potrebuje desnico, demokracijo in poštenost,  za Slovenijo.</t>
  </si>
  <si>
    <t>V 19. minuti je Slovenija povedla na Slovaškem! Tanja Voga je podala iz avta z leve, Anja Ložar Đaković pa je zadel… https://t.co/aEszIjOyAg</t>
  </si>
  <si>
    <t>RT @mojcav1: Golobičev tesni zaveznik Bogdan Biščak povsem padel iz tira in začel zmerjati: “Kreten zarukani, lažnivi! Kakšno jahto? …” htt…</t>
  </si>
  <si>
    <t>Dejan Židan na kongresu SD predstavil novi slogan: Samozavestna Slovenija. "Naša država mora biti vse tisto, kar ja… https://t.co/TtPJP2nYlf</t>
  </si>
  <si>
    <t>Slovenija je izgubila že nešteto priložnosti, da se uvrsti na pravo stran zgodovine s priznanjem Palestine. Sramota… https://t.co/bjDtW8aXwI</t>
  </si>
  <si>
    <t>Dragi prijatelji, čestitke ob dnevu Slovenske vojske. Srečno, Slovenska vojska ! Srečno, Slovenija ! 🇸🇮 Laurent Afr… https://t.co/9VRqHUENJ4</t>
  </si>
  <si>
    <t>Edini, ki je objavil. SN nasajajo vsakega reveža, ko je v igri prijatelj Bojan pa molčijo https://t.co/NteR1vMlh7</t>
  </si>
  <si>
    <t>Lepotička 😍. https://t.co/WHg9qM1Pf7</t>
  </si>
  <si>
    <t>Posebna skupina za obračun s SDS. 'Drago Šketa, Hinko Jenull, Harij Furlan, Darko Majhenič, David Antolović, Branko… https://t.co/NcOvLGtmkX</t>
  </si>
  <si>
    <t>ZZR: Treba je izvoliti najbolj sposobne, ugledne in izkušene ljudi https://t.co/Sco0qw3MEX</t>
  </si>
  <si>
    <t>:) Slovenski novinar zamegli osebne podatke v članku, prilima pa QR kodo, ki vsebuje te podatke. Genialec :) Gospa… https://t.co/va5qGWR75z</t>
  </si>
  <si>
    <t>Upam, da bo naslednja vlada malo manj etična in bo razumela, da je njihov delokrog Slovenija znotraj katere si ne n… https://t.co/T05kXCkEWf</t>
  </si>
  <si>
    <t>Leto od Kemisa: Hud požar, jezni občani in ogorčenje zaradi počasnih informacij o strupenih snoveh https://t.co/inzY5o7aW9</t>
  </si>
  <si>
    <t>RT @dr_Olaj: Leto od Kemisa: Hud požar, jezni občani in ogorčenje zaradi počasnih informacij o strupenih snoveh https://t.co/inzY5o7aW9</t>
  </si>
  <si>
    <t>RT @RevijaReporter: Čuš je ogorčen: O moji listi so odločali strani stranke, ki me toži https://t.co/XR6LMFiiUE https://t.co/uZfDhVsoaI</t>
  </si>
  <si>
    <t>O lej si no to! V pečici pečen SOČEN piščanc. Pa osvežujoča zeljna solata. MEGA! https://t.co/HvwiWxWcev #SitFitSi… https://t.co/WlL6fc19lv</t>
  </si>
  <si>
    <t>Prostora za uspešnejši angažma slovenske politike pri spletnem nagovarjanju mlajših volivcev je še veliko. Vprašanj… https://t.co/PFdxIZcAK7</t>
  </si>
  <si>
    <t>Šola za ravnatelje je gostovala v Hiši EU v Ljubljani: Ravnatelji spoznavajo možnosti in priložnosti za šole, ki ji… https://t.co/44cTewBJ06</t>
  </si>
  <si>
    <t>RT @Nova24TV: V SDS in NSi za izredno sejo DZ o zdravljenju otrok s prirojenimi srčnimi napakami https://t.co/N8MIwf5RNf</t>
  </si>
  <si>
    <t>@MladenPrajdic @pengovsky ja, po moje zato, ker je slovenija predsedovala EU.</t>
  </si>
  <si>
    <t>RT @Podcrto: Kaj podjetjem in potrosnikom prinasa podatkovna direktiva GDPR, ki zacne veljati 25. maja? Njene ucinke bodo danes ob 17.30 pr…</t>
  </si>
  <si>
    <t>RT @sinicica: Edita Krajnovič: 41 let je starost, pri kateri osebna rast pade pod povprečje &amp;amp; Slovenija bo 2050 5. najstarejša populacija n…</t>
  </si>
  <si>
    <t>#HateSpeech and #Propaganda are growing in #Serbia #Serbija against #Croatians  #Slovenians #Bosnians; Its becoming… https://t.co/1UMcw6x4kS</t>
  </si>
  <si>
    <t>2017年夏
スロベニアプロジェクト
#veneerhouse #veneerhouseproject #koblab #keiouniv #keiosfc #slovenia #slovenija #architecture… https://t.co/yxmHYvBzq3</t>
  </si>
  <si>
    <t>@nejkom @pengovsky @sarecmarjan Nima, a bo vseeno nabral spodobne %...ker Slovenija hoče  nekompromitirane obraze.</t>
  </si>
  <si>
    <t>RT @Demokracija1: Društvo MORiS zahteva za prepoved javne prireditve »Nosil bom rdečo zvezdo«
https://t.co/MHJxTBlhPM https://t.co/HPxF2ot2…</t>
  </si>
  <si>
    <t>KOBILARNA LIPICA praznuje 438 let🐴🎉.......https://t.co/hiHAdIwoqj https://t.co/qvIsYgY9T0</t>
  </si>
  <si>
    <t>Kaj podjetjem in potrosnikom prinasa podatkovna direktiva GDPR, ki zacne veljati 25. maja? Njene ucinke bodo danes… https://t.co/EdrIfiP9FM</t>
  </si>
  <si>
    <t>Platite 43 KM odmah a 124 € po dolasku u apartmanima Lipov gaj 3* za dva noćenja za dvije osobe na bazi polupansion… https://t.co/GceMVQLHZO</t>
  </si>
  <si>
    <t>@tfajon @EP_Slovenija @lojzepeterle @Franc_Bogovic @ZidanDejan @isoltesEP Pa deci hrvaškega terana pa boste židane volje</t>
  </si>
  <si>
    <t>RT @m_bostjan: https://t.co/KDruejILeI</t>
  </si>
  <si>
    <t>RT @ZvoneCadez: Viktor Orban: Slovenija bo ostala slovenska samo, če bo na volitvah zmagala @strankaSDS in bo predsednik vlade @JJansaSDS .…</t>
  </si>
  <si>
    <t>@Baldrick_57 @1535Priman @RosvitaP Ko se SLOVENIJA osamsvojila,je bila drugačna!</t>
  </si>
  <si>
    <t>RT @MetkaZevnik: Slovenija bo znova ponosna! Družina je naš ponos! #volitve2018 #ZaOtrokeGre @ZdruzenaDesnica 
https://t.co/yxKVRAacAA</t>
  </si>
  <si>
    <t>RT @RevijaReporter: Ustavno sodišče zavrnilo ZL-DSD; Jurij Toplak: Zavrnitev volilne liste je nesorazmeren in v Evropi nesprejemljiv ukrep…</t>
  </si>
  <si>
    <t>RT @Nova24TV: Ustavni pravnik Jurij Toplak resno opozarja, da je ukrep zavrnitve liste zaradi spolne kvote je nesorazmeren in v Evropi nesp…</t>
  </si>
  <si>
    <t>@Iovehuns mwah:-* kako crazy da so tukaj sem misla da je slovenija forgotten land hahaha</t>
  </si>
  <si>
    <t>RT @dialogos_si: A naj zbiramo zamaške? 😈🛶 https://t.co/6LXwPklqJo</t>
  </si>
  <si>
    <t>RT @simon_skrba: Nisem vedel, da imajo vojaki rdeče kravate! Je to kak nov trend? https://t.co/dCtx9S1X5u</t>
  </si>
  <si>
    <t>RT @LCuliberg: Seveda, z veseljem vam razložim: ker se Slovenija ni uvrstila na SP2018 v Rusiji, bi bile zastave in "druge stvari, uporabne…</t>
  </si>
  <si>
    <t>Nisem vedel, da imajo vojaki rdeče kravate! Je to kak nov trend? https://t.co/dCtx9S1X5u</t>
  </si>
  <si>
    <t>Slovenian national @RTV_Slovenija  @tednikTVS publishing a story about the expedition. Featuring @DC43,… https://t.co/jOo9lvJHNN</t>
  </si>
  <si>
    <t>ОДРЖАНА БИЗНИС КОНФЕРЕНЦИЈА ЗА „МЕНАЏИРАЊЕ И ИСКОРИСТУВАЊЕ НА ЕУ-ФОНДОВИТЕ ЗА ЗЕМЈОДЕЛИЕ И ПРЕТСТАВУВАЊЕ НА БИЗНИС… https://t.co/FoGSdaiuV4</t>
  </si>
  <si>
    <t>@svetonilovic @vtarczay @LijeniHinko Pa nitko ni ne tvrdi da ih je pobijeno pola milijuna na Bleiburgu. Tamo ih je… https://t.co/DQJud4XzBd</t>
  </si>
  <si>
    <t>RT @PortalSpolsi: Zakaj so kvote potrebne? Ker mora demokracija poskrbeti, da je odsev ljudi reprezentiran v parlamentih, kar ni mogoče, če…</t>
  </si>
  <si>
    <t>RT @strankaSDS: Slovenija v srcu. Zmagovita Slovenija! #SDSzate https://t.co/MQvpP2Fza6</t>
  </si>
  <si>
    <t>Ponosni smo, da je Ads of the World, mednarodna stran kreativnih oglasov, objavila našo kampanjo, ki smo jo priprav… https://t.co/oW2tMCcQ2r</t>
  </si>
  <si>
    <t>RT @Agencija101: Ponosni smo, da je Ads of the World, mednarodna stran kreativnih oglasov, objavila našo kampanjo, ki smo jo pripravili sku…</t>
  </si>
  <si>
    <t>RT @strankaSDS: Ste že slišali za program SDS - "Slovenija v srcu"? #SDSzate https://t.co/vno35HeyCe</t>
  </si>
  <si>
    <t>RT @FranciDonko: Sta koroška dečka novodobna otroka s Petrička?
Odvetnik babice koroških dečkov ekskluzivno za Nova24TV: Ministrica v resni…</t>
  </si>
  <si>
    <t>Da so se pokvarili vsi motorji, je ministrica ugotovila šele po našem poročanju https://t.co/VjkMFaL736</t>
  </si>
  <si>
    <t>RT @ales_primc: Ustavni pravnik Jurij Toplak resno opozarja, da je ukrep zavrnitve liste zaradi spolne kvote nesorazmeren in v Evropi nespr…</t>
  </si>
  <si>
    <t>RT @feelgrid: How FeelGrid Platform helped a renewed winemaker in Višnjevik, Slovenija managing everyday challenges in his vineyards.
#IoT…</t>
  </si>
  <si>
    <t>Ni Slovenci više nisu kao što su nekada bili, jer su Bosanci u vreme Jugoslavije masovno odlazili u Sloveniju da tr… https://t.co/bR0ThAPSje</t>
  </si>
  <si>
    <t>@VSO_Slovenija Jože Pučnik je tudi svojo stranko poimenoval "socialdemokratska", danes pa je pa konservativno desna… https://t.co/XfaDyW8E3T</t>
  </si>
  <si>
    <t>RT @mojcaskrinjar: Retweeted SDS (@strankaSDS):
Ste že slišali za program SDS - "Slovenija v srcu"? #SDSzate https://t.co/59zD6vDv9i https…</t>
  </si>
  <si>
    <t>RT @mojcaskrinjar: Ne mreš verjeti! Edina ladja pa se ta povsem neuporabna.https://t.co/ve78oyZ0DK</t>
  </si>
  <si>
    <t>RT @JasnaMurgel: Slovenija je dežela startupov tudi po zaslugi  @vladaRS @MiroCerar  #Podim2018 #maribor #boljezavse https://t.co/NudMpHAMlQ</t>
  </si>
  <si>
    <t>RT @Stolnica: Pred 3. junijem so se na slovenske državljane z izjavo za javnost obrnili v Zboru za republiko. Kot ocenjujejo, je Slovenija…</t>
  </si>
  <si>
    <t>RT @Nova24TV: Društvo Moris ponovno vložilo zahtevo za prepoved komunistične orgije Svetlane Makarovič “Nosil bom rdečo zvezdo”, ki krši us…</t>
  </si>
  <si>
    <t>RT @Nova24TV: Zbor za republiko poziva državljane k udeležitvi volitev in podpori strankam, “ki so se izkazale pri obrambi resničnih nacion…</t>
  </si>
  <si>
    <t>RT @jan_gerben: @had Nateguje nas tvoja levica že preeedolgo. Čas je za spremembe! Čas je za desno vlado. Le boga Slovenija je levičarska o…</t>
  </si>
  <si>
    <t>RT @strankaSLOGA: https://t.co/hJp3lwwrrI</t>
  </si>
  <si>
    <t>RT @strankaSLOGA: Kako so govorili usodnega privatizacijskega 21. junija 2013? https://t.co/2doMl2kMuK via @SiolNEWS</t>
  </si>
  <si>
    <t>Gledos taking Slovenija by storm 😀😍 https://t.co/fjgMrtHnEZ</t>
  </si>
  <si>
    <t>RT @NevaUlcar: Gledos taking Slovenija by storm 😀😍 https://t.co/fjgMrtHnEZ</t>
  </si>
  <si>
    <t>OK. Ker vidim, da nekatere (na srečo redke, ampak so zadnje dni malo bolj 'glasni' kot sicer) zelo matra kraj oziro… https://t.co/lMTBAYeulN</t>
  </si>
  <si>
    <t>RT @vecer: Mojca Erjavec (NSI): "Verjamem, da bi radi bili leta 1975, a nismo tam. Mežiška dolina in Slovenija morata stopiti naprej." #vol…</t>
  </si>
  <si>
    <t>Volivcem sem predstavila konkretno in z dejstvi podkrepljeno vizijo regije #Koroška, temelječo na zelenem razvoju i… https://t.co/z7MUv4BL2q</t>
  </si>
  <si>
    <t>RT @STAkrog: Objavljen prvi razpis za evropsko financiranje brezplačnega dostopa do spleta https://t.co/HmMMhRRKe5 #EUface @EcinSlovenia @E…</t>
  </si>
  <si>
    <t>RT @STAkrog: Med dobitniki nagrade Europa Nostra 2018 tudi Plečnikova hiša https://t.co/L0buHn5Xlh #EUface @ECinSlovenia @EP_Slovenija</t>
  </si>
  <si>
    <t>Mala je Slovenija kolikor je Franca strah vsega kar mu ni znano. Prej ali slej bo moral priti v 21. stoletje in se… https://t.co/uYDRSl7DPE</t>
  </si>
  <si>
    <t>RT @PKlepec: @vanfranco @Posta_Slovenije draga @ArtGotar direktor Pošte Slovenija je izbranec SDS. Tako, da lahko v praksi vidiš kaj pomeni…</t>
  </si>
  <si>
    <t>Dobički v nebo! Med in mleko v slovenskih podjetjih!
Dobički so se dvignili za 15 odstotkov plače le za dva.
https://t.co/iEnlqNI7JQ</t>
  </si>
  <si>
    <t>Palestinci (Hams) so sedanje demonstracije napovedali tedne vnaprej, pripravili samomorilce (jih plačali in njihove… https://t.co/MIu3Ab5ABI</t>
  </si>
  <si>
    <t>@vanfranco @Posta_Slovenije draga @ArtGotar direktor Pošte Slovenija je izbranec SDS. Tako, da lahko v praksi vidiš kaj pomeni #SDSzate ;)</t>
  </si>
  <si>
    <t>RT @JozeBiscak: POZOR! Triki levičarjev: https://t.co/hVEKb1MCRP</t>
  </si>
  <si>
    <t>@RibicTine @AnjaKopacMrak zato... https://t.co/K7iEB6UvH1</t>
  </si>
  <si>
    <t>RT @Demokracija1: Naš cilj je uspešna Slovenija, ki zagotavlja razvoj, varnost in stabilnost. Bodi pogum. Bodi sprememba
https://t.co/FxOvp…</t>
  </si>
  <si>
    <t>Na seznam predvajanja @YouTube https://t.co/0e52GUdtcw Isaac Palma FINALE slovenija ima talent 2016 Hallelujah sem dodal videoposnetek</t>
  </si>
  <si>
    <t>@agortaa Mediji že več let poročajo, da je zaradi zapolnjenih in prekoračenih kapacitet pereč problem, kam namestit… https://t.co/42fGkytwQ6</t>
  </si>
  <si>
    <t>RT @RadioOgnjisce: V @Zborzarepubliko pozivajo k izvolitvi sposobnih, uglednih in izkušenih ljudi
https://t.co/M3I9FqUVAx</t>
  </si>
  <si>
    <t>Potniki z vlakom do Kočevja predvidoma naslednje leto (2019) https://t.co/pMIFORxxee</t>
  </si>
  <si>
    <t>https://t.co/jQ6amPma2H</t>
  </si>
  <si>
    <t>RT @Nova24TV: Levica v paniki, hujskaški Socialni demokrati grozijo z množičnimi protesti v primeru zmage Janše na volitvah https://t.co/4L…</t>
  </si>
  <si>
    <t>RT @Demokracija1: Začelo se je! Levičarski Facebook začel z blokadami profila Demokracije
https://t.co/s3kO2KF1nU https://t.co/TL6hkktqrn</t>
  </si>
  <si>
    <t>Z aktivnostmi usmerjenimi v spodbujanje startupov, želimo okrepiti NAJBOLJŠA podporna okolja, programe in predvsem… https://t.co/YjZ9I2x7dz</t>
  </si>
  <si>
    <t>@PocivalsekZ @policija_si https://t.co/izUjjx2S8v</t>
  </si>
  <si>
    <t>RT @RevijaReporter: ZZR: Treba je izvoliti najbolj sposobne, ugledne in izkušene ljudi https://t.co/V81ycodSqF https://t.co/KKvFYdOSCR</t>
  </si>
  <si>
    <t>RT @RevijaReporter: Krković zahteva prepoved koncerta Svetlane Makarovič, ki poveličuje simbol agresorske JLA in totalitarizma https://t.co…</t>
  </si>
  <si>
    <t>The Telehraph piše: "Slovenija je najboljša potovalna destinacija, če imate radi čebele  - ali ste čebela." Recimo,… https://t.co/t9Lh0bUEeU</t>
  </si>
  <si>
    <t>RT @tourism_slo: STO, Slovenski filmski center, @TurizemLJ , Zavod Aipa so na največji evropski filmski tržnici v Cannesu, predstavili Slov…</t>
  </si>
  <si>
    <t>RT @Dnevnik_si: Obeta se velika sprememba glede tega, katera televizija bo prenašala tekme. Prvoligaški nogomet se poslavlja s Kanala A in…</t>
  </si>
  <si>
    <t>RT @JJansaSDS: Kaj če bi @RTV_Slovenija raje dežurala ob Kolpi kot v Gazi? Bolj jih skrbi palestinska kot slovenska meja. Kdo vas plačuje?</t>
  </si>
  <si>
    <t>RT @RMAndreja: Slovenija je v Evropi, ni pa evropska. Predolgo jo upravlja tranzicijska levica s sodnimi zlorabami in duši njen razvoj. @vo…</t>
  </si>
  <si>
    <t>Preberi super zanimiv intervju, ki smo ga opravili z Majo in Alešem iz #aktivirajse.👍 
Spoznajte, od kod črpata mo… https://t.co/GKkjQDdfMW</t>
  </si>
  <si>
    <t>Takšen balkon je imela kandidatka za poslanko, ki naj bi se borila za pravice živali #video https://t.co/htZndfOxmq… https://t.co/2Hb3AYds2U</t>
  </si>
  <si>
    <t>Sramota !!!!!!!!!!!!!!!!!! https://t.co/ABQ58JDPnZ</t>
  </si>
  <si>
    <t>Le dve državi se lahko pohvalita s tem dosežkom na Giru. Ena je po zaslugi @matmohoric tudi Slovenija ...… https://t.co/e7Eh5usnAm</t>
  </si>
  <si>
    <t>Zelo podobne ocene podajajo vsakokratni FDV komentatorji ob volitvah, le da je gospa svojo dejavnost pravilno regis… https://t.co/htt79amNFR</t>
  </si>
  <si>
    <t>RT @BorSeusek: Zelo podobne ocene podajajo vsakokratni FDV komentatorji ob volitvah, le da je gospa svojo dejavnost pravilno registrirala.…</t>
  </si>
  <si>
    <t>@ArtGotar @vinkovasle1 Ker je peta kolona v Sloveniji tako močna. Zakaj @PopTV s svojimi prispevki tako pogosto pro… https://t.co/iP1oKDTrOT</t>
  </si>
  <si>
    <t>RT @TadejaCerk: @ArtGotar @vinkovasle1 Ker je peta kolona v Sloveniji tako močna. Zakaj @PopTV s svojimi prispevki tako pogosto promovira h…</t>
  </si>
  <si>
    <t>RT @penzionist12: Upam da se bo tudi @VSO_Slovenija  oglasil v vezi z tem,če ne kaj drugega naj pridejo na protest v uniformah,če bo ta kon…</t>
  </si>
  <si>
    <t>RT @tatjanak1: Golobičev tesni zaveznik Bogdan Biščak povsem padel iz tira in začel zmerjati: “Kreten zarukani, lažnivi! Kakšno jahto? …” h…</t>
  </si>
  <si>
    <t>RT @RevijaReporter: Roman Leljak objavlja dokumente iz Beograda, ki so jih v Sloveniji uničili @RomanLeljak @IgorKrsinar https://t.co/DoCga…</t>
  </si>
  <si>
    <t>RT @MatevzTomsic: Ugledni ustavni pravnik prepričljivo utemeljuje nesprejemljivost izločanja strankarskih list zaradi neizpolnjevanja spoln…</t>
  </si>
  <si>
    <t>RT @24ur_com: Vojaška ladja Triglav ne more izpluti, na misiji odpovedali vsi trije motorji https://t.co/xAX8H8vXyc</t>
  </si>
  <si>
    <t>RT @fzagorc: Slovenija je totalitarna država, kjer levica izkorišča vsako malenkost za onemogočanje desnice. Med tem, ko levica lahko počne…</t>
  </si>
  <si>
    <t>RT @IPirkovic: Pred enim letom se je Slovenija razdelila na histerično in normalno. https://t.co/R9QwPQsIzo</t>
  </si>
  <si>
    <t>@JJansaSDS @polona_naglic @RTV_Slovenija le zakaj se lahko vse drugo lazje re-twit,kot pri twitu JJ..PA NE MISLIT L… https://t.co/U8MgnWfG0P</t>
  </si>
  <si>
    <t>RT @Nova24TV: [VIDEO] Viktor Orban na obisku v Sloveniji: “Slovenci ne bi smeli nasedati novim obrazom, v težkih časih potrebujemo močne vo…</t>
  </si>
  <si>
    <t>RT @KovacRebeka: to, seveda, da že 25 vodi stranko, je lepo in prav. Vendar!!!!! Da pa je PREŽIVEL ogabne napade medijskih hijen, barab, gl…</t>
  </si>
  <si>
    <t>Že pred Kemisom so ribe spreminjale spol, kaj šele bo? #intervju https://t.co/PusOc8rdeZ via @SiolNEWS</t>
  </si>
  <si>
    <t>@Franc10324360 Kdor ceni več tisoč letno zgodovino naroda in njeno IDENTITETO bo volil "ZA SLOVENIJO" ter izvolil D… https://t.co/iDZuzPQGVV</t>
  </si>
  <si>
    <t>RT @Demokracija1: Nasprotniki SDS so že začeli s podlimi triki
https://t.co/YWlfr5HWF9 https://t.co/elZBQNJwWV</t>
  </si>
  <si>
    <t>Drugi dan devetdnevnice v čast Mariji Pomočnici kristjanov
Z dobroto in prepričanjem
https://t.co/OLiwALgVq5 https://t.co/UUA5XS03cJ</t>
  </si>
  <si>
    <t>Drugi dan devetdnevnice v čast Mariji Pomočnici kristjanov
Z dobroto in prepričanjem
https://t.co/xFoatSqy3o https://t.co/zl7MDAYXPa</t>
  </si>
  <si>
    <t>RT @SKOJ_konferenca: Najprej je na vrsti kategorija A - programi internega komuniciranja. V tej kategoriji je zmagalo podjetje @A1Slovenija…</t>
  </si>
  <si>
    <t>RT @penzionist12: Žalosten dan Slovenske vojske: Ravno v času slavnostnega govora ministrice Katičeve in predsednika Pahorja “crknila” voja…</t>
  </si>
  <si>
    <t>@penzionist12 @VSO_Slovenija IN S TROFEJNIM OROŽJEM NA GOTOVS! TAKO, KOT TO POČNE GVERILA ZZB!</t>
  </si>
  <si>
    <t>Tole je tud krasn!
https://t.co/sCef3npoau</t>
  </si>
  <si>
    <t>RT @crtica49: Samo Slovenija in Slovenci ne bodo nikoli dojeli nujnosti bodisi lokalne, regionalne ali nacionalne vzporedne valute.
Evrski…</t>
  </si>
  <si>
    <t>O employer brandingu tudi na okrogli mizi. Sodelujejo Žiga Čebulj (Sportina), Ivan Lorenčič (II.gim. Maribor), Lea… https://t.co/AHFklQ1x9T</t>
  </si>
  <si>
    <t>RT @A1Slovenija: Naša je nagrada Prizma za program internega komuniciranja Od Si.mobila do A1 Slovenija. #21skoj 🏆🎉 #ponosni 🙌🏼 https://t.c…</t>
  </si>
  <si>
    <t>Naša je nagrada Prizma za program internega komuniciranja Od Si.mobila do A1 Slovenija. #21skoj 🏆🎉 #ponosni 🙌🏼 https://t.co/p0HmOu3eAY</t>
  </si>
  <si>
    <t>@tfajon @EP_Slovenija @lojzepeterle @Franc_Bogovic @ZidanDejan @isoltesEP Bo Židan zafural tudi med, kot je teran?</t>
  </si>
  <si>
    <t>RT @Nova24TV: Policisti PU Koper prišli na sled vodičem nezakonitih migrantov https://t.co/yUhUn1SfBp</t>
  </si>
  <si>
    <t>https://t.co/Z2iqCsY9h8</t>
  </si>
  <si>
    <t>Društvo MORiS ponovno vložilo zahtevo za prepoved komunistične orgije Svetlane Makarovič “Nosil bom rdečo zvezdo”,… https://t.co/gVg7sDTRMq</t>
  </si>
  <si>
    <t>RT @tomltoml: Ko sem na tviterju natikal @UrosJausevec in @DominikaSvarc 
iz straniščne stranke sem dobil 11 novih sledilcev.
Hvala sledilc…</t>
  </si>
  <si>
    <t>RT @stanejagergmaio: Roman Leljak objavlja dokumente iz Beograda, ki so jih v Sloveniji uničili | Revija Reporter https://t.co/myI9JtvH6V</t>
  </si>
  <si>
    <t>RT @StojanPovh: Na soočenjih želimo od gostov čim več slišati, @RTV_Slovenija pa jim odmerja čas v sekundah. A hkrati v omejenem času oddaj…</t>
  </si>
  <si>
    <t>Podlosti protikandidatov se vršijo tudi z ustrahovanjem ljudi, da ne smejo prevzemati reklamnega materiala kandidat… https://t.co/e25BO6Lo7y</t>
  </si>
  <si>
    <t>RT @DKopse: Ne dovolite astrologom, da nam sestavljajo vlade. Pojdimo na volitve in ... #SDSzate https://t.co/Vc0tqXCFeF</t>
  </si>
  <si>
    <t>Žalosten dan Slovenske vojske: Ravno v času slavnostnega govora ministrice Katičeve in predsednika Pahorja “crknila… https://t.co/of2e8nFAiF</t>
  </si>
  <si>
    <t>Rosvita ščitila Cerarja? »Očitno se je bala, da ga bom na gobec« https://t.co/AHcgyaFYxp</t>
  </si>
  <si>
    <t>Na @Karitas ob mednarodnem dnevu družin pozivajo državne ter lokalne organe, naj še naprej podpirajo in razvijajo d… https://t.co/p8YoYQP8Yp</t>
  </si>
  <si>
    <t>@potepuski pa kaka je to himna, da v njej ni niti enkrat omenjena Slovenija. še v tem komadu smo izpostavili večno… https://t.co/XTgYlxP8Qf</t>
  </si>
  <si>
    <t>Ja, Ksenija je povedala! @RTV_Slovenija @TVOdmevi</t>
  </si>
  <si>
    <t>@TVOdmevi, neka Ksenja razlaga da   so kamneje in molotovke orožje revežev, ki so kao nemočni proti izraelski vojsk… https://t.co/OF3xUg3yFe</t>
  </si>
  <si>
    <t>RT @StrankaSMC: Predsednik @vladaRS in @StrankaSMC se je po enem letu sodelovanja s #startup skupnostjo vrnil na @podimconference s konkret…</t>
  </si>
  <si>
    <t>@MatjazGerm Komunikacija za aktivacijo? Seveda sem jo opazil. Najprej Slovenija, Orbanov obisk!!!, čivk  Žana Mahni… https://t.co/EFRqO3DrTY</t>
  </si>
  <si>
    <t>@steinbuch @StrankaSMC @MiroCerar JM raziskave prirejene? 2 ali 3? Mah. Sam stavim na normalo: dolgo, konstantno, u… https://t.co/NEsNnwVO1r</t>
  </si>
  <si>
    <t>@SpelaNovak "Slovenija je ponedeljkovo nasilje obsodila, zavzemala pa se bo za mirno rešitev novonastale krize" je… https://t.co/9NVLcByTCN</t>
  </si>
  <si>
    <t>https://t.co/JV0Dx96DHp</t>
  </si>
  <si>
    <t>Danes pa naša kolega v @EP_Slovenija @lojzepeterle in @Franc_Bogovic gostita zajtrk s slovenskim medom ob prvem sve… https://t.co/1BLRpW839m</t>
  </si>
  <si>
    <t>RT @STAkrog: Peterle in Bogovič v Bruslju obeležila prvi svetovni dan čebel https://t.co/mcGbmxana7 #EUface @EP_Slovenija @lojzepeterle @Fr…</t>
  </si>
  <si>
    <t>@petrasovdat @vremenolovec Evo to je bilo to. Ona dela na morski biološki, ki je točno tu zraven. Pa še tastov avto… https://t.co/BzDFbFRYqi</t>
  </si>
  <si>
    <t>RT @24ur_com: Ministrica za obrambo Andreja Katič spet ni vedela. Tako kot za Natovo negativno oceno bataljonske bojne skupine na preverjan…</t>
  </si>
  <si>
    <t>RT @Franc_Bogovic: V krožnem gospodarstvu je ustrezno mesto treba posvetiti tudi ustvarjalnosti. Idejo o okolju bolj prijaznemu krožnemu na…</t>
  </si>
  <si>
    <t>https://t.co/u6ICOX1nkE</t>
  </si>
  <si>
    <t>Danes na soocenju v Mladinski postaji moste : 
Pirati (Slovenija je davcna oaza😶, nove industrije, UTD
SD(davki n… https://t.co/anjc1uHhnN</t>
  </si>
  <si>
    <t>@MilanZager @Mladiforum Vsa Evropa je na Evrosongu pokazala kaj je Izrael!  Kje je pristala Slovenija?Palestinci pa… https://t.co/7TwBKpOwPr</t>
  </si>
  <si>
    <t>@JJansaSDS @MilanZver @RTV_Slovenija Ti baje ne, tko da nevem zakaj se razburjas.</t>
  </si>
  <si>
    <t>gramsci: "actually they are the most developped i give u some examples ;: czek repubblic, estonia ,poland, hungary… https://t.co/zI9JPa2F9J</t>
  </si>
  <si>
    <t>New York Knicks should draft 9th overall pick Lukas Doncic guard forward from Slovenija 19 year old kid around June</t>
  </si>
  <si>
    <t>RT @Izak_Kosir: FOR MEN ONLY. Slovenska politika kot boys club. Alenka Bratušek kot edina ženska, "blažena" v družbi samih moških. (Naciona…</t>
  </si>
  <si>
    <t>RT @Delo: V slovenski Istri ima kar 62 oljkarjev olje z zaščiteno označbo porekla. https://t.co/tpKkVOSDZ2</t>
  </si>
  <si>
    <t>RT @MiroCerar: Hvala @podimconference in @StartupSlovenia! Lansko leto sem na konferenci #PODIM obljubil, letos uresničil in predstavil. Pr…</t>
  </si>
  <si>
    <t>RT @Stolnica: Na Slovenski Karitas so ob današnjem mednarodnem dnevu družin pozvali državne ter lokalne organe, naj še naprej podpirajo in…</t>
  </si>
  <si>
    <t>Zgodba se dogaja že od prej:
https://t.co/7pNl1z6LmN</t>
  </si>
  <si>
    <t>Dobro jutro Slovenija! https://t.co/duPCDh4zu3</t>
  </si>
  <si>
    <t>https://t.co/HUeo3LeqnS</t>
  </si>
  <si>
    <t>RT @Janez_Mezan: https://t.co/HUeo3LeqnS</t>
  </si>
  <si>
    <t>Mufti Grabus: Ni razlik med ljudmi, razen v tem, ali so dobri ali slabi https://t.co/z9CVUW7SRs</t>
  </si>
  <si>
    <t>@Jaka__Dolinar @cikibucka .....ker je Slovenija bliže!</t>
  </si>
  <si>
    <t>RT @altPaulin: Slovenija med 30 državami na 13. mestu po številu prijavljenih za azil;v 5 mesecih 834 migrantov https://t.co/3Pn5ts9QyE via…</t>
  </si>
  <si>
    <t>@Karitas46622347 pomaga zasvojenim s pridruženimi težavami v duševnem zdravju
https://t.co/AlHlpp8saX</t>
  </si>
  <si>
    <t>RT @katoliskacerkev: Vlaganje v družino je vlaganje v stabilnost in vsestransko blagostanje naše družbe - #SlovenskaKaritas poziva državne…</t>
  </si>
  <si>
    <t>Ko namesto zbranega denarja  za pomoč dobiš izsiljevanje, grožnje in napade nate. Kdo sploh še preverja tiste, ki s… https://t.co/YeOBbGGuKh</t>
  </si>
  <si>
    <t>Židje in Evropa ne gresta skupaj.  To je dokazal holokavst in zgodovinsko preganjanje Židov po celi Evropi. Prav ta… https://t.co/xpCnQGx3Iw</t>
  </si>
  <si>
    <t>RT @Nova24TV: Sramoten odnos države do vojnih veteranov: Ko branitelj Slovenije in invalid 3. kategorije plača položnice, gre lahko samo še…</t>
  </si>
  <si>
    <t>Na soočenjih želimo od gostov čim več slišati, @RTV_Slovenija pa jim odmerja čas v sekundah. A hkrati v omejenem ča… https://t.co/XqZBvTmgGd</t>
  </si>
  <si>
    <t>RT @mojcaskrinjar: Retweeted Janez Janša (@JJansaSDS):
Kaj če bi @RTV_Slovenija raje dežurala ob Kolpi kot v Gazi? Bolj jih skrbi palestin…</t>
  </si>
  <si>
    <t>RT @Nova24TV: Katera slovenska občina bo sprejela migrante in z vsakim zaslužila 290 evrov? Delovna skupina za azil v akciji, za migrante i…</t>
  </si>
  <si>
    <t>@markobandelli @rtvslo @RTV_Slovenija @24ur_com @Svet_KanalA @PrimorskeNovice @primorskiD @Delo @StrankaAB Samo nap… https://t.co/4KmbuFI5HU</t>
  </si>
  <si>
    <t>@Berry20275000 @markobandelli @rtvslo @RTV_Slovenija @24ur_com @Svet_KanalA @PrimorskeNovice @primorskiD @Delo… https://t.co/5CDKCnuHUW</t>
  </si>
  <si>
    <t>V desetih dneh naj bi bilo znano, kdaj bo vojaška ladja spet lahko plula. Zdaj čakajo rezervne dele. https://t.co/ndptOmE0b0</t>
  </si>
  <si>
    <t>KRAS in BRKINI. Čas je, da dobijo človeka, ki bo zastopal njihov interes: gospodarstvo, turizem, infrastruktura. To… https://t.co/1CQi7sAel5</t>
  </si>
  <si>
    <t>Delamo več in bolje. Pa smo bili tudi bolje plačani?https://t.co/O1ruB2Y6kJ</t>
  </si>
  <si>
    <t>V @strankaSD so se odločili za nadaljevanje. https://t.co/85413EhqGO</t>
  </si>
  <si>
    <t>Z Spirit Slovenija, javna agencija na sejem CeBIT. 
Prijave še zbirajo. https://t.co/oDsqHkzNnA</t>
  </si>
  <si>
    <t>RT @RevijaReporter: Dominika Švarc Pipan ne želi, da »ščijemo« po njej https://t.co/QcbZ3zTc8K https://t.co/u6PRTVWwHa</t>
  </si>
  <si>
    <t>RT @altPaulin: Katera slovenska občina bo sprejela migrante ? https://t.co/ulx6RvMzaw via @Nova24TV</t>
  </si>
  <si>
    <t>https://t.co/KDruejILeI</t>
  </si>
  <si>
    <t>RT @nada568352656: Katera slovenska občina bo sprejela migrante in z vsakim zaslužila 290 evrov? Delovna skupina za azil v akciji, za migra…</t>
  </si>
  <si>
    <t>RT @RevijaReporter: Krkovič zahteva prepoved koncerta Svetlane Makarovič, ki poveličuje simbol agresorske JLA in totalitarizma
https://t.co…</t>
  </si>
  <si>
    <t>Ladji Triglav odpovedali vsi trije motorji https://t.co/IP0PFvBU93 https://t.co/SmSRsj8tfd</t>
  </si>
  <si>
    <t>Tonin: Slovenska stran je vedela, da Hrvatje prisluškujejo https://t.co/RIuDnnWTyz
Hvala Bogu, da je med Slovenijo… https://t.co/mJVYXqS6Hv</t>
  </si>
  <si>
    <t>RT @MuriMursic: Tonin: Slovenska stran je vedela, da Hrvatje prisluškujejo https://t.co/RIuDnnWTyz
Hvala Bogu, da je med Slovenijo in Srbij…</t>
  </si>
  <si>
    <t>Na @podimconference bomo s PV @MiroCerar predstavili rezultate dela medresorske delovne skupine @vladaRS, ki je pri… https://t.co/1bXCBLYvem</t>
  </si>
  <si>
    <t>RT @MiroCerar: Pred začetkom @podimconference se sestajam s predstavniki slovenske start-up skupnosti. Predstavljamo rezultate dela medreso…</t>
  </si>
  <si>
    <t>Predsednik @vladaRS in @StrankaSMC se je po enem letu sodelovanja s #startup skupnostjo vrnil na @podimconference s… https://t.co/946UOB4mVM</t>
  </si>
  <si>
    <t>Sramoten odnos države do vojnih veteranov: Ko branitelj Slovenije in invalid 3. kategorije plača položnice, gre lah… https://t.co/AP7JQBeol1</t>
  </si>
  <si>
    <t>Prva novica: muslimani začenjajo praznik ramazan. 
Kam je Slovenija zašla, da je to prva novica @SamVprasam https://t.co/YjdbCVR73U</t>
  </si>
  <si>
    <t>https://t.co/ijy4fTDcaS
Končno dober članek v poplavi vsakodnevnih nebuloz. Psi so zakon!</t>
  </si>
  <si>
    <t>RT @JozeBizjak: https://t.co/lRaZZfJcyJ
Cepci iz #SMC in #LMŠ bi še kar UTD. Očitno so sami strokovnjaki za odkrivanje tople vode, čeprav s…</t>
  </si>
  <si>
    <t>RT @Delo: V četrt stoletja vodenja @strankaSDS je @JJansaSDS na enih volitvah – leta 2004 – prepričljivo zmagal, še enkrat – leta 2011 – je…</t>
  </si>
  <si>
    <t>RT @fzagorc: ..in tako je Slovenija postala ciljna država. Vsakemu oodarj azil in 1963€ za stroške bivanja v RS https://t.co/Jc2zu1PgFP</t>
  </si>
  <si>
    <t>RT @aleshojs: Kako so bili ključni člani @strankaSD proti osamosvojitvi ponovno razkriva Igor Bavčar! Pravi biciklisti - kimajo vsem,ki so…</t>
  </si>
  <si>
    <t>RT @aleshojs: Kaže,da je na občini,ki jo vodi @sarecmarjan precejšnje razsulo!Bivši direktor uprave,na listi @BojanPozar,razkriva umazane p…</t>
  </si>
  <si>
    <t>RT @rtvslo: Tudi Milan Balažic zaradi arbitraže s Hrvaško z ovadbo nad Erjavca https://t.co/pemZNvbhZc</t>
  </si>
  <si>
    <t>RT @nada568352656: Sramoten odnos države do vojnih veteranov: Ko branitelj Slovenije in invalid 3. kategorije plača položnice, gre lahko sa…</t>
  </si>
  <si>
    <t>RT @C_Mirkic: Poslušam cmerarjeve razlage o ferendumu ,DA GA NI SRAM,POLITIKANT,LAŽNIVEC,HINAVEC.... https://t.co/iWZptRjKzh 
RTV 4D - Spl…</t>
  </si>
  <si>
    <t>RT @Demokracija1: Bizarnost se stopnjuje: RTV Slovenija v oglasu moti omemba intervjuja s poslancem ter kandidatko za poslanko
https://t.co…</t>
  </si>
  <si>
    <t>RT @MareAndi: @Fitzroy1985 @pulsar541 @sodnik @UrosJausevec @strankaSD Levuharjem z Metelkove so policisti zaplenili molotovke in granitne…</t>
  </si>
  <si>
    <t>RT @DKopse: Hojs obljublja kar je NUJNO! Volitve bodo prelomne le, če se bomo prav odločili. Levičarjem res ne gre. https://t.co/0IWNl9hvlO…</t>
  </si>
  <si>
    <t>RT @agortaa: Sprenevedanje SD -jevega župana Kontiča presega meje dobrega okusa.
Pred časom je tako goreče zagovarjal migrantski center v V…</t>
  </si>
  <si>
    <t>RT @24ur_com: Reka Mura poplavlja znotraj protipoplavnih nasipov. https://t.co/LoRr2yajdF</t>
  </si>
  <si>
    <t>RT @JozeBiscak: Naš cilj je uspešna Slovenija, ki zagotavlja razvoj, varnost in stabilnost. Bodi pogum. Bodi sprememba https://t.co/xezIKew…</t>
  </si>
  <si>
    <t>RT @MZZRS: #Slovenija se preko #razvojnosodelovanje v sodelovanju s partnerji iz civilne družbe angažira pri krepitvi razvojnih potencialov…</t>
  </si>
  <si>
    <t>RT @RozancGasper: Po dežju, vedno posije sonce. @MO_Novomesto 
#novomesto #slovenija #slovenia #ifeelslovenia #sunset #dolenjska #visitdol…</t>
  </si>
  <si>
    <t>Dobro jutro Slovenija 🇸🇮️
Kako ste? 🤔😊</t>
  </si>
  <si>
    <t>RT @strankaSDS: Slovenija je in bo za nas vedno na prvem mestu! 
Objavljamo nagovore predsednika @JJansaSDS na veliki volilni konvenciji @s…</t>
  </si>
  <si>
    <t>RT @JiriKocica: Sem šel gledat, če so umaknili ta članek, pa je še gor. Zelo pomembno, da je, ker je to prvič, da vidim objavljen ta pogled…</t>
  </si>
  <si>
    <t>RT @RevijaReporter: Roman Leljak objavlja dokumente iz Beograda, ki so jih v Sloveniji uničili
https://t.co/DoCgaPeJ9E https://t.co/0jcHJXZ…</t>
  </si>
  <si>
    <t>RT @MarkoSket: "Če uvažaš tretji svet, dobiš tretji svet … Voliti levičarje je danes vozovnica za potovanje v bedo tretjega sveta. Enosmern…</t>
  </si>
  <si>
    <t>[TERME OLIMIA] Idilična zelena okolica, svež zrak, OBNOVLJEN DEL Wellness centra Termalija in brezskrbno uživanje!… https://t.co/6zso8dIMBz</t>
  </si>
  <si>
    <t>Dijaki Oblikovne so na prvem programu radia Slovenija delili svoja razmišljanja o odnosu do kulturne dediščine. Izh… https://t.co/jM14ePItPp</t>
  </si>
  <si>
    <t>Za vse stranke imam samo eno sporočilo: @strankaSDS @sarecmarjan @strankalevica , desus, SD, @ABratusek @ZoranDELA… https://t.co/oUmogXQ31g</t>
  </si>
  <si>
    <t>https://t.co/NPbTWl9onh</t>
  </si>
  <si>
    <t>@zigacepe @lukavalas @RokZorko @Mladiforum Tudi Rusija ni. In ima celo sankcije EU zaradi tega.... Pa ni videti, da… https://t.co/tiHSm8cwVO</t>
  </si>
  <si>
    <t>Na takšnih primerih se vidi humanost ljudi in države. https://t.co/cd5n1UnjoI Županja Črnomlja je iz Socialnih Demo… https://t.co/IqSsNSEopf</t>
  </si>
  <si>
    <t>RT @Bojanzadel: In spet hoče SD voditi Vlado RS? Sami nesposobneži! Da so se pokvarili vsi motorji, je ministrica ugotovila šele po našem p…</t>
  </si>
  <si>
    <t>RT @AndrazAnd: Nove poti so pred mano #zate Slovenija,sem kandidat @SDS na državnozborskih volitvah v https://t.co/QQbdpoVjfN, 11. okraj. Z…</t>
  </si>
  <si>
    <t>RT @krtmen: Slovenija kritizira Izrael ki je pobil hamasove teroriste.. https://t.co/HxQj2KV3qA</t>
  </si>
  <si>
    <t>@BojanPozar @MiroCerar @RosvitaP @RTV_Slovenija Zanimivo, da ga novinarji večjih medijev tako "ščitijo" ! No, ne po… https://t.co/XmVrXGkVza</t>
  </si>
  <si>
    <t>RT @bojansimm: @BojanPozar @MiroCerar @RosvitaP @RTV_Slovenija Zanimivo, da ga novinarji večjih medijev tako "ščitijo" ! No, ne podcenjujmo…</t>
  </si>
  <si>
    <t>RT @svizec5: Golobičev tesni zaveznik Bogdan Biščak povsem padel iz tira in začel zmerjati: “Kreten zarukani, lažnivi! Kakšno jahto? …” htt…</t>
  </si>
  <si>
    <t>Ne morem, da ne bi nadaljeval.:-) Neptun me je čist zrezal... 
Znana astrologinja daje odgovor, kdo bo zmagal na v… https://t.co/1ORXVfJXZg</t>
  </si>
  <si>
    <t>RT @IgorZavrsnik: Ne morem, da ne bi nadaljeval.:-) Neptun me je čist zrezal... 
Znana astrologinja daje odgovor, kdo bo zmagal na volitva…</t>
  </si>
  <si>
    <t>@had @FrancBreznikSDS Ogabno. Slovenija je bila sicer vedno nekoliko za Ameriko. Če so bili lani desničarji in naci… https://t.co/cWJBqUwSUD</t>
  </si>
  <si>
    <t>Slovenija planira do 2020. dosegnuti 25% udjela obnovljivaca u bruto potrošnji energije. Izmjenom  Uredbu o samooop… https://t.co/clBdTDIopX</t>
  </si>
  <si>
    <t>@JazbarMatjaz Jaz sem čist navdušena, da ima Slovenija tri lige. Pa tak mali narod &amp;lt;3</t>
  </si>
  <si>
    <t>@KatarinaJenko pazi zdej; Slovenija ima štiri lige!</t>
  </si>
  <si>
    <t>RT @GoRecnik: Ljudi, ki so aprila izgubili življenje pred slovensko žico, še vedno niso pokopali?! Sramota. 
https://t.co/lmn0Rb27rV</t>
  </si>
  <si>
    <t>Cak i Slovenija! A Hrvatska? https://t.co/Bq0WlkFiry</t>
  </si>
  <si>
    <t>@janezgecc Lahko prispevaš
https://t.co/0SbhCkmfh6</t>
  </si>
  <si>
    <t>@Delo 
https://t.co/C404zRX2Yv https://t.co/rkqP6n6Vtu</t>
  </si>
  <si>
    <t>RT @JernejStromajer: Na volitve se @strankaSD odpravlja z desetimi zavezami, med drugim obljubljajo višje plače, krajše čakalne vrste v zdr…</t>
  </si>
  <si>
    <t>Da je človeštvo padlo na najnižjo raven možno se zaveš, ko človeka, ki beži pred vojno nismo zmožni niti dostojno p… https://t.co/0A4QEdtbrf</t>
  </si>
  <si>
    <t>Поранешниот претседател на Словенија Милан Кучан во посета на Македонија https://t.co/NBMdHnegUv</t>
  </si>
  <si>
    <t>Посета на г. Милан Кучан, поранешен претседател на Република Словенија https://t.co/lnClRJ5tJH</t>
  </si>
  <si>
    <t>RT @MatjazDerin: Oblaki nad Piranom #Piran #Istra #Slovenija https://t.co/n01hFEGf3K</t>
  </si>
  <si>
    <t>Znani selektorji vseh moških in ženskih reprezentanc mlajših starostnih kategorij https://t.co/bMvArduSZu… https://t.co/mrnYKfZ3u4</t>
  </si>
  <si>
    <t>RT @slo_kosarka: Znani selektorji vseh moških in ženskih reprezentanc mlajših starostnih kategorij https://t.co/bMvArduSZu #Slovenija 🇸🇮🏀…</t>
  </si>
  <si>
    <t>@Mladiforum Tako kot je Slovenija dala zavezo, da bo prodala NLB.</t>
  </si>
  <si>
    <t>1991 gegužės 16 d. #Slovėnija pripažino #Lietuvos nepriklausomybę. May 16, 1991 #Slovenia recognized #Lithuania's independence.</t>
  </si>
  <si>
    <t>📆17.5.2018.
X
Kdaj❓20:00
X
Kje❓Cankarjev dom, Kosolevlova dvorana
#enfantterrible #peterhandke #cankarjevdom… https://t.co/CePrcuWbmb</t>
  </si>
  <si>
    <t>[press24] Поранешниот претседател на Словенија Милан Кучан во посета на Македонија https://t.co/tDn3UxCIzR https://t.co/9754Ji2RKF</t>
  </si>
  <si>
    <t>S čistilno napravo čisto vodo zagotovili 200 prebivalcem. 👍 https://t.co/3K3z6uiq2v</t>
  </si>
  <si>
    <t>RT @Max970: Šef DVK Vučko, ne vidi razloga za opravičilo Andreju Čušu!? Ali Vučko namiguje, da je vrhovno sodišče ravnalo nezakonito? https…</t>
  </si>
  <si>
    <t>Prvi policist države - o vnukinjah, prometni nesreči, varnosti na meji in policijski plači. Vredno branja! 'O dolži… https://t.co/LE7Hsx3SIK</t>
  </si>
  <si>
    <t>RT @MarijaBrezje: Danes je v Rimu potekala konferenca z naslovom “Svetišča in romarji”, v organizaciji veleposlaništva Rep. Madžarske in Pa…</t>
  </si>
  <si>
    <t>Te pa grem malo via Koroška. 
𗀔🚙
#Slovenija</t>
  </si>
  <si>
    <t>Ljudi, ki so aprila izgubili življenje pred slovensko žico, še vedno niso pokopali?! Sramota. 
https://t.co/lmn0Rb27rV</t>
  </si>
  <si>
    <t>@silosthe @MHacek @policija_si Odločili smo se za vladavino prava. Če se s tem igramo, na koncu posestnik otroške p… https://t.co/NlLUJm7MzA</t>
  </si>
  <si>
    <t>Mi bi rabili samo en opazovalni balon https://t.co/Sv7qVLuzAG</t>
  </si>
  <si>
    <t>RT @vinkovasle1: https://t.co/U3q3L7HSZi</t>
  </si>
  <si>
    <t>RT @Max970: Ustavni pravnik Jurij Toplak resno opozarja, da je ukrep zavrnitve celotne liste zaradi spolne kvote nesorazmeren in v Evropi n…</t>
  </si>
  <si>
    <t>RT @Max970: Se želi ministrica Irena Majcen vpisati v Guinnessovo knjigo svetovnih presežkov? Ne, le prijateljem bo priskrbela malo denarja…</t>
  </si>
  <si>
    <t>RT @Bond00775328617: "Če bi bila RTV načelna, bi morala potem cenzurirati vsa svoja poročila, kjer se z imeni in priimki omenjajo kandidati…</t>
  </si>
  <si>
    <t>RT @AllBriefs: @prav1111 Slovenija ima velike gozdove in partijci so se izgubili v času - posledično tudi ne vedo, da so bil zadnjih 10 let…</t>
  </si>
  <si>
    <t>RT @Muhabc1: Društvo MORiS ponovno vložilo zahtevo za prepoved komunistične orgije Svetlane Makarovič “Nosil bom rdečo zvezdo”, ki krši ust…</t>
  </si>
  <si>
    <t>RT @Max970: Katera slovenska občina bo sprejela migrante in z vsakim zaslužila 290 evrov? Delovna skupina za azil v akciji, za migrante išč…</t>
  </si>
  <si>
    <t>STO, Slovenski filmski center, @TurizemLJ , Zavod Aipa so na največji evropski filmski tržnici v Cannesu, predstavi… https://t.co/1Cia44D6Q6</t>
  </si>
  <si>
    <t>Canska filmska javnost je izvedela, zakaj je Slovenija edinstvena kot filmska lokacija. Predstavili smo se na najve… https://t.co/t14AMvhHTw</t>
  </si>
  <si>
    <t>V šovu #BiggestLoserSLO obdarili otroke: https://t.co/vRHcxDwCT3 https://t.co/hrj9HYwcun</t>
  </si>
  <si>
    <t>@KatarinaDbr @praprotnix @Odbita @Val202 S @TelekomSlo in @petrol imam tudi sam dobre izkušnje, na seznam pa dodaja… https://t.co/lsItbyThL2</t>
  </si>
  <si>
    <t>Upam, da danes @JaniModern ne bodo zaklenili v klet in mu uspe prit do plenarke https://t.co/xO2atqd7j9 https://t.co/rZjCTzzXIw</t>
  </si>
  <si>
    <t>https://t.co/jntpIoTfNb https://t.co/MEVk3G6aYL</t>
  </si>
  <si>
    <t>RT @MGruden: Predsednik, ki izjavi, da se krepi geopolitika,  je kot vremenoslovec, ki napove, da bo v naslednjih dneh več meteorologije.…</t>
  </si>
  <si>
    <t>RT @penzionist12: Katera slovenska občina bo sprejela migrante in z vsakim zaslužila 290 evrov? Delovna skupina za azil v akciji, za migran…</t>
  </si>
  <si>
    <t>RT @Max970: Državljana Bosne in Hercegovine nista hotela plačati zapitka, grozila sta s strelnim orožjem, pretepala goste lokala in strelja…</t>
  </si>
  <si>
    <t>Kje ste, desničarji, z zagovarjanjem svete pravice do dostojnega pokopa? https://t.co/p7syozoP5y</t>
  </si>
  <si>
    <t>RT @Max970: Radeljski župan kazensko ovaden, od občine pa terjajo odškodnino. STA je pozabila navesti, da je župan Bukovnik vidni član Soci…</t>
  </si>
  <si>
    <t>Seveda, z veseljem vam razložim: ker se Slovenija ni uvrstila na SP2018 v Rusiji, bi bile zastave in "druge stvari,… https://t.co/PsA2fL2JQ9</t>
  </si>
  <si>
    <t>V krožnem gospodarstvu je ustrezno mesto treba posvetiti tudi ustvarjalnosti. Idejo o okolju bolj prijaznemu krožne… https://t.co/RE9Px8kCaf</t>
  </si>
  <si>
    <t>Peterle in Bogovič v Bruslju obeležila prvi svetovni dan čebel https://t.co/mcGbmxana7 #EUface @EP_Slovenija @lojzepeterle @Franc_Bogovic</t>
  </si>
  <si>
    <t>Indeksi industrijske proizvodnje, podrobni podatki, Slovenija, marec 2018 https://t.co/H1ReXg7Dht</t>
  </si>
  <si>
    <t>Mladi v EU od doma v povprečju s 26 leti, Slovenci pri 28 https://t.co/kTwBrfK2Ed #EUface @ECinSlovenia @EP_Slovenija @StatSlovenija</t>
  </si>
  <si>
    <t>Objavljen prvi razpis za evropsko financiranje brezplačnega dostopa do spleta https://t.co/HmMMhRRKe5 #EUface @EcinSlovenia @EP_Slovenija</t>
  </si>
  <si>
    <t>Karierni kažipot za študente s posebnimi potrebami https://t.co/fJw4WAyS6Z @KC_UL @EFLjubljana #EUface @ECinSlovenia @EP_Slovenija</t>
  </si>
  <si>
    <t>RT @JJansaSDS: Ste že slišali za naš program "Slovenija v srcu"? #SDSzate https://t.co/DZ7Q2IrtqI</t>
  </si>
  <si>
    <t>Včerajšnje gostovanje @DanijelLoredan v oddaji @24UR bi moral videti sleherni državljan #Slovenije. Vsak, brez izje… https://t.co/9yPRFmHzSk</t>
  </si>
  <si>
    <t>RT @SkupajNaprej: Včerajšnje gostovanje @DanijelLoredan v oddaji @24UR bi moral videti sleherni državljan #Slovenije. Vsak, brez izjeme. #v…</t>
  </si>
  <si>
    <t>hm hm hm....https://t.co/l6jbtgi3fa</t>
  </si>
  <si>
    <t>RASANT KT 70 cestni pometač - cestni pometalni stroj naprodaj na Mascusu.
Mascus Slovenija &amp;gt; Komunalna tehnika &amp;gt; D… https://t.co/VEkKSwl9nh</t>
  </si>
  <si>
    <t>@Zarelepotec @StankaStanka Ne Slovenija.</t>
  </si>
  <si>
    <t>Kaj se vraga toliko derete posameniki proti orbanizaciji Slovenije in proti putinizaciji Slovenije. Evropa sama, ne… https://t.co/cWlLA1n79V</t>
  </si>
  <si>
    <t>RT @Ferch_Pech: Kaj se vraga toliko derete posameniki proti orbanizaciji Slovenije in proti putinizaciji Slovenije. Evropa sama, ne samo Sl…</t>
  </si>
  <si>
    <t>RT @AleksHribovsek: 15. maja 1991 so začeli služenje slovenski naborniki v 710. učnem centru v Pekrah in 510. učnem centru na Igu. https://…</t>
  </si>
  <si>
    <t>@IgorGobec Slovenija zavzema unikatno geografsko pozicijo v Evropi, v središču X-a najpomembnejših evropskih kopens… https://t.co/s9LS6jCWyA</t>
  </si>
  <si>
    <t>RT @NualAnnaSimmed: @IgorGobec Slovenija zavzema unikatno geografsko pozicijo v Evropi, v središču X-a najpomembnejših evropskih kopenskih…</t>
  </si>
  <si>
    <t>Live from #Pressconference for #marathon @myfranja
@cyclingfans @UCI_cycling @cyclingweekly @UCI_GFWS @Prijavim_se… https://t.co/fOBIq4IeDp</t>
  </si>
  <si>
    <t>Evrovizija 2019: Strel v hrbet 10 točk, smrt otroka 12 točk?  https://t.co/fWCNXpuPPj</t>
  </si>
  <si>
    <t>RT @TanjaPorcnik: Slovenija v skupini evropskih držav, ki so najmanj naredile v boju z lažnimi novicami oziroma #FakeNews, ki prihajajo iz…</t>
  </si>
  <si>
    <t>RT @MarkoSket: Izjemno zanimiva korelacija med deležem vetrnih elektrarn v neki državi ter stopnjo zasužnjenosti nekega naroda nadvladi žid…</t>
  </si>
  <si>
    <t>@KARANTANEC @lucijausaj @SimonRozic @Berry20275000 @RTV_Slovenija ... abso</t>
  </si>
  <si>
    <t>@lucijausaj @LapSaso @SimonRozic @Berry20275000 @RTV_Slovenija Brez trme in vztrajnosti ni rezultatov.</t>
  </si>
  <si>
    <t>@ZmajLj @petra_jansa @freewiseguy @RTV_Slovenija ... in tako dalje</t>
  </si>
  <si>
    <t>RT @fzagorc: Slovenija prebudi se..ustavimo levico! https://t.co/jwUtvUATDA</t>
  </si>
  <si>
    <t>RT @boriscipot1: Pred jutrišnjo obletnico ustanovitve MSNZ .@ToneKrkovic .@VSO_Slovenija Ravnanje Milana Kučana v usodnih dneh sredi maja 1…</t>
  </si>
  <si>
    <t>https://t.co/JSFOsZsSIW</t>
  </si>
  <si>
    <t>https://t.co/wDY5dH6D8U</t>
  </si>
  <si>
    <t>RT @lukatreven: https://t.co/wDY5dH6D8U</t>
  </si>
  <si>
    <t>Levica v paniki, hujskaški Socialni demokrati grozijo z množičnimi protesti v primeru zmage Janše na volitvah… https://t.co/ea9ft9EWbc</t>
  </si>
  <si>
    <t>RT @BracicREGOUC: Levica v paniki, hujskaški Socialni demokrati grozijo z množičnimi protesti v primeru zmage Janše na volitvah https://t.c…</t>
  </si>
  <si>
    <t>@FrenkMate @petra_jansa @BojanSkec @cesenj Slovenija je polna nič povezanih naključij ? Ni treba dosti, da odkriješ mrežo povezav.</t>
  </si>
  <si>
    <t>RT @trotz_dessen: Namesto ruskega sranja bo po volitvah Slovenija dobila novo vojno galejo, imenovano Huda jama in na njej bodo veslali gal…</t>
  </si>
  <si>
    <t>RT @ATBeatris: @FrenkMate @petra_jansa @BojanSkec @cesenj Slovenija je polna nič povezanih naključij ? Ni treba dosti, da odkriješ mrežo po…</t>
  </si>
  <si>
    <t>RT @MetkaZevnik: Milena Babič, ki je goljufala, lahko kandidira. Meni so prepovedali. Listi SD in Zelenih nista zavrnjeni, lista Združene d…</t>
  </si>
  <si>
    <t>RT @rokjarc: @JernejStromajer @strankaSD 1. Glede na to da ste bili vladna stranka, sprasujem kje ste bili do sedaj?! 2. Če mislite da je @…</t>
  </si>
  <si>
    <t>Glasbena in športna tekmovanja so zgolj še podaljšek vojne z drugimi ... https://t.co/fG9DzdjcE6</t>
  </si>
  <si>
    <t>Prihodki gospodarski družbi v letu 2017 zrasli za 13%, izkazan neto čisto dobiček blizu "rekorda" (višji je bil le… https://t.co/XDZZinkm4Z</t>
  </si>
  <si>
    <t>@strankalevica V živo na MMC-ju - pravljice treščenega Lunatika. Zdaj bluzi, da Slovenija večinoma izvaža polizdelk… https://t.co/WMBDXyW4e3</t>
  </si>
  <si>
    <t>"Seveda, nekaj ljudi je metalo molotovke, nekateri kamenje - to je tisto orožje revežev, ki ga uporabiš seveda prot… https://t.co/6FONUJ1A9U</t>
  </si>
  <si>
    <t>RT @Nova24TV: [Ekskluzivno] Strah levičarjev pred migranti v samem centru Ljubljane! Migranti zasedli prostor v Rogu, ostali pa se jih na s…</t>
  </si>
  <si>
    <t>RT @potepuski: Katera slovenska občina bo sprejela migrante in z vsakim zaslužila 290 evrov? Delovna skupina za azil v akciji, za migrante…</t>
  </si>
  <si>
    <t>Če želite, da Slovenija ostane država slovenskega naroda, katera bo temeljila na demokratičnih načelih, načelih zdr… https://t.co/IFvo0xPs1r</t>
  </si>
  <si>
    <t>RT @SSNPtuj: Če želite, da Slovenija ostane država slovenskega naroda, katera bo temeljila na demokratičnih načelih, načelih zdrave pameti…</t>
  </si>
  <si>
    <t>Itak so krivi drugi. Vedno.
https://t.co/68bjrzqvcg</t>
  </si>
  <si>
    <t>Samo Slovenija in Slovenci ne bodo nikoli dojeli nujnosti bodisi lokalne, regionalne ali nacionalne vzporedne valut… https://t.co/B83dBIXhpK</t>
  </si>
  <si>
    <t>[INSTA RECEPT] Lepi in osvežujoči okusi... :-) #hitro #namig #kuharskiblog #moskivkuhinji #foodblogger… https://t.co/TJ9WsQZenb</t>
  </si>
  <si>
    <t>Vlasto Zorko lahko v teh dneh pozdravite tudi v mestu. Hvala Europlakat Slovenija 🙋‍♂️
Sicer pa je razstava na ogle… https://t.co/0cDdYOM2Ne</t>
  </si>
  <si>
    <t>RT @ProfAljosa: Nove zakladne menice RS. Donos od -0,50% do -0,39%. Zapomnite si te lepe čase. #pfi1 https://t.co/88dS0WHu2j</t>
  </si>
  <si>
    <t>RT @SPSlovenije: Cela oddaja "Vroči stol" na Top Tv, kjer gostuje tudi naš generalni sekretar, tovariš Tadej Trček, dipl. prav. 
https://t…</t>
  </si>
  <si>
    <t>@vesnam16 Zdaj je Slovenija edina država na svetu, ki ima v svoji himni vraga, ne pa Boga.</t>
  </si>
  <si>
    <t>RT @dete_epruvete: Utisci sa puta:
Hrvatska: čistija verzija Srbije
Slovenija: savršenstvo!
Italija: gužva u saobraćaju, radovi, i 1/2 radn…</t>
  </si>
  <si>
    <t>Spet, bravo #Austria! 👍👏
Kaj pa slovenska @Gen_ID_SLO?!?
Avstrijsko tožilstvo nad člane skrajno desnega gibanja… https://t.co/c6sLceXWpg</t>
  </si>
  <si>
    <t>Kdo že v #sektaSdS prihaja iz Ajdovščine!? 
https://t.co/mqkbEOa1Tr</t>
  </si>
  <si>
    <t>RT @Tevilevi: Spet, bravo #Austria! 👍👏
Kaj pa slovenska @Gen_ID_SLO?!?
Avstrijsko tožilstvo nad člane skrajno desnega gibanja https://t.co/…</t>
  </si>
  <si>
    <t>#Slovenija se preko #razvojnosodelovanje v sodelovanju s partnerji iz civilne družbe angažira pri krepitvi razvojni… https://t.co/tcX9W30W3x</t>
  </si>
  <si>
    <t>@borisvoncina @MZZRS @MiroCerar Kaj pa Slovenija?
Zakaj pa bi se morala zahod in Slovenija vmešavati v njihov spor… https://t.co/xncmeqCTqI</t>
  </si>
  <si>
    <t>RT @NeuroVirtu: Res, da vodi @strankaSDS najbolj celovito in profesionalno kampanjo, kar jih je Slovenija kdaj videla. Če pa izpostavimo en…</t>
  </si>
  <si>
    <t>Najmanj vidno vlogo,mislim,da je šef bande, ima HINKO JENULL,Soodgovoren v akciji velikovška bomba,je moral zato um… https://t.co/NeLg2ZBFnF</t>
  </si>
  <si>
    <t>RT @RobertSifrer: Ali prohibicija (Slovenija) vs. prisila (Kalifornija)? Ali visoki davki in visoke kazni vs. visoke subvencije. V resnici…</t>
  </si>
  <si>
    <t>RT @roma9na: Najmanj vidno vlogo,mislim,da je šef bande, ima HINKO JENULL,Soodgovoren v akciji velikovška bomba,je moral zato umreti Danilo…</t>
  </si>
  <si>
    <t>https://t.co/777XKJIezJ @TerreRosse21</t>
  </si>
  <si>
    <t>Ja, jaz sem bil tud malo šokiran, ko se Slovenija ni uvrstila na SP v nogometu, ki se začne čez slab mesec dni v Ru… https://t.co/PtO7MeQ9IK</t>
  </si>
  <si>
    <t>Slovenija je dežela startupov tudi po zaslugi  @vladaRS @MiroCerar  #Podim2018 #maribor #boljezavse https://t.co/NudMpHAMlQ</t>
  </si>
  <si>
    <t>Menim, da ne gre za "volitve proti Jansi" ampak volitve proti uvedbi diktature,rehabilitacije fasizma, proti ekstre… https://t.co/XVLUxIKYbf</t>
  </si>
  <si>
    <t>RT @MatejKmatej42: Menim, da ne gre za "volitve proti Jansi" ampak volitve proti uvedbi diktature,rehabilitacije fasizma, proti ekstremizmu…</t>
  </si>
  <si>
    <t>RT @Delo: Mura se bo po napovedih razlivala danes in jutri #vreme
https://t.co/RhKSblZ6s7</t>
  </si>
  <si>
    <t>@PStendler @NovaSlovenija @JJansaSDS @MatejTonin Se strinjam.  Slovenija je naša domovina,  samo prihodnost sloveni… https://t.co/8DDrKqJIVN</t>
  </si>
  <si>
    <t>RT @rtvslo: Sindikalist na inšpektoratu za delo prejel opozorilo pred odpovedjo https://t.co/B1DPkQJEmZ</t>
  </si>
  <si>
    <t>Vic Akers - legenda Arsenala https://t.co/hlZmuB3PkE</t>
  </si>
  <si>
    <t>@VSO_Slovenija do onemoglosti ZK kvota zagovarja svoje "bogove", ki na mafijski sistem uničujejo Slovenijo, njim je… https://t.co/oGvTVyxbAb</t>
  </si>
  <si>
    <t>RT @MPrevejsek: ŽIVELA, SLOVENIJA! Volilna himna SDS 2018 #nazmagoSDS #SDSzate #zmagovitaSlovenija #živelaSlovenija
https://t.co/5yVCgpZtyi</t>
  </si>
  <si>
    <t>RT @KovacRebeka: matr jim! Da se jih ne drznete pripeljati v našo bližino!!!!!!!!!!!!! https://t.co/oZRLD6iYst</t>
  </si>
  <si>
    <t>RT @Jaka__Dolinar: Šarec ,podpisnik F571 je TIŠLER ! Slovenija torej namerava izvoliti za premieja mizarja in zabavljača ,čigar zabavljaštv…</t>
  </si>
  <si>
    <t>21. svibnja u 18 sati prikazuje se film “Ivan”, redatelja Janeza Burgera, dok 28. svibnja u isto vrijeme gledatelji… https://t.co/r5ZohOOquY</t>
  </si>
  <si>
    <t>@leaathenatabako Slovenija ima talent.</t>
  </si>
  <si>
    <t>RT @fourthstate: The ITER Cryoplant - How does it work? https://t.co/bFLRopeTFS via @YouTube</t>
  </si>
  <si>
    <t>RT @GeneralFusion: “Fusion is the densest form of energy that exists in the universe, so we don’t need a mountainside covered with wind tur…</t>
  </si>
  <si>
    <t>RT @APurschwitz: Under pressure 🔃
Full steam ahead into the future with a completely new #tokamak in the 🇨🇿 Czech Republic. The old one @To…</t>
  </si>
  <si>
    <t>RT @M_Claessens: While heating a hydrogen gas at 150 million degrees, #ITER will be one of the coldest places in the world, with 5 helium a…</t>
  </si>
  <si>
    <t>RT @FusEnLeague: May 16 is the International Day of Light.
Large Lasers and development of Inertial Confinement Fusion share a destiny. htt…</t>
  </si>
  <si>
    <t>RT @iterorg: First cold test of a #toroidal field coil at -193 °C for 20 days at @SIMIC_GROUP in Venice, Italy, last month! The test is nee…</t>
  </si>
  <si>
    <t>#AylínMujica Vse od potresa še ni uspela pridobiti svojih stvari https://t.co/bOOsF72uGs https://t.co/dMnYTeqyMP</t>
  </si>
  <si>
    <t>@srpskalegija @Dumijana Sve se može srediti ako vlast to hoće. U nekim zemljama, koje sam prošao vozeći biciklo, ni… https://t.co/QNDWjjl1dj</t>
  </si>
  <si>
    <t>Študentka druge stopnje mednarodnih odnosov na Fakulteti za družbene vede v Ljubljani Arbnore Avdylaj je v Slovenij… https://t.co/Z16GdtHbs5</t>
  </si>
  <si>
    <t>https://t.co/TIVsosm0Wt https://t.co/qIIC63R386</t>
  </si>
  <si>
    <t>RT @si_supervizor: https://t.co/TIVsosm0Wt https://t.co/qIIC63R386</t>
  </si>
  <si>
    <t>RT @strankalevica: @LukaMesec ravnokar odgovarja na vaša vprašanja v klepetalnici MMC.
Pojasnilo, kaj pomeni, da je izvoz Ahilova peta, je…</t>
  </si>
  <si>
    <t>Hitro, preprosto in varno do vstopnic na: https://t.co/a2N4zAyrRy
Fizična prodajna mesta: Moja trafika 3DVA / OMV Slovenija</t>
  </si>
  <si>
    <t>Po referendumu o drugem tiruKakšna bo zdaj usoda projekta drugi tir? - RTV SlovenijaJe zakon o drugem tiru preživel… https://t.co/lS9ldGykJ7</t>
  </si>
  <si>
    <t>FOTO: Huda ura za Slovenia. Ste videli, kako hudo je bilo? https://t.co/b1O4S7qjlg</t>
  </si>
  <si>
    <t>RT @SPSlovenije: @LukaMesec pravi da bi šel ven iz zveze @NATO. Naj gre ven sedaj! Ima vse možnosti da razpiše referendum! A njemu ni inter…</t>
  </si>
  <si>
    <t>@LukaMesec ravnokar odgovarja na vaša vprašanja v klepetalnici MMC.
Pojasnilo, kaj pomeni, da je izvoz Ahilova peta… https://t.co/e02S5SUsHr</t>
  </si>
  <si>
    <t>RT @SPSlovenije: Generalni sekretar @SPSlovenije tovariš Tadej Trček pojasni, da imamo v #Slovenija režim in ne demokracije.
SF/SN
https:…</t>
  </si>
  <si>
    <t>RT @SPSlovenije: Celotna oddaja "Vroči stol" na @TopTVSlovenija, kjer gostuje tudi naš generalni sekretar, tovariš Tadej Trček dipl. prav.…</t>
  </si>
  <si>
    <t>RT @JanezKlop: Takole te s svojo #Propaganda @strankaSD "prepričuje" kadar greš scat v #Zvezda.
#SD #volitve2018 #SocialniDemokrati #volit…</t>
  </si>
  <si>
    <t>RT @Tommy_SGB: Day 8 - Predjama Castle in Slovenia, our unfinished business as we didn't have enough time to visit it back in 2010 🏰
.
.
#p…</t>
  </si>
  <si>
    <t>RT @MPrevejsek: ŽIVELA, SLOVENIJA! Volilna himna SDS 2018. Naj povzdigne slovenski ponos. #nazmagoSDS  #zmagovitaSlovenija #živelaSlovenija…</t>
  </si>
  <si>
    <t>Člani odbora 🇪🇺 @EP_Justice in predstavniki nacionalnih parlamentov🏦 članic EU, skupaj s strokovnjaki razpravljajo… https://t.co/ik1W100RLW</t>
  </si>
  <si>
    <t>Poslanci bodo govorili o: 
✔ukrepih v primeru naravnih nesreč🌪
✔izboljšanju kibernetske varnosti v vojskah držav EU… https://t.co/nHAcdyptiY</t>
  </si>
  <si>
    <t>@mojcaskrinjar @JJansaSDS @RTV_Slovenija JJ niti naročnine ne plačuje. Kako to da gleda nacionalko?</t>
  </si>
  <si>
    <t>@SenkAndreja @mojcaskrinjar @JJansaSDS @RTV_Slovenija Piz... Jaz tudi nisem in nikoli ne bom musliman pa sem vseeno… https://t.co/9BQ8cqiZxE</t>
  </si>
  <si>
    <t>Da li mislite da je ovo duet koji će obilježiti ljeto? 🎧🎧📊📈
#vuk #mob #draganamirkovic #prokleto #roden #idjvideos… https://t.co/4VcRyQ09k1</t>
  </si>
  <si>
    <t>Prebrali smo volilne programe strank, da jih ne bo treba vam … https://t.co/s0HBNwTUj5</t>
  </si>
  <si>
    <t>Morocco accuses algeria of supporting #Iran in #WesternSahara feud https://t.co/eOPc9ktC0Z #AlgeriaSCAMWillNeverBe… https://t.co/nPomSjdxuK</t>
  </si>
  <si>
    <t>Utisci sa puta:
Hrvatska: čistija verzija Srbije
Slovenija: savršenstvo!
Italija: gužva u saobraćaju, radovi, i 1/2… https://t.co/uJdBGxerTE</t>
  </si>
  <si>
    <t>RT @JanezMeznarec: podn od podna...
Golobičev tesni zaveznik Bogdan Biščak povsem padel iz tira in začel zmerjati: “Kreten zarukani, lažni…</t>
  </si>
  <si>
    <t>RT @SiolNEWS: Policija išče nove štirinožne pomočnike https://t.co/JuI7eYaY0l</t>
  </si>
  <si>
    <t>RT @NeMaramButlov: [Ekskluzivno] Skrbno pripravljen “veliki pok iz Bosne” se je žalostno sfižil https://t.co/vt8xCwU3As via @Nova24TV</t>
  </si>
  <si>
    <t>Ugledni ustavni pravnik prepričljivo utemeljuje nesprejemljivost izločanja strankarskih list zaradi neizpolnjevanja… https://t.co/P72zbxFzue</t>
  </si>
  <si>
    <t>@zaslovenijo2 @MatejTonin @NovaSlovenija @JernejVrtovec Zelo dvomim. Sicer pa bo to odvisno še od Šarca....  Škoda,… https://t.co/abjtKehcYb</t>
  </si>
  <si>
    <t>@LajnarEU @zaslovenijo2 @MatejTonin @NovaSlovenija @JernejVrtovec No, ne govorim o njemu ampak o pojavu. Taki kot s… https://t.co/6Zy5CXQDxO</t>
  </si>
  <si>
    <t>RT @JanezPogorelec: @zaslovenijo2 @MatejTonin @NovaSlovenija @JernejVrtovec Zelo dvomim. Sicer pa bo to odvisno še od Šarca....  Škoda, vse…</t>
  </si>
  <si>
    <t>@JanezPogorelec @Prolittera @MatejTonin @zaslovenijo2 @NovaSlovenija @JernejVrtovec V Avstriji je koalicija primerl… https://t.co/YHDIZ1blMF</t>
  </si>
  <si>
    <t>Roman Leljak zasluži priznanje državljanov in Republike Slovenije.
Upam, da je marsikdo lahko v strahu pred novimi… https://t.co/iQK71CKE80</t>
  </si>
  <si>
    <t>RT @AlzheimerUltra: @JozeJerovsek @strankaSD popolnoma skorumpirana bivša sls zdaj desus tvoja sokrajanka,ki jo podpiraš   https://t.co/AY5…</t>
  </si>
  <si>
    <t>@JozeJerovsek @strankaSD popolnoma skorumpirana bivša sls zdaj desus tvoja sokrajanka,ki jo podpiraš   https://t.co/AY5CLwADSq</t>
  </si>
  <si>
    <t>Kia bo v drugi polovici letošnjega leta predstavila svoj prvi  dizelski mehki hibridni pogon. Novi pogon 'EcoDynami… https://t.co/KKMPJxy88s</t>
  </si>
  <si>
    <t>Ej, a bi ti napisal en del članka, jaz bi se podpisal kot avtor, vendar bi tebe v besedilu omenili kot strokovnjaka? 
*leta 2018, Slovenija.</t>
  </si>
  <si>
    <t>RT @SOVA_0007: @strankaSD @ZidanDejan Pozabili ste dodati “za svobodo, za kruh”. Židan a pomislite, kaj si ljudje mislimo, ko vi po domače…</t>
  </si>
  <si>
    <t>RT @Nova24TV: [Ekskluzivno] Skrbno pripravljen “veliki pok iz Bosne” se je žalostno sfižil https://t.co/EqrrBo611l</t>
  </si>
  <si>
    <t>RT @vfokusu: @vfokusu objavljamo video zapis sinočnje javne tribune .@VSO_Slovenija o osamosvojitveni vojni v Pomurju 91, sodeloval tudi .@…</t>
  </si>
  <si>
    <t>RT @boriscipot1: VIDEO; okrogla miza .@VSO_Slovenija o osamosvojitveni vojni v Pomurju 91, spomine obujal tudi .@JJansaSDS
 https://t.co/3e…</t>
  </si>
  <si>
    <t>RT @Nova24TV: Društvo MORiS ponovno vložilo zahtevo za prepoved komunistične orgije Svetlane Makarovič “Nosil bom rdečo zvezdo”, ki krši us…</t>
  </si>
  <si>
    <t>@PStendler @R10Vojko Nikogar ni potrebno uvoziti sem, da se mu pomaga. Slovenija ne meji na vojna žarišča. Govorjen… https://t.co/RUwr0jpee8</t>
  </si>
  <si>
    <t>RT @agortaa: A se je kdo "pohecal" in sds nalepko nalepil na njihov kombi?  https://t.co/9awgeOxTV9 via @Nova24TV</t>
  </si>
  <si>
    <t>RT @RevijaReporter: KOMENTAR @aleszuzek Aleš Žužek: Kako je Slovenija še drugič iztirila https://t.co/NBe3LCdsRg https://t.co/1h8gEJNZlm</t>
  </si>
  <si>
    <t>KOMENTAR @aleszuzek Aleš Žužek: Kako je Slovenija še drugič iztirila https://t.co/NBe3LCdsRg https://t.co/1h8gEJNZlm</t>
  </si>
  <si>
    <t>RT @RevijaReporter: Krkovič: Jankovič je z rdečimi zvezdami onečastil človekovo dostojanstvo vseh, ki so glasovali za samostojnost https://…</t>
  </si>
  <si>
    <t>Za las so nas prehiteli ;-) Pariz poleg evra uvaja lokalno plačilno sredstvo la pêche :: Prvi interaktivni multimed… https://t.co/7MXZkGjlUK</t>
  </si>
  <si>
    <t>@SumAndreja @RTV_Slovenija @24ur_com Eh, tile dokler jih ne bo prišlo vseh 120.000 niti do Dolenjske ne bodo šli. S… https://t.co/pdwKsCVkNx</t>
  </si>
  <si>
    <t>@annianni246 "Le kam so potem dali današnjih 113?"
Hmmmm mogoče v Rog,.....tam je verjetno še dovolj prostora,...s… https://t.co/gYOJfC0uyD</t>
  </si>
  <si>
    <t>@SumAndreja Bo šla kar z letalom,....ne bo časa za kolo!
Ni ravno lahko istočasno reševati integracije na Irskem,..… https://t.co/iZEU4D8MzE</t>
  </si>
  <si>
    <t>RT @tradicijaslo: @SumAndreja Bo šla kar z letalom,....ne bo časa za kolo!
Ni ravno lahko istočasno reševati integracije na Irskem,.....med…</t>
  </si>
  <si>
    <t>Dobro jutro Slovenija🇸🇮 in prijatelji😉🙋‍♀️🙋‍♂️💙💛 https://t.co/wMmu9ycfoO</t>
  </si>
  <si>
    <t>RT @BozidarBiscan: Na tone lazi, sovraznega govora, blatenja pobitih, sejanja razdora s strani podpredsednika ZZB in sledi tisina, razburje…</t>
  </si>
  <si>
    <t>RT @penzionist12: [Ekskluzivno] Skrbno pripravljen “veliki pok iz Bosne” se je žalostno sfižil https://t.co/g2GzBrXtld via @Nova24TV</t>
  </si>
  <si>
    <t>@VSO_Slovenija @AntonTomazic https://t.co/fRx7dxGFQp</t>
  </si>
  <si>
    <t>"Inženirji so Huawei P20 Pro opremili z revolucionarno kamero, ki je nastala v sodelovanju s podjetjem Leica in pos… https://t.co/MrO5IILhGo</t>
  </si>
  <si>
    <t>Res, da vodi @strankaSDS najbolj celovito in profesionalno kampanjo, kar jih je Slovenija kdaj videla. Če pa izpost… https://t.co/tu2yARceOG</t>
  </si>
  <si>
    <t>Šarec ,podpisnik F571 je TIŠLER ! Slovenija torej namerava izvoliti za premieja mizarja in zabavljača ,čigar zabavl… https://t.co/QF3fi8iP3S</t>
  </si>
  <si>
    <t>RT @RevijaReporter: SD moškim pred pisoarji: Merite višje! Straniščna kampanja se nadaljuje
https://t.co/GZllsLwdDv https://t.co/OecIsebHRt</t>
  </si>
  <si>
    <t>RT @STA_novice: Slovenija po številu kongresnih dogodkov lani na 45. mestu https://t.co/OF5F3GyVnZ</t>
  </si>
  <si>
    <t>Kaj pa se čaka Slovenija? Le uro,le urno pokončna,ubogljiva in rada sledi....Zakaj še mi ne😉😎 https://t.co/nosMIOG0eb</t>
  </si>
  <si>
    <t>[https://t.co/mzsXYwMkZh] Tumbaković: BiH i Slovenija su selekcije u uzlaznoj putanji https://t.co/TGAtNnclhM https://t.co/Vbs9DHis3C</t>
  </si>
  <si>
    <t>V četrt stoletja vodenja @strankaSDS je @JJansaSDS na enih volitvah – leta 2004 – prepričljivo zmagal, še enkrat –… https://t.co/mGerKQNDxH</t>
  </si>
  <si>
    <t>»Denarja za zdravstvo je absolutno dovolj, ne najde pa svojega naslovnika, ker vmes ponikne« #zdravstvo… https://t.co/fuhPJIohye</t>
  </si>
  <si>
    <t>RT @BozidarBiscan: medijski hlapec globoke drzave, clan @Delo dua Butec&amp;amp;Butec, ki je o Jansi lagal in se je morala agencija AP posledicno o…</t>
  </si>
  <si>
    <t>medijski hlapec globoke drzave, clan @Delo dua Butec&amp;amp;Butec, ki je o Jansi lagal in se je morala agencija AP posledi… https://t.co/eeluNs9NiI</t>
  </si>
  <si>
    <t>Žalosten dan Slovenske vojske: Ravno v času slavnostnega govora ministrice Katičeve in predsednika Pahorja “crknila… https://t.co/wiyxni0qNg</t>
  </si>
  <si>
    <t>Janez Janša: Slovenija je in bo za nas vedno na prvem mestu https://t.co/dbK8lgJ4mL via @strankaSDS</t>
  </si>
  <si>
    <t>RT @NormaMKorosec: Tudi jaz bom tam. 😊👌
Pridite! @Nova24TV @RevijaReporter @Demokracija1 @Casnik @Domovina_je @RTV_Slovenija @STA_novice @R…</t>
  </si>
  <si>
    <t>Papež Frančišek ob 120-letnici prihoda Frančiškanov na Brezje prejel v dar serafinski rožni venec @MarijaBrezje… https://t.co/dN0ISLYLk9</t>
  </si>
  <si>
    <t>Takšen balkon je imela kandidatka za poslanko, ki naj bi se borila za pravice živali #video https://t.co/SGi9uHDFnN via @SiolNEWS</t>
  </si>
  <si>
    <t>@rajkogeric @SiolNEWS Kaj pa Slovenija? Aja, se vedno trdno 💤</t>
  </si>
  <si>
    <t>@NormaMKorosec @Nova24TV @RevijaReporter @Demokracija1 @Casnik @Domovina_je @RTV_Slovenija @STA_novice @Radio1SLO… https://t.co/TtsO1qo8jx</t>
  </si>
  <si>
    <t>@JJansaSDS @AnaZagozen @RTV_Slovenija Kaj pa ce bi @policija_si in #vojska dezurali ob Kolpi?</t>
  </si>
  <si>
    <t>Pred enim letom se je Slovenija razdelila na histerično in normalno. https://t.co/R9QwPQsIzo</t>
  </si>
  <si>
    <t>Slovenija je prva država na svetu, ki omogoča abortus tudi po rojstvu! #CommunismKills https://t.co/vkYbGjMuZf</t>
  </si>
  <si>
    <t>RT @NeMaramButlov: @lbna69 @Nova24TV https://t.co/365qfrv5q9</t>
  </si>
  <si>
    <t>@krtmen K se Erjavec zaplete z arbitražo je Slovenija zmeri manjša...</t>
  </si>
  <si>
    <t>@lbna69 mali svet...velika Slovenija</t>
  </si>
  <si>
    <t>@lbna69 @Nova24TV https://t.co/365qfrv5q9</t>
  </si>
  <si>
    <t>RT @JanezMeznarec: Slovenci, poslušajte in ne nasedajte.
[VIDEO] Viktor Orban na obisku v Sloveniji: “Slovenci ne bi smeli nasedati novim o…</t>
  </si>
  <si>
    <t>RT @Stolnica: Hrvaškim policijskim upravam na obmejnih območjih z Bosno in Hercegovino so naložili dodatno krepitev nadzora meddržavne meje…</t>
  </si>
  <si>
    <t>RT @Bond00775328617: Židanega pujsologa,ki naivnim volilcem ponuja nekakšno "novo zavezo" v 10 točkah (10 Kučanovih božjih zapovedi) naj ne…</t>
  </si>
  <si>
    <t>Uspelo mu jE na kant spraviti dve stranki LDS in ZARES.
Golobičev tesni zaveznik Bogdan Biščak povsem padel iz tir… https://t.co/DiWjB6t3Xh</t>
  </si>
  <si>
    <t>V @Zborzarepubliko pozivajo k izvolitvi sposobnih, uglednih in izkušenih ljudi
https://t.co/M3I9FqUVAx</t>
  </si>
  <si>
    <t>Med 16. in 22. 5. bo v počastitev svetovnega dneva čebel na @radioPrvi cikel oddaj Lahko noč, otroci, ki bo v poslu… https://t.co/aCLtR2wq3s</t>
  </si>
  <si>
    <t>@Libertarec Pa kaj potem. Bomo pa Slovenija gulag ustanovili. Lepi zlati časi se bodo vrnili.</t>
  </si>
  <si>
    <t>Prvi so na naša vprašanja odgovorili iz ZSi - Gibanje Zedinjena Slovenija, lahko jih preberete v povezavi.... https://t.co/qk9thwxNYP</t>
  </si>
  <si>
    <t>RT @SpelaRotar: Dosežki odhajajoče @vladaRS, investicije so najvišje na Češkem in Švedskem, Slovenija pa se je znašla na repu EU. Kam se pr…</t>
  </si>
  <si>
    <t>Slovenija je v Evropi, ni pa evropska. Predolgo jo upravlja tranzicijska levica s sodnimi zlorabami in duši njen ra… https://t.co/n2uM5ZP8xH</t>
  </si>
  <si>
    <t>Vlaganje v družino je vlaganje v stabilnost in vsestransko blagostanje naše družbe - #SlovenskaKaritas poziva držav… https://t.co/IKgJ4FqQC6</t>
  </si>
  <si>
    <t>RT @MetkaZevnik: Fizika je kul v vseh šolah.S fiziki pa se lahko zaplete. Pravkar smo v domači šoli pri silah, ravnovesju... Dobra tema za…</t>
  </si>
  <si>
    <t>Odlična predstavitev! Take ljudi potrebuje Slovenija - poštene domoljube, ki delajo za ljudi! Bravo, Franci! https://t.co/hNYNz4Ux5V</t>
  </si>
  <si>
    <t>@NormaMKorosec @polona_naglic @Nova24TV @RevijaReporter @Demokracija1 @Casnik @Domovina_je @RTV_Slovenija… https://t.co/0h7wHUkPoA</t>
  </si>
  <si>
    <t>RT @polona_naglic: Odlična predstavitev! Take ljudi potrebuje Slovenija - poštene domoljube, ki delajo za ljudi! Bravo, Franci! https://t.c…</t>
  </si>
  <si>
    <t>Slovenija za zaščito čebel na ravni EU https://t.co/nFsaVA4EAE</t>
  </si>
  <si>
    <t>Tudi jaz bom tam. 😊👌
Pridite! @Nova24TV @RevijaReporter @Demokracija1 @Casnik @Domovina_je @RTV_Slovenija… https://t.co/B0iZbpwZPu</t>
  </si>
  <si>
    <t>UDBA deluje!
https://t.co/DjUpd9XlaV</t>
  </si>
  <si>
    <t>#NahranimoČebele Prvi dan akcije, rožice gredo za med (dobesedno). Ogromno pohval mimoidočih A1 Slovenija👍👍👍 https://t.co/6hSMtpyWIm</t>
  </si>
  <si>
    <t>RT @BojanPozar: @bojansimm @MiroCerar Ga žal ne morem. Na soočenjih mi tega celo fizično ne pustijo. Saj ste morda videli, kako me je zadnj…</t>
  </si>
  <si>
    <t>Žalosten dan Slovenske vojske: Ravno v času slavnostnega govora ministrice Katičeve in predsednika Pahorja “crknila… https://t.co/1AR8Rylc6n</t>
  </si>
  <si>
    <t>[Ekskluzivno] Skrbno pripravljen “veliki pok iz Bosne” se je žalostno sfižil https://t.co/watUm3B2ag via @Nova24TV</t>
  </si>
  <si>
    <t>@GoranBracic @GrSgmi @vladaRS @predsednik2017 @RTV_Slovenija @rtvslo @24ur_com @slovenistan @policija_si Čudno,najv… https://t.co/okhyX4nD0b</t>
  </si>
  <si>
    <t>[Ekskluzivno] Skrbno pripravljen “veliki pok iz Bosne” se je žalostno sfižil https://t.co/Au4yXveHfL via @Nova24TV</t>
  </si>
  <si>
    <t>RT @KogojSlavko: [Ekskluzivno] Skrbno pripravljen “veliki pok iz Bosne” se je žalostno sfižil https://t.co/Au4yXveHfL via @Nova24TV</t>
  </si>
  <si>
    <t>RT @Margu501: Golobičev tesni zaveznik Bogdan Biščak povsem padel iz tira in začel zmerjati: “Kreten zarukani, lažnivi! Kakšno jahto? …” ht…</t>
  </si>
  <si>
    <t>RT @DKopse: Slovenija večino kriminala uvozi. https://t.co/SnDyloMrT1</t>
  </si>
  <si>
    <t>Golobičev tesni zaveznik Bogdan Biščak povsem padel iz tira in začel zmerjati: "Kreten zarukani, lažnivi! Kakšno ja… https://t.co/8rA7CFytl5</t>
  </si>
  <si>
    <t>Roman Leljak objavlja dokumente iz Beograda, ki so jih v Sloveniji uničili | Revija Reporter https://t.co/myI9JtvH6V</t>
  </si>
  <si>
    <t>Dan slovenske vojske: Premalo vojakov, premalo denarja, preslaba oprema https://t.co/BtTJLa7lWm</t>
  </si>
  <si>
    <t>RT @rtvslo: Luka: Nesprejemljivo je, da nekateri zaposleni kljub rednemu delu živijo v revščini https://t.co/hAFFRhIVY0 via @Rtvslo.si</t>
  </si>
  <si>
    <t>RT @ZidanDejan: @SiolNEWS: Po Židanovih besedah @ZidanDejan @strankaSD v #Slovenija potrebujemo kombinacijo izkušenj in ljudi, ki so že kaj…</t>
  </si>
  <si>
    <t>@SiolNEWS: Po Židanovih besedah @ZidanDejan @strankaSD v #Slovenija potrebujemo kombinacijo izkušenj in ljudi, ki s… https://t.co/22Wm8zwKnJ</t>
  </si>
  <si>
    <t>Kako so govorili usodnega privatizacijskega 21. junija 2013? https://t.co/2doMl2kMuK via @SiolNEWS</t>
  </si>
  <si>
    <t>Leto po Kemisu: Čez deset let lahko ostanemo celo brez rib #intervju https://t.co/8ywEYj95Kj</t>
  </si>
  <si>
    <t>RT @SiolNEWS: Takšen balkon je imela kandidatka za poslanko, ki naj bi se borila za pravice živali https://t.co/7GpKUIFHDV</t>
  </si>
  <si>
    <t>Zakaj so kvote potrebne? Ker mora demokracija poskrbeti, da je odsev ljudi reprezentiran v parlamentih, kar ni mogo… https://t.co/GsKoT6YLPw</t>
  </si>
  <si>
    <t>@VSO_Slovenija @JJansaSDS In kaj je počel Janša?  Skrival v kleti CD in izdajal povelja, ki bi zahtevala na tisoče… https://t.co/nrhupOmZFB</t>
  </si>
  <si>
    <t>RT @kokochannel12: @VSO_Slovenija @JJansaSDS In kaj je počel Janša?  Skrival v kleti CD in izdajal povelja, ki bi zahtevala na tisoče življ…</t>
  </si>
  <si>
    <t>@freewiseguy @RTV_Slovenija Štrajn, Rupel, Slapšakova itd</t>
  </si>
  <si>
    <t>RT @risinja: @ZmajLj @freewiseguy @RTV_Slovenija Najbolj opazila Štrajna, ki omenja tako imenovano (!) demokracijo. Zgleda, da pripravljajo…</t>
  </si>
  <si>
    <t>@ZmajLj @freewiseguy @RTV_Slovenija Najbolj opazila Štrajna, ki omenja tako imenovano (!) demokracijo. Zgleda, da p… https://t.co/ehg0XWjTot</t>
  </si>
  <si>
    <t>RT @ZmajLj: @freewiseguy @RTV_Slovenija Štrajn, Rupel, Slapšakova itd</t>
  </si>
  <si>
    <t>RT @ProfAljosa: O lej, "ugledni" pravniki so spet delali tako rekoč za drobiž: "...mnenje...izdelali Ciril Ribičič, Franc Grad in Boštjan M…</t>
  </si>
  <si>
    <t>Edita Krajnovič: 41 let je starost, pri kateri osebna rast pade pod povprečje &amp;amp; Slovenija bo 2050 5. najstarejša po… https://t.co/6rvneRUmot</t>
  </si>
  <si>
    <t>Ne dovolite astrologom, da nam sestavljajo vlade. Pojdimo na volitve in ... #SDSzate https://t.co/Vc0tqXCFeF</t>
  </si>
  <si>
    <t>Ko je blefer razkrinkan ... :) https://t.co/h9c7ZAWJNU via @Nova24TV</t>
  </si>
  <si>
    <t>Danes je v Rimu potekala konferenca z naslovom “Svetišča in romarji”, v organizaciji veleposlaništva Rep. Madžarske… https://t.co/3rjunRv6xT</t>
  </si>
  <si>
    <t>Slovenija v skupini evropskih držav, ki so najmanj naredile v boju z lažnimi novicami oziroma #FakeNews, ki prihaja… https://t.co/GTKrsYf0vU</t>
  </si>
  <si>
    <t>Kaj se pa dogaja s Senico?
https://t.co/55JW549Pnm</t>
  </si>
  <si>
    <t>RT @MatevzNovak: Kaj se pa dogaja s Senico?
https://t.co/55JW549Pnm</t>
  </si>
  <si>
    <t>RT @svizec5: [Ekskluzivno] Skrbno pripravljen “veliki pok iz Bosne” se je žalostno sfižil https://t.co/847FuMRzBe via @Nova24TV</t>
  </si>
  <si>
    <t>RT @JozeJos: Zato je Kučan prvokategornik. Ko bi odgovarjal, bi imeli mir pred njim.
https://t.co/lkPyblVsk3 https://t.co/S8QbJKPHDi</t>
  </si>
  <si>
    <t>Danes smo na OŠ Mojstrana snemali oddajo RTV Slovenija Migaj raje z nami o protidopinškemu programu za najmlajše. H… https://t.co/IcrS9hA648</t>
  </si>
  <si>
    <t>@lucijausaj Da ne pozabimo: vlada @StrankaAB Bratušek je uvedla nepremičninski davek, ki ga je ustavno sodišče razv… https://t.co/YkkUOcJc8d</t>
  </si>
  <si>
    <t>Kaj pa ko nori Grki nakupjo nemško in francosko orožje, s krediti nemških in francoskih bank? Pa cela Evropa (tud S… https://t.co/j4gG1RDxgJ</t>
  </si>
  <si>
    <t>RT @KorsikaB: Kaj pa ko nori Grki nakupjo nemško in francosko orožje, s krediti nemških in francoskih bank? Pa cela Evropa (tud Slovenija)…</t>
  </si>
  <si>
    <t>V spomin geografu in nekdanjemu diplomatu dr. Milanu Orožnu Adamiču! V čast mi je, da sem ga osebno poznal!… https://t.co/7Rq1fQzr8l</t>
  </si>
  <si>
    <t>Dominika Švarc Pipan ne dovoli, da »ščijemo« po njej @IgorKrsinar https://t.co/QcbZ3zTc8K https://t.co/rrV8rp87DM</t>
  </si>
  <si>
    <t>Roman Leljak objavlja dokumente iz Beograda, ki so jih v Sloveniji uničili @RomanLeljak @IgorKrsinar… https://t.co/hW81nlrCQX</t>
  </si>
  <si>
    <t>RT @petra_jansa: Roman Leljak objavlja dokumente iz Beograda, ki so jih v Sloveniji uničili https://t.co/Ff7UsKZkjf</t>
  </si>
  <si>
    <t>"Kdor je pijan od vina, se prej ali slej strezni; kdor je pijan od želje po oblasti, se ne strezni nikdar." (Indijs… https://t.co/XUhS1Q9I19</t>
  </si>
  <si>
    <t>@miabezjak Melioracije dokazano škodujejo okolju. 
#Slovenija #Slovenia #Volitve2018 #Volitve18 #Volitve #sektaSDS… https://t.co/ey44YRjGTQ</t>
  </si>
  <si>
    <t>@miabezjak @strankaSDS https://t.co/BcpA5Djvtx
#Slovenija #Volitve2018 #Slovenia #2018election #Volitve18 #Volitve #SektaSDS</t>
  </si>
  <si>
    <t>@MatjaVede Čaki mau. A vi okol hodte k jehove priče in osnanjate svojega odrešenika, ki bo preprečil konec sveta?… https://t.co/d24iXelO6h</t>
  </si>
  <si>
    <t>Na referendum nisem šel, na volitve bom šel zagotovo. Ne da bi zaustavljal Janšo ampak da bi poskušal podpreti iskr… https://t.co/8DXyRKSWQw</t>
  </si>
  <si>
    <t>@dusankocevar1 Kdor seje bedo žanje bes! 
Bo treba znova kako vstajico zakurblat #SDS -u pod ritjo? 
#Slovenija… https://t.co/2HbHFyPqaM</t>
  </si>
  <si>
    <t>Hvala @podimconference in @StartupSlovenia! Lansko leto sem na konferenci #PODIM obljubil, letos uresničil in preds… https://t.co/wwl9FDMxA4</t>
  </si>
  <si>
    <t>@MiroCerar @podimconference @StartupSlovenia Jo, #Cmerar zakaj ti piše da si "prime minister" in "predsednik… https://t.co/4TgKvvXD84</t>
  </si>
  <si>
    <t>Pred začetkom @podimconference se sestajam s predstavniki slovenske start-up skupnosti. Predstavljamo rezultate del… https://t.co/Qpb6ljdkjo</t>
  </si>
  <si>
    <t>Oblaki nad Piranom #Piran #Istra #Slovenija https://t.co/n01hFEGf3K</t>
  </si>
  <si>
    <t>Po dežju, vedno posije sonce. @MO_Novomesto 
#novomesto #slovenija #slovenia #ifeelslovenia #sunset #dolenjska… https://t.co/OdWpPgpCAk</t>
  </si>
  <si>
    <t>Day 8 - Predjama Castle in Slovenia, our unfinished business as we didn't have enough time to visit it back in 2010… https://t.co/8YEjwMoZ1Q</t>
  </si>
  <si>
    <t>@goran_trajkovic Pravila se menjaju druže. 
I #Slovenia je mogla da blokira #Croatia dok se ne sredi granica. Samo… https://t.co/iNvjK5X9gp</t>
  </si>
  <si>
    <t>@Franc10324360 A nismo že ostali brez države, tako ali tako?
#Slovenia #Volitve2018 #Slovenija #Volitve18… https://t.co/cUHc0yEP0A</t>
  </si>
  <si>
    <t>@SPSlovenije @YouTube @Val202 @TopTVSlovenija Dobro je povedal tovariš Tadej Trček!
SMRT FAŠIZMU - SVOBODA NARODU!… https://t.co/848XqfZhNv</t>
  </si>
  <si>
    <t>🚵‍♀️ “Slovenija ima potencial, da postane ena najboljših gorsko-kolesarskih destinacij na svetu.” 
➡️ Gorsko kolesa… https://t.co/EvWTAoZrt1</t>
  </si>
  <si>
    <t>@SPSlovenije @YouTube Naprej do #ZMAGA tovariši!
#Volitve2018 #Slovenija #Volitve18 #Slovenija… https://t.co/t382an9Z5U</t>
  </si>
  <si>
    <t>@InstitutIPES Lahko bi naredili intervjuv z predstavniki strank v #Slovenija pred #Volitve2018 o tem kaj si oni mis… https://t.co/YZSRvoyUC5</t>
  </si>
  <si>
    <t>Predsednik, ki izjavi, da se krepi geopolitika,  je kot vremenoslovec, ki napove, da bo v naslednjih dneh več meteo… https://t.co/9EAJMYNZHR</t>
  </si>
  <si>
    <t>https://t.co/hJp3lwwrrI</t>
  </si>
  <si>
    <t>@strankaSLOGA Spoštovani. 
Povezava javlja "vsebina ni najdena". 
Je to še ena prikaz ravni "sposobnosti" pri vas… https://t.co/vLXUbB90Wq</t>
  </si>
  <si>
    <t>RT @SPSlovenije: @strankaSLOGA Spoštovani. 
Povezava javlja "vsebina ni najdena". 
Je to še ena prikaz ravni "sposobnosti" pri vas? Podob…</t>
  </si>
  <si>
    <t>@SPSlovenije @piratskastranka LOL zakaj je piše da je @piratskastranka na tej sliki XD 
#Slovenija #volitve2018… https://t.co/CkT3tuXeVh</t>
  </si>
  <si>
    <t>Zakaj je #Evropa "ponosna" na antifašizem, #Hrvaška pa se ga sramuje? To smo objavili zato, ker je tudi v naši… https://t.co/bbOahSMR7R</t>
  </si>
  <si>
    <t>RT @SPSlovenije: Zakaj je #Evropa "ponosna" na antifašizem, #Hrvaška pa se ga sramuje? To smo objavili zato, ker je tudi v naši #Slovenija…</t>
  </si>
  <si>
    <t>https://t.co/VBCavtthGx
 https://t.co/LCuw5xZ7Da</t>
  </si>
  <si>
    <t>Takole te s svojo #Propaganda @strankaSD "prepričuje" kadar greš scat v #Zvezda.
#SD #volitve2018… https://t.co/P3VYrZXydg</t>
  </si>
  <si>
    <t>ORBANIZACIJA Slovenije je uspešna že 7 desetletij. Letos je le neki starček "desnice" prinesel svoje dračje na grma… https://t.co/6JiTh6wX7H</t>
  </si>
  <si>
    <t>Sprenevedanje SD -jevega župana Kontiča presega meje dobrega okusa.
Pred časom je tako goreče zagovarjal migrantski… https://t.co/wg0FtaLKlI</t>
  </si>
  <si>
    <t>Nov val beguncev, na meji tudi vojska https://t.co/FlAeUPcQMn</t>
  </si>
  <si>
    <t>RT @David_Ferletic: Nov val beguncev, na meji tudi vojska https://t.co/FlAeUPcQMn</t>
  </si>
  <si>
    <t>Za natančne oodatke o militantnih nasilnežih povprašati @strankalevica in Kordeša ter @Solidarnost_si in njihovega… https://t.co/EHFF5W8c3x</t>
  </si>
  <si>
    <t>Golobičev tesni zaveznik Bogdan Biščak je spet lagal in zavajal! Nekaj povsem običajnega, na dnevnem redu levičarje… https://t.co/sz3b0dd5Bt</t>
  </si>
  <si>
    <t>RT @trotz_dessen: Teorija ima v praksi drugi pomen, jebote. Par mesecev z migranti in levica postane ksenofobna. Neprecenljivo :-) https://…</t>
  </si>
  <si>
    <t>Slovenija se pridružuje obsodbam izraelskega nasilja nad Palestinci   ....otroke pa nam bodo še naprej reševali Izraelci...</t>
  </si>
  <si>
    <t>RT @freewiseguy: @RTV_Slovenija #Platforma1968 o tem, kako je Partija voditelje študentskega gibanja 68 preobrazila v svoje najzvestejše ps…</t>
  </si>
  <si>
    <t>Roman Leljak objavlja dokumente iz Beograda, ki so jih v Sloveniji uničili https://t.co/Ff7UsKZkjf</t>
  </si>
  <si>
    <t>A se tole ne da preprečit? Takoj odvzet in naj starost pričaka na prijaznejšem mestu...FOTO: Na turistični kmetiji… https://t.co/G1XsCaTrhA</t>
  </si>
  <si>
    <t>https://t.co/U3q3L7HSZi</t>
  </si>
  <si>
    <t>to, seveda, da že 25 vodi stranko, je lepo in prav. Vendar!!!!! Da pa je PREŽIVEL ogabne napade medijskih hijen, ba… https://t.co/BcPi0ZvbV5</t>
  </si>
  <si>
    <t>In spet hoče SD voditi Vlado RS? Sami nesposobneži! Da so se pokvarili vsi motorji, je ministrica ugotovila šele po… https://t.co/QRHHKVdLMD</t>
  </si>
  <si>
    <t>RT @Bond00775328617: Banksterski kramar ne samo, da ima slab spomin, tudi zelo počasi razmišlja.
Ko ga je l. 2009 Borut Pahor vprašal,ali b…</t>
  </si>
  <si>
    <t>@Bite84303401 Imaš prav, SLO ni ugrabljena le iz lastne države, ampak tudi tujine, kar dokazuje ta dogodek izpred d… https://t.co/V6MzR5YKYw</t>
  </si>
  <si>
    <t>RT @Bond00775328617: @Bite84303401 Imaš prav, SLO ni ugrabljena le iz lastne države, ampak tudi tujine, kar dokazuje ta dogodek izpred dese…</t>
  </si>
  <si>
    <t>Banksterski kramar ne samo, da ima slab spomin, tudi zelo počasi razmišlja.
Ko ga je l. 2009 Borut Pahor vprašal,al… https://t.co/3ocBcTL0Gm</t>
  </si>
  <si>
    <t>podn od podna...
Golobičev tesni zaveznik Bogdan Biščak povsem padel iz tira in začel zmerjati: “Kreten zarukani,… https://t.co/8rs4KcbPYP</t>
  </si>
  <si>
    <t>Ustavni pravnik Jurij Toplak resno opozarja, da je ukrep zavrnitve liste zaradi spolne kvote nesorazmeren in v Evro… https://t.co/kk9KoKSApa</t>
  </si>
  <si>
    <t>Upam da se bo tudi @VSO_Slovenija  oglasil v vezi z tem,če ne kaj drugega naj pridejo na protest v uniformah,če bo… https://t.co/yy5rMMderj</t>
  </si>
  <si>
    <t>Žalosten dan Slovenske vojske: Ravno v času slavnostnega govora ministrice Katičeve in predsednika Pahorja “crknila… https://t.co/PmvGYmwe3j</t>
  </si>
  <si>
    <t>[Ekskluzivno] Skrbno pripravljen “veliki pok iz Bosne” se je žalostno sfižil https://t.co/g2GzBrXtld via @Nova24TV</t>
  </si>
  <si>
    <t>RT @BernardBrscic: Tone Krkovič ima prav. Rdeča zvezda je simbol partizanov in okupatorske JNA. Povezuje vse tiste, ki jim samostojna Slove…</t>
  </si>
  <si>
    <t>Blamaža Slovenske vojske: Ladji Triglav na humanitarni misiji odpovedali vsi trije motorji https://t.co/oAlQG0Xr0R https://t.co/Q6RmB5AM1j</t>
  </si>
  <si>
    <t>@RevijaReporter Zaradi slabih sistemskih rešitev in ukrepih EU proti invaziji ekonomskih migrantov iz Azije, Balkan… https://t.co/KETKuvI7rC</t>
  </si>
  <si>
    <t>Afera Kemis: Svinjarijo je zdaj prineslo tudi v prestolnico, Ljubljanica je zastrupljena, direktor Nanut pa še vedn… https://t.co/csQWIXbpqa</t>
  </si>
  <si>
    <t>Pred jutrišnjo obletnico ustanovitve MSNZ .@ToneKrkovic .@VSO_Slovenija Ravnanje Milana Kučana v usodnih dneh sredi… https://t.co/rlQQGQtbFM</t>
  </si>
  <si>
    <t>RT @JJansaSDS: Danes @Slovenskavojska praznuje svoj rojstni dan. Oblikovati se je začela v teh majskih dneh leta 1990 z uporom proti razoro…</t>
  </si>
  <si>
    <t>#Nadanašnjidan 1990 je bil izdan ukaz za razorožitev Teritorialne obrambe. Od 100 000 kosov je v skladiščih TO osta… https://t.co/5xo168h84J</t>
  </si>
  <si>
    <t>RT @MarkoSket: Tudi skrbno pripravljen “veliki pok iz Bosne” se žalostno sfižuje v še en kučanov prdec... Njegova globoka država je vse bol…</t>
  </si>
  <si>
    <t>Fizika je kul v vseh šolah.S fiziki pa se lahko zaplete. Pravkar smo v domači šoli pri silah, ravnovesju... Dobra t… https://t.co/boraX6CkMW</t>
  </si>
  <si>
    <t>@strankaSD @ZidanDejan Pozabili ste dodati “za svobodo, za kruh”. Židan a pomislite, kaj si ljudje mislimo, ko vi p… https://t.co/pGehQ33i38</t>
  </si>
  <si>
    <t>@JJansaSDS @Slovenskavojska Iskrene Čestitke slovenski vojski
👍
Nezadostno levim ministrom, ki jim je uspelo (Kare… https://t.co/rnZiLAuoj6</t>
  </si>
  <si>
    <t>RT @SOVA_0007: @JJansaSDS @Slovenskavojska Iskrene Čestitke slovenski vojski
👍
Nezadostno levim ministrom, ki jim je uspelo (Karel Erjavec…</t>
  </si>
  <si>
    <t>@had Nateguje nas tvoja levica že preeedolgo. Čas je za spremembe! Čas je za desno vlado. Le boga Slovenija je levi… https://t.co/Gg5nhIdktF</t>
  </si>
  <si>
    <t>@prav1111 Slovenija ima velike gozdove in partijci so se izgubili v času - posledično tudi ne vedo, da so bil zadnj… https://t.co/nCrvptUBr0</t>
  </si>
  <si>
    <t>Partijski “veliki pok iz Bosne” se je žalostno sfižil https://t.co/9IXcfUwrUW via @Nova24TV</t>
  </si>
  <si>
    <t>@bojansimm @MiroCerar Ga žal ne morem. Na soočenjih mi tega celo fizično ne pustijo. Saj ste morda videli, kako me… https://t.co/jmVbnGzHiB</t>
  </si>
  <si>
    <t>@MATJADRAKSLER @JJansaSDS @strankaSDS Kaj to pomeni samo kamuflažo? Na veliko šimfaš levičarje, na koncu pa bi sode… https://t.co/WcEGiLugqk</t>
  </si>
  <si>
    <t>RT @cikibucka: @MATJADRAKSLER @JJansaSDS @strankaSDS Slovenija dežela levičarjev v 1000 odtenkih. Levičarstvo je tako sprevrženo, pokvarjen…</t>
  </si>
  <si>
    <t>Ladji Triglav odpovedali vsi trije motorji | RTV Slovenija https://t.co/fzlZklSDsg https://t.co/NNNrLZGc0B</t>
  </si>
  <si>
    <t>Po Titu Tito https://t.co/HICmDvIZgo</t>
  </si>
  <si>
    <t>Mladim družinam svetujemo, da začnete graditi na občinskem zemljišču in pred tem pojugoslovanite priimek. Čez nekaj… https://t.co/B3A5Aozmsr</t>
  </si>
  <si>
    <t>Golobičev tesni zaveznik Bogdan Biščak povsem padel iz tira in začel zmerjati: “Kreten zarukani, lažnivi! Kakšno ja… https://t.co/Jcv6OWfqFk</t>
  </si>
  <si>
    <t>[Ekskluzivno] Skrbno pripravljen “veliki pok iz Bosne” se je žalostno sfižil https://t.co/847FuMRzBe via @Nova24TV</t>
  </si>
  <si>
    <t>Slovenija prebudi se, ustavimo levico! https://t.co/Wljo8Hzz5p</t>
  </si>
  <si>
    <t>O lej, "ugledni" pravniki so spet delali tako rekoč za drobiž: "...mnenje...izdelali Ciril Ribičič, Franc Grad in B… https://t.co/iw8Lv9YsPJ</t>
  </si>
  <si>
    <t>Suhadol (Slovenske Konjice, Slovenija) https://t.co/6gT2vhOr9P</t>
  </si>
  <si>
    <t>@BernardBrscic No, no... Slovenski partizani so nastali za boj proti okupatorju, leta 1991 pa sem si prislužil nazi… https://t.co/NqiJF8d6I0</t>
  </si>
  <si>
    <t>Društvo MORiS ponovno vložilo zahtevo za prepoved komunistične orgije Svetlane Makarovič “Nosil bom rdečo zvezdo”,… https://t.co/g3v3xZ6HSu</t>
  </si>
  <si>
    <t>RT @free_RTV: Društvo MORiS ponovno vložilo zahtevo za prepoved komunistične orgije Svetlane Makarovič “Nosil bom rdečo zvezdo”, ki krši us…</t>
  </si>
  <si>
    <t>Golobičev tesni zaveznik Bogdan Biščak povsem padel iz tira in začel zmerjati: “Kreten zarukani, lažnivi! Kakšno ja… https://t.co/1yYX0TRFpy</t>
  </si>
  <si>
    <t>@strankaSDS - zelo lepa (in zgovorna) fotografija, kot je lepa naša ljuba domovina, Slovenija.</t>
  </si>
  <si>
    <t>Ne mreš verjeti! Edina ladja pa se ta povsem neuporabna.https://t.co/ve78oyZ0DK</t>
  </si>
  <si>
    <t>@RTV_Slovenija #Platforma1968 o tem, kako je Partija voditelje študentskega gibanja 68 preobrazila v svoje najzvest… https://t.co/kclrEa9uMw</t>
  </si>
  <si>
    <t>Se želi ministrica Irena Majcen vpisati v Guinnessovo knjigo svetovnih presežkov? Uvaja meritve za peči na trdna go… https://t.co/7D40SbtujZ</t>
  </si>
  <si>
    <t>RT @strubeljg: Se želi ministrica Irena Majcen vpisati v Guinnessovo knjigo svetovnih presežkov? Uvaja meritve za peči na trdna goriva, kak…</t>
  </si>
  <si>
    <t>Namesto ruskega sranja bo po volitvah Slovenija dobila novo vojno galejo, imenovano Huda jama in na njej bodo vesla… https://t.co/r0auen8sVG</t>
  </si>
  <si>
    <t>Kaj če bi @RTV_Slovenija raje dežurala ob Kolpi kot v Gazi? Bolj jih skrbi palestinska kot slovenska meja. Kdo vas plačuje?</t>
  </si>
  <si>
    <t>Šest desetletij napetosti med ZDA in Severno Korejo. Šest desetletij merjenja mišic.
Spoznali bomo natančno načrtov… https://t.co/apjtqK7xrB</t>
  </si>
  <si>
    <t>Leto od Kemisa: Hud požar, jezni občani in ogorčenje zaradi počasnih informacij o strupenih snoveh https://t.co/ROfnO3frbJ</t>
  </si>
  <si>
    <t>POZOR! Triki levičarjev: https://t.co/hVEKb1MCRP</t>
  </si>
  <si>
    <t>Ko sem na tviterju natikal @UrosJausevec in @DominikaSvarc 
iz straniščne stranke sem dobil 11 novih sledilcev.
Hva… https://t.co/5oYoPnuUAL</t>
  </si>
  <si>
    <t>RT @cesenj: [Ekskluzivno] Skrbno pripravljen "veliki pok iz Bosne" se je žalostno sfižil
https://t.co/g9Yln0pOdL
Deljeno iz mojega Googlo…</t>
  </si>
  <si>
    <t>ŽIVELA, SLOVENIJA! Volilna himna SDS 2018 #nazmagoSDS #SDSzate #zmagovitaSlovenija #živelaSlovenija
https://t.co/5yVCgpZtyi</t>
  </si>
  <si>
    <t>Slovenija med 30 državami na 13. mestu po številu prijavljenih za azil;v 5 mesecih 834 migrantov https://t.co/3Pn5ts9QyE via @Nova24TV</t>
  </si>
  <si>
    <t>@rokjarc @JernejStromajer @strankaSD @strankaSDS Iti v španovijo z Židanovo SD je pristanek na to, da Slovenija pos… https://t.co/mD4m18uC5C</t>
  </si>
  <si>
    <t>RT @R10Vojko: @rokjarc @JernejStromajer @strankaSD @strankaSDS Iti v španovijo z Židanovo SD je pristanek na to, da Slovenija postane dejan…</t>
  </si>
  <si>
    <t>Na volitve se @strankaSD odpravlja z desetimi zavezami, med drugim obljubljajo višje plače, krajše čakalne vrste v… https://t.co/NqJgBgMtxw</t>
  </si>
  <si>
    <t>@JernejStromajer @strankaSD 1. Glede na to da ste bili vladna stranka, sprasujem kje ste bili do sedaj?! 2. Če misl… https://t.co/UMVsXacgJ3</t>
  </si>
  <si>
    <t>RT @MarkoSket: Joj, joj, Slovenija, država, kjer se eni tretjini prebivalcev, priseljencev z Balkana, z vsaj pol standardne deviacije nižji…</t>
  </si>
  <si>
    <t>Katera slovenska občina bo sprejela migrante in z vsakim zaslužila 290 evrov? Delovna skupina za azil v akciji, za… https://t.co/Ico1JbvnJY</t>
  </si>
  <si>
    <t>[Ekskluzivno] Skrbno pripravljen “veliki pok iz Bosne” se je žalostno sfižil https://t.co/IHVTKt6hpl via @Nova24TV</t>
  </si>
  <si>
    <t>RT @potepuski: Gorenjski policisti prijeli vlomilsko tolpo, zdaj iščejo lastnike več kot 700 ukradenih predmetov https://t.co/9oxApTTkSz</t>
  </si>
  <si>
    <t>[Ekskluzivno] Skrbno pripravljen "veliki pok iz Bosne" se je žalostno sfižil
https://t.co/g9Yln0pOdL
Deljeno iz mojega Googlovega vira</t>
  </si>
  <si>
    <t>Zato je Kučan prvokategornik. Ko bi odgovarjal, bi imeli mir pred njim.
https://t.co/lkPyblVsk3 https://t.co/S8QbJKPHDi</t>
  </si>
  <si>
    <t>Izjemno zanimiva korelacija med deležem vetrnih elektrarn v neki državi ter stopnjo zasužnjenosti nekega naroda nad… https://t.co/O3KHsvGuTD</t>
  </si>
  <si>
    <t>Tone Krkovič ima prav. Rdeča zvezda je simbol partizanov in okupatorske JNA. Povezuje vse tiste, ki jim samostojna… https://t.co/uWIH7sXlHr</t>
  </si>
  <si>
    <t>moralno eticni poden in ZZB- ejevec Matjaz Kmecl, odreka ne-komunistom celo temeljno pravico spomina na izven sodno… https://t.co/O994PWGmow</t>
  </si>
  <si>
    <t>Golobičev tesni zaveznik Bogdan Biščak povsem padel iz tira in začel zmerjati: “Kreten zarukani, lažnivi! Kakšno ja… https://t.co/D7dOSOBtCC</t>
  </si>
  <si>
    <t>NAPREJ ZASTAVA SLAVE! Ponosno zapoj svojo himno ob 28. rojstnem dnevu, @Slovenskavojska Prihaja čas, ko bo Slovenij… https://t.co/G8eDNstmny</t>
  </si>
  <si>
    <t>Naš cilj je uspešna Slovenija, ki zagotavlja razvoj, varnost in stabilnost. Bodi pogum. Bodi sprememba. Odprimo vra… https://t.co/npvbHoLaQX</t>
  </si>
  <si>
    <t>Golobičev tesni zaveznik Bogdan Biščak povsem padel iz tira in začel zmerjati: “Kreten zarukani, lažnivi! Kakšno ja… https://t.co/0tzlaYvmbm</t>
  </si>
  <si>
    <t>Žalosten dan za Slovensko vojsko: Ravno v času slavnostnega govora  ministrice Katičeve in predsednika Pahorja “crk… https://t.co/etWAiKycvi</t>
  </si>
  <si>
    <t>Slovenski prostovoljni gasilci se te dni pripravljajo na redni kongres. Delegati Gasilske zveze Slovenije se bodo v… https://t.co/WzViLluPEw</t>
  </si>
  <si>
    <t>http://www.rtvslo.si/slovenija/ladji-triglav-odpovedali-vsi-trije-motorji/454921 https://twitter.com/i/web/status/996105704384684034</t>
  </si>
  <si>
    <t>https://siol.net/novice/slovenija/sebastjan-erlah-zaradi-sovraznih-tvitov-izkljucen-iz-sds-397741</t>
  </si>
  <si>
    <t>https://reporter.si/clanek/slovenija/rdece-zvezde-v-ljubljani-upor-proti-simbolom-zla-zorana-jankovica-636992</t>
  </si>
  <si>
    <t>http://www.demokracija.si/slovenija/zacelo-se-je-levicarski-facebook-zacel-z-blokadami-profila-demokracije.html</t>
  </si>
  <si>
    <t>https://twitter.com/i/web/status/996112935650037762</t>
  </si>
  <si>
    <t>https://twitter.com/i/web/status/996117529264304128</t>
  </si>
  <si>
    <t>https://njena.svet24.si/clanek/svet-slavnih/5af404b1acf4f/voditelj-na-tv-slovenija-iskreno-o-delu</t>
  </si>
  <si>
    <t>http://www.rtvslo.si/slovenija/grem-volit/novice/vucko-zanika-ocitke-o-politicni-zavrnitvi-cuseve-liste/454899</t>
  </si>
  <si>
    <t>https://twitter.com/i/web/status/996125458679910410</t>
  </si>
  <si>
    <t>http://nova24tv.si/slovenija/politika/video-janez-jansa-slovenija-je-in-bo-za-nas-vedno-na-prvem-mestu/</t>
  </si>
  <si>
    <t>https://twitter.com/i/web/status/996126455758315521</t>
  </si>
  <si>
    <t>http://www.balkan-handball.com/balkan/slovenija/celje-pl-sampion-slovenije-po-22-put/</t>
  </si>
  <si>
    <t>http://www.delo.si/novice/slovenija/ali-bi-stranke-zagotovile-vec-denarja-za-zdravstvo-49080.html</t>
  </si>
  <si>
    <t>https://twitter.com/i/web/status/996141301727940609</t>
  </si>
  <si>
    <t>http://www.zdravo-slovenija.com/english/2018/3/26/syria-being-killed-twice-by-weapons-and-by-media</t>
  </si>
  <si>
    <t>https://www.youtube.com/watch?v=ELq8m5Mb9nM&amp;feature=youtu.be&amp;a</t>
  </si>
  <si>
    <t>https://twitter.com/i/web/status/996220303528398848</t>
  </si>
  <si>
    <t>https://siol.net/trendi/zdravo-zivljenje/the-biggest-loser-slovenija-tekmovalke-v-drugi-sezoni-ze-presegle-tekmovalke-v-prvi-467353?utm_term=Autofeed&amp;utm_campaign=TW-Trendi&amp;utm_medium=Social&amp;utm_source=Twitter#link_time=1526350069</t>
  </si>
  <si>
    <t>http://sloveniashop.si/the-biggest-loser-slovenija-tekmovalke-v-drugi-sezoni-ze-presegle-tekmovalke-v-prvi/</t>
  </si>
  <si>
    <t>http://www.rtvslo.si/slovenija/ladji-triglav-odpovedali-vsi-trije-motorji/454921</t>
  </si>
  <si>
    <t>https://twitter.com/i/web/status/996244731746234368</t>
  </si>
  <si>
    <t>https://twitter.com/i/web/status/996246508633837568</t>
  </si>
  <si>
    <t>https://www.24ur.com/novice/slovenija/razmisljati-bi-morali-o-zdravju-gasilcev-ki-bi-bili-lahko-ogrozeni.html</t>
  </si>
  <si>
    <t>https://www.24ur.com/novice/slovenija/vojaski-ladji-triglav-na-misiji-odpovedali-vsi-trije-motorji.html</t>
  </si>
  <si>
    <t>https://twitter.com/WanderWithJo/status/996223878132371457</t>
  </si>
  <si>
    <t>http://nova24tv.si/slovenija/objavljamo-seznam-novinarjev-slovenske-politicne-levice/</t>
  </si>
  <si>
    <t>https://twitter.com/i/web/status/996262751206035456</t>
  </si>
  <si>
    <t>https://www.24ur.com/tv-oddaje/masterchef-slovenija/v-svojem-srcu-nosi-spomine-na-izjemno-zensko.html</t>
  </si>
  <si>
    <t>https://www.zurnal24.si/slovenija/delo-druzina-in-socialne-zadeve-prebrali-smo-volilne-programe-strank-da-jih-ne-bo-treba-vam-309780</t>
  </si>
  <si>
    <t>http://www.epf.um.si/o-fakulteti/aktualno/dogodki/dogodki-podrobno/?tx_sfeventmgt_pievent%5Bevent%5D=369&amp;tx_sfeventmgt_pievent%5Baction%5D=detail&amp;tx_sfeventmgt_pievent%5Bcontroller%5D=Event&amp;cHash=5b0d76ac4eed090323785b3d0928a647</t>
  </si>
  <si>
    <t>http://www.rtvslo.si/slovenija/grem-volit/grem-volit/luka-nesprejemljivo-je-da-nekateri-zaposleni-kljub-rednemu-delu-zivijo-v-revscini/454727</t>
  </si>
  <si>
    <t>http://www.bbc.com/news/health-44107940</t>
  </si>
  <si>
    <t>https://twitter.com/AFP/status/996276611526803458</t>
  </si>
  <si>
    <t>https://twitter.com/i/web/status/996282530985889792</t>
  </si>
  <si>
    <t>https://twitter.com/i/web/status/996288224304738304</t>
  </si>
  <si>
    <t>http://nova24tv.si/slovenija/politika/llevica-v-paniki-hujskaski-socialni-demokrati-grozijo-z-mnozicnimi-protesti-v-primeru-zmage-desnega-bloka-na-volitvah/</t>
  </si>
  <si>
    <t>https://twitter.com/i/web/status/996293012174098432</t>
  </si>
  <si>
    <t>https://novice.svet24.si/clanek/novice/slovenija/5af870a5b417e/voznik-je-naglo-speljal-padla-sem-in-se-poskodovala</t>
  </si>
  <si>
    <t>http://si.rbth.com/travel/81414-drustvo-slovenija-rusija-srebrni</t>
  </si>
  <si>
    <t>https://www.24ur.com/novice/slovenija/nedotakljive-mreze-v-zdravstvu.html</t>
  </si>
  <si>
    <t>https://twitter.com/i/web/status/996308364886986752</t>
  </si>
  <si>
    <t>http://w2.fskamnik.si:8104 https://twitter.com/i/web/status/996313121118674944</t>
  </si>
  <si>
    <t>http://w2.fskamnik.si:8104 https://twitter.com/i/web/status/996315061881917441</t>
  </si>
  <si>
    <t>https://www.24ur.com/novice/slovenija/nedotakljive-mreze-v-zdravstvu.html?q=loredan</t>
  </si>
  <si>
    <t>https://twitter.com/i/web/status/996320762654085121</t>
  </si>
  <si>
    <t>https://govori.se/traci/domaci-traci/vanesa-mesarec-iz-the-biggest-loser-slovenija-poglejte-si-kako-vitka-je-videti-danes/?utm_source=refferal&amp;utm_medium=twitter&amp;utm_campaign=tweepy</t>
  </si>
  <si>
    <t>http://nova24tv.si/slovenija/ustavni-pravnik-jurij-toplak-resno-opozarja-da-je-ukrep-zavrnitve-liste-zaradi-spolne-kvote-je-nesorazmeren-in-v-evropi-nesprejemljiv/</t>
  </si>
  <si>
    <t>https://twitter.com/i/web/status/996327816600981504</t>
  </si>
  <si>
    <t>https://twitter.com/i/web/status/996331528803246080</t>
  </si>
  <si>
    <t>https://twitter.com/i/web/status/996332764407451648</t>
  </si>
  <si>
    <t>https://www.24ur.com/novice/slovenija/neskoncno-lepo-in-hkrati-peklensko.html</t>
  </si>
  <si>
    <t>https://twitter.com/i/web/status/996339142089957378</t>
  </si>
  <si>
    <t>http://www.delo.si/novice/slovenija/apartmaji-ob-jasni-v-cernjakove-roke-50878.html</t>
  </si>
  <si>
    <t>https://www.youtube.com/watch?v=G99bcM1FtaM&amp;feature=youtu.be&amp;a</t>
  </si>
  <si>
    <t>https://twitter.com/i/web/status/996105486557745154</t>
  </si>
  <si>
    <t>https://twitter.com/i/web/status/996348541642723335</t>
  </si>
  <si>
    <t>https://twitter.com/i/web/status/996351678768189440</t>
  </si>
  <si>
    <t>https://twitter.com/i/web/status/996353865904771074</t>
  </si>
  <si>
    <t>https://siol.net/novice/volitve-2018/taksen-balkon-ima-kandidatka-za-poslanko-ki-naj-bi-se-borila-za-pravice-zivali-467425</t>
  </si>
  <si>
    <t>https://www.facebook.com/YTONG.Slovenija/posts/10155709233404958</t>
  </si>
  <si>
    <t>https://twitter.com/i/web/status/996300055144476672</t>
  </si>
  <si>
    <t>https://reporter.si/clanek/slovenija/zzr-treba-je-izvoliti-najbolj-sposobne-ugledne-in-izkusene-ljudi-638589</t>
  </si>
  <si>
    <t>https://twitter.com/i/web/status/996364094876934145</t>
  </si>
  <si>
    <t>https://twitter.com/i/web/status/996364569118478336</t>
  </si>
  <si>
    <t>https://www.24ur.com/novice/slovenija/kemis2.html</t>
  </si>
  <si>
    <t>https://reporter.si/clanek/slovenija/cus-je-ogorcen-je-vucko-kompetenten-za-direktorja-dvk-638609</t>
  </si>
  <si>
    <t>https://www.sitfit.si/recepti/socen-piscancji-zrezek-z-zeljno-solato/ https://twitter.com/i/web/status/996364793148735488</t>
  </si>
  <si>
    <t>https://twitter.com/i/web/status/996365190533918720</t>
  </si>
  <si>
    <t>https://twitter.com/i/web/status/996370669985247234</t>
  </si>
  <si>
    <t>http://nova24tv.si/slovenija/politika/v-sds-in-nsi-za-izredno-sejo-dz-o-zdravljenju-otrok-s-prirojenimi-srcnimi-napakami/</t>
  </si>
  <si>
    <t>https://twitter.com/i/web/status/996376105803071489</t>
  </si>
  <si>
    <t>https://twitter.com/i/web/status/996207535840358400</t>
  </si>
  <si>
    <t>http://www.demokracija.si/slovenija/drustvo-moris-zahteva-za-prepoved-javne-prireditve-nosil-bom-rdeco-zvezdo.html</t>
  </si>
  <si>
    <t>https://www.dnevne-novice.com/8-slovenija/1339-kobilarna-praznuje-438-let</t>
  </si>
  <si>
    <t>https://twitter.com/i/web/status/996372776406659072</t>
  </si>
  <si>
    <t>https://twitter.com/i/web/status/996389769197314048</t>
  </si>
  <si>
    <t>https://reporter.si/clanek/slovenija/roman-leljak-objavlja-dokumente-iz-beograda-ki-so-jih-v-sloveniji-unicili-638685</t>
  </si>
  <si>
    <t>https://www.youtube.com/watch?v=RUJLI67b0SA</t>
  </si>
  <si>
    <t>http://www.rtvslo.si/slovenija/dan-slovenske-vojske-premalo-vojakov-premalo-denarja-preslaba-oprema/454936</t>
  </si>
  <si>
    <t>https://twitter.com/i/web/status/996251665736130560</t>
  </si>
  <si>
    <t>https://twitter.com/i/web/status/996404726366375936</t>
  </si>
  <si>
    <t>https://twitter.com/i/web/status/996405729706770435</t>
  </si>
  <si>
    <t>https://twitter.com/i/web/status/996345430446354432</t>
  </si>
  <si>
    <t>https://twitter.com/i/web/status/996418600176111618</t>
  </si>
  <si>
    <t>https://twitter.com/i/web/status/996419847683805186</t>
  </si>
  <si>
    <t>https://novice.svet24.si/clanek/novice/slovenija/570aa2d0dbd8c/energetika-v-primezu-mocnih-interesov</t>
  </si>
  <si>
    <t>https://siol.net/novice/slovenija/kako-so-govorili-usodnega-privatizacijskega-21-junija-2013-7981</t>
  </si>
  <si>
    <t>https://twitter.com/thegledos/status/996111580323635201</t>
  </si>
  <si>
    <t>https://twitter.com/i/web/status/996433708029706242</t>
  </si>
  <si>
    <t>https://twitter.com/i/web/status/996105410510802944</t>
  </si>
  <si>
    <t>http://eu.sta.si/2514134/objavljen-prvi-razpis-za-evropsko-financiranje-brezplacnega-dostopa-do-spleta</t>
  </si>
  <si>
    <t>http://eu.sta.si/2514109/med-dobitniki-nagrade-europa-nostra-2018-tudi-plecnikova-hisa</t>
  </si>
  <si>
    <t>https://twitter.com/i/web/status/996436865602478080</t>
  </si>
  <si>
    <t>https://novice.svet24.si/clanek/novice/slovenija/5af995af23175/dobicki-v-nebo-med-in-mleko-v-slovenskih-podjetjih</t>
  </si>
  <si>
    <t>https://twitter.com/i/web/status/996438912586387456</t>
  </si>
  <si>
    <t>http://www.demokracija.si/slovenija/nasprotniki-sds-so-ze-zaceli-s-podlimi-triki.html</t>
  </si>
  <si>
    <t>http://nova24tv.si/slovenija/politika/razkrivamo-ministrica-anja-kopac-mrak-svojemu-bivsemu-mozu-omejuje-stike-z-otroki-zato-se-je-pridruzil-drustvu-obupanih-ocetov/</t>
  </si>
  <si>
    <t>https://www.youtube.com/watch?v=lqWNgwh-ubs&amp;feature=youtu.be&amp;a</t>
  </si>
  <si>
    <t>https://twitter.com/i/web/status/996326873088102401</t>
  </si>
  <si>
    <t>http://radio.ognjisce.si/sl/202/slovenija/27125/</t>
  </si>
  <si>
    <t>https://www.ribnica24.eu/slovenija/potniki-z-vlakom-do-kocevja-predvidoma-naslednje-leto/</t>
  </si>
  <si>
    <t>http://www.rtvslo.si/slovenija/gdpr-svetovalci-rastejo-kot-gobe-po-dezju/454945</t>
  </si>
  <si>
    <t>https://twitter.com/i/web/status/996322392694841344</t>
  </si>
  <si>
    <t>https://www.24ur.com/novice/slovenija/pocivalskov-sluzbeni-avto-opremljen-z-radar-detektorjem.html</t>
  </si>
  <si>
    <t>https://twitter.com/i/web/status/996335660087857153</t>
  </si>
  <si>
    <t>https://twitter.com/i/web/status/996451466683527168</t>
  </si>
  <si>
    <t>https://siol.net/novice/volitve-2018/taksen-balkon-ima-kandidatka-za-poslanko-ki-naj-bi-se-borila-za-pravice-zivali-467425 https://twitter.com/i/web/status/996451788030177280</t>
  </si>
  <si>
    <t>http://www.slovenskenovice.si/novice/slovenija/clanek/foto-zgrozeni-tim-kores-kori-to-je-jetniska-atrakcija-50321</t>
  </si>
  <si>
    <t>https://twitter.com/i/web/status/996453238747684867</t>
  </si>
  <si>
    <t>https://twitter.com/i/web/status/996321424544600064</t>
  </si>
  <si>
    <t>https://twitter.com/i/web/status/996343980437762048</t>
  </si>
  <si>
    <t>https://4d.rtvslo.si/arhiv/tednik/174471597</t>
  </si>
  <si>
    <t>https://twitter.com/i/web/status/996457707845627905</t>
  </si>
  <si>
    <t>https://siol.net/novice/slovenija/leto-po-kemisu-cez-deset-let-lahko-ostanemo-celo-brez-rib-intervju-467367</t>
  </si>
  <si>
    <t>https://twitter.com/i/web/status/996461571613364225</t>
  </si>
  <si>
    <t>https://www.facebook.com/donbosko.slovenija/posts/613121615712334?notif_id=1526410884200966&amp;notif_t=page_post_reaction&amp;ref=notif https://twitter.com/infoANS_EN/status/996442590080716800</t>
  </si>
  <si>
    <t>http://nova24tv.si/slovenija/lgeneza-kriminalne-zdruzbe-kako-je-nastala-globoka-drzava-in-kdo-vse-je-vpleten/</t>
  </si>
  <si>
    <t>https://twitter.com/i/web/status/996315219814174721</t>
  </si>
  <si>
    <t>http://nova24tv.si/slovenija/crna-kronika/policisti-pu-koper-prisli-na-sled-vodicem-nezakonitih-migrantov/</t>
  </si>
  <si>
    <t>http://www.rtvslo.si/slovenija/hrvaska-bo-ribolov-v-jadranu-nadzirala-z-izraelskimi-brezpilotniki/455015</t>
  </si>
  <si>
    <t>https://twitter.com/i/web/status/996471644255326208</t>
  </si>
  <si>
    <t>https://twitter.com/i/web/status/996475237817516033</t>
  </si>
  <si>
    <t>http://www.slovenskenovice.si/novice/slovenija/clanek/znana-astrologinja-daje-odgovor-kdo-bo-zmagal-na-volitvah-50469</t>
  </si>
  <si>
    <t>https://twitter.com/i/web/status/996478777386504192</t>
  </si>
  <si>
    <t>http://www.slovenskenovice.si/novice/slovenija/clanek/rosvita-scitila-cerarja-ocitno-se-je-bala-da-ga-bom-na-gobec-51012</t>
  </si>
  <si>
    <t>https://twitter.com/i/web/status/996401053670223872</t>
  </si>
  <si>
    <t>https://twitter.com/i/web/status/996482478205489159</t>
  </si>
  <si>
    <t>https://twitter.com/i/web/status/996484441353719809</t>
  </si>
  <si>
    <t>https://twitter.com/i/web/status/996389039623294976</t>
  </si>
  <si>
    <t>https://twitter.com/i/web/status/996487740853276673</t>
  </si>
  <si>
    <t>https://twitter.com/i/web/status/996487833744560128</t>
  </si>
  <si>
    <t>http://www.rtvslo.si/sporocila-za-javnost/gregor-peternel-bo-novi-odgovorni-urednik-sportnega-programa-televizije-slovenija/454991</t>
  </si>
  <si>
    <t>https://twitter.com/i/web/status/996275801329930240</t>
  </si>
  <si>
    <t>http://eu.sta.si/2514202/peterle-in-bogovic-v-bruslju-obelezila-prvi-svetovni-dan-cebel</t>
  </si>
  <si>
    <t>https://twitter.com/i/web/status/996495171972947969</t>
  </si>
  <si>
    <t>http://www.demokracija.si/fokus/nas-cilj-je-uspesna-slovenija-ki-zagotavlja-razvoj-varnost-in-stabilnost-bodi-pogum-bodi-sprememba.html</t>
  </si>
  <si>
    <t>https://twitter.com/i/web/status/996502313274691586</t>
  </si>
  <si>
    <t>https://twitter.com/i/web/status/996502605886033920</t>
  </si>
  <si>
    <t>https://twitter.com/i/web/status/996540164481536000</t>
  </si>
  <si>
    <t>http://www.delo.si/novice/slovenija/zlata-oljcna-vejica-arsenu-jurincicu-iz-borsta-50826.html</t>
  </si>
  <si>
    <t>https://novice.svet24.si/clanek/novice/slovenija/595ccdf929ac4/dokazala-bo-svoj-prav-zaposlenim-ne-da-na-pravnikih-trosi</t>
  </si>
  <si>
    <t>http://www.demokracija.si/fokus/bizarnost-se-stopnjuje-rtv-slovenija-v-oglasu-moti-omemba-intervjuja-s-poslancem-ter-kandidatko-za-poslanko.html</t>
  </si>
  <si>
    <t>https://www.24ur.com/novice/slovenija/pogovor-z-muftijem-ob-zacetku-ramazana.html</t>
  </si>
  <si>
    <t>http://nova24tv.si/svet/zaskrbljujoci-podatki-iz-evropskega-porocila-prihaja-veliko-vec-migrantov-kot-je-sprva-kazalo/</t>
  </si>
  <si>
    <t>http://radio.ognjisce.si/sl/202/slovenija/27117/</t>
  </si>
  <si>
    <t>https://twitter.com/i/web/status/996621208711057408</t>
  </si>
  <si>
    <t>https://twitter.com/i/web/status/996500276268994560</t>
  </si>
  <si>
    <t>https://twitter.com/i/web/status/996471194231635968</t>
  </si>
  <si>
    <t>https://twitter.com/i/web/status/996264013574131712</t>
  </si>
  <si>
    <t>https://twitter.com/i/web/status/996282664012402688</t>
  </si>
  <si>
    <t>https://www.primorske.si/slovenija/na-triglavu-odpovedali-vsi-trije-motorji</t>
  </si>
  <si>
    <t>https://twitter.com/i/web/status/996262533488050176</t>
  </si>
  <si>
    <t>https://novice.svet24.si/clanek/novice/slovenija/5afb0786bcff1/wc-predvolilni-plakati-z-nadaljevanjem</t>
  </si>
  <si>
    <t>https://www.izvoznookno.si/Aktualno/Vabilo_na_organiziran_obisk_sejma_CeBIT_2018_Hannover_13_15_junij_2018_22517.aspx</t>
  </si>
  <si>
    <t>https://reporter.si/clanek/slovenija/dominika-svarc-pipan-ne-zeli-da-scijemo-po-njej-638415</t>
  </si>
  <si>
    <t>http://nova24tv.si/slovenija/katera-obcina-bo-sprejela-migrante-in-z-vsakim-zasluzila-290-evrov-delovna-skupina-za-azil-v-akciji-za-migrante-isce-streho-nad-glavo/</t>
  </si>
  <si>
    <t>http://www.novicejutro.si/vnos/ladji-triglav-odpovedali-vsi-trije-motorji?utm_source=dlvr.it&amp;utm_medium=twitter</t>
  </si>
  <si>
    <t>http://www.delo.si/novice/slovenija/tonin-slovenska-stran-je-vedla-da-hrvatje-prisluskujejo-49306.html https://twitter.com/i/web/status/996612783486722048</t>
  </si>
  <si>
    <t>http://www.delo.si/novice/slovenija/tonin-slovenska-stran-je-vedla-da-hrvatje-prisluskujejo-49306.html</t>
  </si>
  <si>
    <t>https://twitter.com/i/web/status/996278717675659264</t>
  </si>
  <si>
    <t>https://twitter.com/i/web/status/996442657995059201</t>
  </si>
  <si>
    <t>https://twitter.com/i/web/status/996632183677825025</t>
  </si>
  <si>
    <t>https://twitter.com/STA_novice/status/996250840850628608</t>
  </si>
  <si>
    <t>https://www.24ur.com/novice/slovenija/pes-je-edino-zdravilo-brez-recepta-in-stranskih-ucinkov.html?m=1&amp;pos=7&amp;ab=1</t>
  </si>
  <si>
    <t>https://twitter.com/SpelaRotar/status/995925085155418112</t>
  </si>
  <si>
    <t>http://nova24tv.si/slovenija/crna-kronika/nasprotniki-sds-so-ze-zaceli-s-podlimi-triki/</t>
  </si>
  <si>
    <t>http://www.rtvslo.si/slovenija/tudi-milan-balazic-zaradi-arbitraze-s-hrvasko-z-ovadbo-nad-erjavca/455021</t>
  </si>
  <si>
    <t>https://4d.rtvslo.si/arhiv/odmevi/174538773</t>
  </si>
  <si>
    <t>http://nova24tv.si/slovenija/politika/zalosten-dan-slovenske-vojske-ravno-v-casu-slavnostnega-govora-ministrice-katiceve-in-predsednika-pahorja-crknila-vojaska-ladja-hojs-po-volitvah-napoveduje-popolno-prenovo-vojske-in-zagotovitev/</t>
  </si>
  <si>
    <t>https://www.24ur.com/novice/slovenija/meterologi-izdali-oranzno-opozorilo-zaradi-narascanja-gladine-reke-mure.html</t>
  </si>
  <si>
    <t>https://twitter.com/i/web/status/996453969093275648</t>
  </si>
  <si>
    <t>https://twitter.com/i/web/status/996644447050969088</t>
  </si>
  <si>
    <t>https://twitter.com/i/web/status/996644755722383361</t>
  </si>
  <si>
    <t>https://twitter.com/i/web/status/996489429513621507</t>
  </si>
  <si>
    <t>http://www.delo.si/novice/slovenija/prebeznikov-ne-bi-pokopali-ne-obcina-ne-drzava-51099.html https://twitter.com/i/web/status/996645519387656192</t>
  </si>
  <si>
    <t>http://5.VE</t>
  </si>
  <si>
    <t>http://www.thegatewaypundit.com/2018/05/gaza-terrorist-groups-post-martyrdom-photos-of-palestinians-killed-in-mondays-riot-at-israeli-border/</t>
  </si>
  <si>
    <t>https://twitter.com/i/web/status/996633231205240832</t>
  </si>
  <si>
    <t>https://twitter.com/i/web/status/996605892010364928</t>
  </si>
  <si>
    <t>https://twitter.com/i/web/status/996647092885098496</t>
  </si>
  <si>
    <t>https://twitter.com/i/web/status/996647177001885696</t>
  </si>
  <si>
    <t>http://www.delo.si/novice/slovenija/prebeznikov-ne-bi-pokopali-ne-obcina-ne-drzava-51099.html</t>
  </si>
  <si>
    <t>https://twitter.com/EnergetikaNet/status/996647177001885696</t>
  </si>
  <si>
    <t>http://www.delo.si/novice/slovenija/janez-jansa-je-pred-cetrt-stoletja-prevzel-vodenje-sds-50866.html</t>
  </si>
  <si>
    <t>https://twitter.com/i/web/status/996653437680013312</t>
  </si>
  <si>
    <t>https://www.24.mk/poraneshniot-pretsedatel-na-slovenija-milan-kuchan-vo-poseta-na-makedonija</t>
  </si>
  <si>
    <t>http://www.sobranie.mk/sredbi-2018-ns_article-poseta-na-g-milan-kucan-poraneshen-pretsedatel-na-republika-slovenija.nspx</t>
  </si>
  <si>
    <t>http://www.slovenska-kosarka.si/index.php?option=com_content&amp;view=article&amp;id=14084:zeave-mosze-xocha&amp;catid=35:novice&amp;Itemid=83 https://twitter.com/i/web/status/996655609729732608</t>
  </si>
  <si>
    <t>http://www.slovenska-kosarka.si/index.php?option=com_content&amp;view=article&amp;id=14084:zeave-mosze-xocha&amp;catid=35:novice&amp;Itemid=83</t>
  </si>
  <si>
    <t>https://twitter.com/i/web/status/996657262084149248</t>
  </si>
  <si>
    <t>http://www.press24.mk/poraneshniot-pretsedatel-na-slovenija-milan-kuchan-vo-poseta-na-makedonija?utm_source=dlvr.it&amp;utm_medium=twitter</t>
  </si>
  <si>
    <t>https://sobotainfo.com/novica/slovenija/z-vgradnjo-cistilne-naprave-koncno-do-ciste-vode/431929</t>
  </si>
  <si>
    <t>https://twitter.com/i/web/status/996659995197534208</t>
  </si>
  <si>
    <t>https://twitter.com/i/web/status/996664156366438401</t>
  </si>
  <si>
    <t>http://nova24tv.si/slovenija/golobicev-tesni-zaveznik-bogdan-biscaka-povsem-padel-iz-tira-in-zacel-zmerjati-kreten-zarukani-laznivi-kaksno-jahto/</t>
  </si>
  <si>
    <t>https://twitter.com/i/web/status/996309366650363904</t>
  </si>
  <si>
    <t>https://twitter.com/i/web/status/996669117724848128</t>
  </si>
  <si>
    <t>https://siol.net/planet-tv/the-biggest-loser-slovenija/dobrodelni-the-biggest-loser-slovenija-466764</t>
  </si>
  <si>
    <t>https://twitter.com/i/web/status/996674279889625089</t>
  </si>
  <si>
    <t>https://www.dnevnik.si/1042822135/slovenija/v-parlamentu-danes-o-iranskem-denarju-in-poslih-dijane-%C4%91u%C4%91ic</t>
  </si>
  <si>
    <t>https://www.dnevnik.si/1042821922/slovenija/velikost-volilnih-okrajev-vpliva-na-sestavo-drzavnega-zbora</t>
  </si>
  <si>
    <t>https://reporter.si/clanek/slovenija/blamaza-slovenske-vojske-ladji-triglav-na-humanitarni-misiji-odpovedali-vsi-trije-motorji-638505</t>
  </si>
  <si>
    <t>https://twitter.com/i/web/status/996349879529213953</t>
  </si>
  <si>
    <t>https://twitter.com/i/web/status/996493534093078533</t>
  </si>
  <si>
    <t>http://www.stat.si/StatWeb/News/Index/7409</t>
  </si>
  <si>
    <t>http://eu.sta.si/2514065/mladi-v-eu-od-doma-v-povprecju-s-26-leti-slovenci-pri-28</t>
  </si>
  <si>
    <t>https://krog.sta.si/2514141</t>
  </si>
  <si>
    <t>https://twitter.com/i/web/status/996322726146174976</t>
  </si>
  <si>
    <t>https://twitter.com/i/web/status/996317034744111104</t>
  </si>
  <si>
    <t>https://twitter.com/i/web/status/996492181522264064</t>
  </si>
  <si>
    <t>https://twitter.com/i/web/status/996673887608999938</t>
  </si>
  <si>
    <t>https://twitter.com/i/web/status/996679499675774976</t>
  </si>
  <si>
    <t>http://www.zdravo-slovenija.com/tu-in-tam-1/2018/5/16/evrovizija-2019-strel-v-hrbet-10-tok-smrt-otroka-12-tok</t>
  </si>
  <si>
    <t>https://twitter.com/agortaa/status/996253066914619398</t>
  </si>
  <si>
    <t>http://nova24tv.si/slovenija/odvetnik-babice-koroskih-deckov-ekskluzivno-za-novo24tv-ministrica-v-resnici-dobila-klofuto-escp/</t>
  </si>
  <si>
    <t>https://twitter.com/i/web/status/996295284513804288</t>
  </si>
  <si>
    <t>https://twitter.com/i/web/status/996286518749814784</t>
  </si>
  <si>
    <t>https://twitter.com/i/web/status/996684831038861312</t>
  </si>
  <si>
    <t>https://twitter.com/i/web/status/996686313289146368</t>
  </si>
  <si>
    <t>https://twitter.com/i/web/status/996686463738744832</t>
  </si>
  <si>
    <t>https://novice.svet24.si/clanek/novice/slovenija/5afbe048c995d/pocivalsek-ki-se-naokoli-prevaza-z-radar-detektorjem-je-prst-uperil-v-soferja</t>
  </si>
  <si>
    <t>https://twitter.com/i/web/status/996460199920717824</t>
  </si>
  <si>
    <t>https://twitter.com/i/web/status/996302453032275970</t>
  </si>
  <si>
    <t>https://twitter.com/i/web/status/996689791600287744</t>
  </si>
  <si>
    <t>https://live.finance.si/8933776/Slovenija-prodala-za-95-milijonov-evrov-zakladnih-menic-Investitorji-z-negativnim-donosom?cctest&amp;</t>
  </si>
  <si>
    <t>https://twitter.com/i/web/status/996124478815047684</t>
  </si>
  <si>
    <t>https://www.primorske.si/slovenija/sezanci-najbolj-podprli-zakon-ajdovci-mocno-proti</t>
  </si>
  <si>
    <t>https://twitter.com/i/web/status/996629928228646912</t>
  </si>
  <si>
    <t>https://twitter.com/i/web/status/996697909402963968</t>
  </si>
  <si>
    <t>https://twitter.com/i/web/status/996285043684397056</t>
  </si>
  <si>
    <t>http://novilist.hr/Vijesti/Rijeka/LEGENDARNI-RIJECKI-LUCKI-PILOT-Cijela-Slovenija-radi-za-Kopar-a-luka-Rijeka-nema-strategije</t>
  </si>
  <si>
    <t>https://twitter.com/i/web/status/996701629574414336</t>
  </si>
  <si>
    <t>https://twitter.com/i/web/status/996697359169048580</t>
  </si>
  <si>
    <t>http://www.delo.si/novice/slovenija/mura-bo-prestopila-begove-51011.html</t>
  </si>
  <si>
    <t>https://twitter.com/i/web/status/996476153727774723</t>
  </si>
  <si>
    <t>http://www.rtvslo.si/slovenija/sindikalist-na-inspektoratu-za-delo-prejel-opozorilo-pred-odpovedjo/455043</t>
  </si>
  <si>
    <t>http://www.arsenal-slovenija.si/si/novice/vic-akers-legenda-arsenala?timestamp=1526467672</t>
  </si>
  <si>
    <t>https://twitter.com/i/web/status/996635688970932224</t>
  </si>
  <si>
    <t>https://soundcloud.com/martina-prevej-ek-81995692/zivela-slovenija?utm_source=soundcloud&amp;utm_campaign=share&amp;utm_medium=twitter</t>
  </si>
  <si>
    <t>https://twitter.com/i/web/status/996711890570153986</t>
  </si>
  <si>
    <t>https://www.youtube.com/watch?v=EW_nQXMZDS4&amp;feature=youtu.be</t>
  </si>
  <si>
    <t>https://telenovele-slovenija.blogspot.si/2018/05/vse-od-potresa-se-ni-uspela-pridobiti.html</t>
  </si>
  <si>
    <t>https://twitter.com/i/web/status/996714962268680192</t>
  </si>
  <si>
    <t>https://twitter.com/i/web/status/996716558511730689</t>
  </si>
  <si>
    <t>https://www.24ur.com/novice/slovenija/pocivalskov-sluzbeni-avto-opremljen-z-radar-detektorjem.html https://twitter.com/PocivalsekZ/status/995922636755668992</t>
  </si>
  <si>
    <t>https://olaii.com/</t>
  </si>
  <si>
    <t>https://twitter.com/i/web/status/996135105243615240</t>
  </si>
  <si>
    <t>http://www.slovenskenovice.si/novice/slovenija/clanek/foto-majska-nevihta-zalivalo-kleti-avtomehanicno-delavnico-zamasen-most-50899</t>
  </si>
  <si>
    <t>http://www.slovenskenovice.si/novice/slovenija/clanek/nov-val-beguncev-na-meji-tudi-vojska-50992</t>
  </si>
  <si>
    <t>http://www.slovenskenovice.si/novice/slovenija/clanek/kaj-se-dogaja-s-francijem-matozom-51189</t>
  </si>
  <si>
    <t>https://twitter.com/i/web/status/996684914526507009</t>
  </si>
  <si>
    <t>https://twitter.com/i/web/status/996284216496214016</t>
  </si>
  <si>
    <t>https://twitter.com/i/web/status/996299257115303936</t>
  </si>
  <si>
    <t>https://twitter.com/i/web/status/996726220208435200</t>
  </si>
  <si>
    <t>https://twitter.com/i/web/status/996726572408229890</t>
  </si>
  <si>
    <t>http://mwcnews.net/index.php?option=com_content&amp;view=article&amp;id=71990&amp;catid=34&amp;Itemid=112 https://twitter.com/i/web/status/996726676707999744</t>
  </si>
  <si>
    <t>https://twitter.com/i/web/status/996690056244056064</t>
  </si>
  <si>
    <t>https://siol.net/novice/slovenija/policija-isce-nove-stirinozne-pomocnike-467476?utm_term=Autofeed&amp;utm_campaign=TW-Novice&amp;utm_medium=Social&amp;utm_source=Twitter#link_time=1526398220</t>
  </si>
  <si>
    <t>http://nova24tv.si/slovenija/politika/ekskluzivno-skrbno-pripravljen-veliki-pok-iz-bosne-se-je-zalostno-sfizil/</t>
  </si>
  <si>
    <t>https://twitter.com/i/web/status/996395265031655425</t>
  </si>
  <si>
    <t>https://twitter.com/i/web/status/996292499223334912</t>
  </si>
  <si>
    <t>https://twitter.com/i/web/status/996294949187530753</t>
  </si>
  <si>
    <t>https://twitter.com/i/web/status/996409590488158208</t>
  </si>
  <si>
    <t>https://twitter.com/i/web/status/996404974904070144</t>
  </si>
  <si>
    <t>http://nova24tv.si/slovenija/se-zeli-ministrica-irena-majcen-vpisati-v-guinnessovo-knjigo-svetovnih-presezkov-uvaja-meritve-za-peci-na-trdna-goriva-kakrsnih-nimajo-nikjer-na-svetu/</t>
  </si>
  <si>
    <t>https://twitter.com/i/web/status/996730647229149186</t>
  </si>
  <si>
    <t>https://twitter.com/i/web/status/996732298136518656</t>
  </si>
  <si>
    <t>https://reporter.si/clanek/slovenija/ales-zuzek-kako-je-slovenija-se-drugic-iztirila-komentar-638390</t>
  </si>
  <si>
    <t>https://twitter.com/i/web/status/996735819607142401</t>
  </si>
  <si>
    <t>https://twitter.com/i/web/status/996108694298529797</t>
  </si>
  <si>
    <t>https://twitter.com/i/web/status/996106409715609600</t>
  </si>
  <si>
    <t>https://twitter.com/i/web/status/996683285026758657</t>
  </si>
  <si>
    <t>https://twitter.com/strankaSLOGA/status/996665929294639105?s=19</t>
  </si>
  <si>
    <t>https://twitter.com/i/web/status/996735967645052928</t>
  </si>
  <si>
    <t>https://twitter.com/i/web/status/996683937090072577</t>
  </si>
  <si>
    <t>https://twitter.com/i/web/status/996709805992669185</t>
  </si>
  <si>
    <t>https://reporter.si/clanek/slovenija/v-sd-volivce-prosijo-naj-jih-ob-obisku-stranisca-straniscna-kampanja-se-nadaljuje-638740</t>
  </si>
  <si>
    <t>https://www.sta.si/2514214</t>
  </si>
  <si>
    <t>https://twitter.com/STA_novice/status/996689960748113920</t>
  </si>
  <si>
    <t>http://www.vijesti.me/ http://www.vijesti.me/sport/tumbakovic-bih-i-slovenija-su-selekcije-u-uzlaznoj-putanji-988764?utm_source=dlvr.it&amp;utm_medium=twitter</t>
  </si>
  <si>
    <t>https://twitter.com/i/web/status/996250656729128960</t>
  </si>
  <si>
    <t>https://twitter.com/i/web/status/996257375735730176</t>
  </si>
  <si>
    <t>https://twitter.com/i/web/status/996310053228597248</t>
  </si>
  <si>
    <t>https://twitter.com/i/web/status/996315568880930818</t>
  </si>
  <si>
    <t>https://www.sds.si/novica/janez-jansa-slovenija-je-bo-za-nas-vedno-na-prvem-mestu-15768</t>
  </si>
  <si>
    <t>https://twitter.com/i/web/status/996739609479573504</t>
  </si>
  <si>
    <t>https://twitter.com/i/web/status/996739791730413573</t>
  </si>
  <si>
    <t>https://twitter.com/SpelaRotar/status/996302132902088704</t>
  </si>
  <si>
    <t>http://nova24tv.si/slovenija/politika/znani-so-nagrajenci-ki-so-napovedali-besede-ljubljanskega-zupana-jankovica/</t>
  </si>
  <si>
    <t>https://twitter.com/i/web/status/996293077877878789</t>
  </si>
  <si>
    <t>https://twitter.com/i/web/status/996741085123743744</t>
  </si>
  <si>
    <t>http://www.gibanje-ops.com/dejavnosti-gibanja-ops/drugacna-politika/1115-vpraanja-vsem-politinim-strankam-ki-se-bodo-udeleile-parlamentarnih-volitev-3-junija-2018</t>
  </si>
  <si>
    <t>https://twitter.com/i/web/status/996305427779420162</t>
  </si>
  <si>
    <t>https://twitter.com/i/web/status/996344495347249152</t>
  </si>
  <si>
    <t>https://twitter.com/FranciDonko/status/996630728468295680</t>
  </si>
  <si>
    <t>https://twitter.com/i/web/status/996741254363910144</t>
  </si>
  <si>
    <t>https://www.sta.si/2514139</t>
  </si>
  <si>
    <t>https://twitter.com/i/web/status/996738709214187522</t>
  </si>
  <si>
    <t>https://www.facebook.com/europlakatslovenia/posts/802257863301917</t>
  </si>
  <si>
    <t>https://twitter.com/i/web/status/996313497070919680</t>
  </si>
  <si>
    <t>https://twitter.com/i/web/status/996458673877716994</t>
  </si>
  <si>
    <t>https://twitter.com/PortalPolitikis/status/996363997002846209</t>
  </si>
  <si>
    <t>https://twitter.com/i/web/status/996744257309499392</t>
  </si>
  <si>
    <t>http://www.rtvslo.si/gremvolit/grem-volit/luka-nesprejemljivo-je-da-nekateri-zaposleni-kljub-rednemu-delu-zivijo-v-revscini/454727</t>
  </si>
  <si>
    <t>https://twitter.com/i/web/status/996613734142529536</t>
  </si>
  <si>
    <t>https://siol.net/novice/slovenija/leto-po-kemisu-cez-deset-let-lahko-ostanemo-celo-brez-rib-intervju-467367?utm_term=Autofeed&amp;utm_campaign=TW-Novice&amp;utm_medium=Social&amp;utm_source=Twitter#link_time=1526370898</t>
  </si>
  <si>
    <t>https://siol.net/novice/slovenija/taksen-balkon-ima-kandidatka-za-poslanko-ki-naj-bi-se-borila-za-pravice-zivali-467425?utm_term=Autofeed&amp;utm_campaign=TW-Novice&amp;utm_medium=Social&amp;utm_source=Twitter#link_time=1526378286</t>
  </si>
  <si>
    <t>https://twitter.com/i/web/status/996349129424015360</t>
  </si>
  <si>
    <t>https://twitter.com/i/web/status/996736685282086912</t>
  </si>
  <si>
    <t>https://twitter.com/i/web/status/996142739334094848</t>
  </si>
  <si>
    <t>https://twitter.com/i/web/status/996373418781093888</t>
  </si>
  <si>
    <t>https://twitter.com/i/web/status/996483546691899395</t>
  </si>
  <si>
    <t>https://twitter.com/i/web/status/996663635782062080</t>
  </si>
  <si>
    <t>http://nova24tv.si/slovenija/veliki-intervju-z-janezom-janso-slovenija-mora-stati-in-obstati-z-eu-ali-brez-nje/ https://twitter.com/boriscipot1/status/996680372581695488</t>
  </si>
  <si>
    <t>https://twitter.com/i/web/status/996749183154642945</t>
  </si>
  <si>
    <t>https://twitter.com/i/web/status/996498017011290113</t>
  </si>
  <si>
    <t>https://twitter.com/i/web/status/996745111508840451</t>
  </si>
  <si>
    <t>https://twitter.com/i/web/status/996748095403773952</t>
  </si>
  <si>
    <t>https://twitter.com/i/web/status/996377585901801474</t>
  </si>
  <si>
    <t>https://twitter.com/i/web/status/996317272586235904</t>
  </si>
  <si>
    <t>https://twitter.com/i/web/status/996382364367548421</t>
  </si>
  <si>
    <t>https://twitter.com/had/status/996351971627028480</t>
  </si>
  <si>
    <t>https://twitter.com/i/web/status/996474165384368129</t>
  </si>
  <si>
    <t>https://twitter.com/i/web/status/996627624028975104</t>
  </si>
  <si>
    <t>https://twitter.com/i/web/status/996474869389897728</t>
  </si>
  <si>
    <t>https://twitter.com/i/web/status/996465129653985280</t>
  </si>
  <si>
    <t>https://twitter.com/i/web/status/996476834962436096</t>
  </si>
  <si>
    <t>https://twitter.com/i/web/status/996289742021984256</t>
  </si>
  <si>
    <t>https://twitter.com/i/web/status/996343450458116096</t>
  </si>
  <si>
    <t>https://twitter.com/i/web/status/996112066988699648</t>
  </si>
  <si>
    <t>https://twitter.com/i/web/status/996477629745303552</t>
  </si>
  <si>
    <t>https://twitter.com/i/web/status/996506847199813637</t>
  </si>
  <si>
    <t>https://twitter.com/i/web/status/996698934591606784</t>
  </si>
  <si>
    <t>https://twitter.com/i/web/status/996325627916668929</t>
  </si>
  <si>
    <t>https://twitter.com/i/web/status/996475737388584961</t>
  </si>
  <si>
    <t>https://twitter.com/i/web/status/996726291633197056</t>
  </si>
  <si>
    <t>https://twitter.com/i/web/status/996673445034385408</t>
  </si>
  <si>
    <t>https://twitter.com/i/web/status/996731864751706114</t>
  </si>
  <si>
    <t>https://twitter.com/i/web/status/996737837075779585</t>
  </si>
  <si>
    <t>https://twitter.com/i/web/status/996378967899869184</t>
  </si>
  <si>
    <t>https://siol.net/novice/slovenija/na-referendumu-drugic-o-zakonu-o-drugem-tiru-467258 https://www.minds.com/newsfeed/843198722604220416</t>
  </si>
  <si>
    <t>https://twitter.com/i/web/status/996486974063235073</t>
  </si>
  <si>
    <t>https://twitter.com/i/web/status/996250700861595648</t>
  </si>
  <si>
    <t>https://twitter.com/i/web/status/996373969249996800</t>
  </si>
  <si>
    <t>https://twitter.com/i/web/status/996315020312145920</t>
  </si>
  <si>
    <t>https://twitter.com/i/web/status/996312010420903936</t>
  </si>
  <si>
    <t>https://twitter.com/i/web/status/996105631751958532</t>
  </si>
  <si>
    <t>https://twitter.com/i/web/status/996350273701449728</t>
  </si>
  <si>
    <t>https://twitter.com/i/web/status/996339948621107206</t>
  </si>
  <si>
    <t>https://twitter.com/i/web/status/996318930544324608</t>
  </si>
  <si>
    <t>https://twitter.com/i/web/status/996358973157789696</t>
  </si>
  <si>
    <t>https://twitter.com/i/web/status/996297880112697344</t>
  </si>
  <si>
    <t>https://twitter.com/i/web/status/996400712690094080</t>
  </si>
  <si>
    <t>https://twitter.com/i/web/status/996414674219536386</t>
  </si>
  <si>
    <t>https://twitter.com/i/web/status/996428699481276416</t>
  </si>
  <si>
    <t>https://twitter.com/i/web/status/996360870644023296</t>
  </si>
  <si>
    <t>https://twitter.com/i/web/status/996365709759393793</t>
  </si>
  <si>
    <t>https://twitter.com/i/web/status/996663330793238531</t>
  </si>
  <si>
    <t>https://twitter.com/i/web/status/996418075904872456</t>
  </si>
  <si>
    <t>https://twitter.com/i/web/status/996490188368109570</t>
  </si>
  <si>
    <t>https://twitter.com/i/web/status/996346470482808832</t>
  </si>
  <si>
    <t>https://twitter.com/i/web/status/996351192115634176</t>
  </si>
  <si>
    <t>https://twitter.com/i/web/status/996420831017398272</t>
  </si>
  <si>
    <t>https://twitter.com/i/web/status/996495520192499713</t>
  </si>
  <si>
    <t>https://twitter.com/i/web/status/996628826783453184</t>
  </si>
  <si>
    <t>https://twitter.com/i/web/status/996670146327572480</t>
  </si>
  <si>
    <t>http://www.times.si/crna-kronika/ladji-triglav-odpovedali-vsi-trije-motorji--0b63f6bac7501871309da689f387ea237a7f3f04.html?utm_source=dlvr.it&amp;utm_medium=twitter</t>
  </si>
  <si>
    <t>https://twitter.com/i/web/status/996754220555624448</t>
  </si>
  <si>
    <t>https://twitter.com/i/web/status/996307230428364800</t>
  </si>
  <si>
    <t>https://twitter.com/MATJADRAKSLER/status/996061632101957632</t>
  </si>
  <si>
    <t>https://twitter.com/i/web/status/996666420443385856</t>
  </si>
  <si>
    <t>https://r.semiocast.com/mflV7g</t>
  </si>
  <si>
    <t>https://twitter.com/i/web/status/996755417362550784</t>
  </si>
  <si>
    <t>https://twitter.com/i/web/status/996753375227207681</t>
  </si>
  <si>
    <t>https://twitter.com/i/web/status/996257356932579329</t>
  </si>
  <si>
    <t>https://twitter.com/i/web/status/996140602348752896</t>
  </si>
  <si>
    <t>https://twitter.com/i/web/status/996349199242407936</t>
  </si>
  <si>
    <t>https://twitter.com/i/web/status/996431174028406784</t>
  </si>
  <si>
    <t>https://twitter.com/i/web/status/996301111446433793</t>
  </si>
  <si>
    <t>https://twitter.com/i/web/status/996400200322289664</t>
  </si>
  <si>
    <t>https://twitter.com/i/web/status/996646408366280704</t>
  </si>
  <si>
    <t>https://twitter.com/i/web/status/996612483178795008</t>
  </si>
  <si>
    <t>https://twitter.com/i/web/status/996629650989297664</t>
  </si>
  <si>
    <t>https://twitter.com/i/web/status/996597686710218752</t>
  </si>
  <si>
    <t>https://reporter.si/clanek/slovenija/gorenjski-policisti-prijeli-vlomilsko-tolpo-zda-iscejo-lastnike-vec-kot-700-ukradenih-predmetov-638881</t>
  </si>
  <si>
    <t>https://twitter.com/i/web/status/996626181863759872</t>
  </si>
  <si>
    <t>https://twitter.com/i/web/status/996752174368673792</t>
  </si>
  <si>
    <t>https://twitter.com/i/web/status/996307362179878914</t>
  </si>
  <si>
    <t>https://twitter.com/i/web/status/996292361905954816</t>
  </si>
  <si>
    <t>https://twitter.com/i/web/status/996319007467823104</t>
  </si>
  <si>
    <t>https://twitter.com/i/web/status/996333527565205504</t>
  </si>
  <si>
    <t>https://twitter.com/i/web/status/996250930902458369</t>
  </si>
  <si>
    <t>https://twitter.com/i/web/status/996331103358214145</t>
  </si>
  <si>
    <t>https://twitter.com/i/web/status/996352285520384000</t>
  </si>
  <si>
    <t>rtvslo.si twitter.com</t>
  </si>
  <si>
    <t>siol.net</t>
  </si>
  <si>
    <t>reporter.si</t>
  </si>
  <si>
    <t>demokracija.si</t>
  </si>
  <si>
    <t>twitter.com</t>
  </si>
  <si>
    <t>svet24.si</t>
  </si>
  <si>
    <t>rtvslo.si</t>
  </si>
  <si>
    <t>nova24tv.si</t>
  </si>
  <si>
    <t>balkan-handball.com</t>
  </si>
  <si>
    <t>delo.si</t>
  </si>
  <si>
    <t>zdravo-slovenija.com</t>
  </si>
  <si>
    <t>youtube.com</t>
  </si>
  <si>
    <t>sloveniashop.si</t>
  </si>
  <si>
    <t>24ur.com</t>
  </si>
  <si>
    <t>zurnal24.si</t>
  </si>
  <si>
    <t>um.si</t>
  </si>
  <si>
    <t>bbc.com</t>
  </si>
  <si>
    <t>rbth.com</t>
  </si>
  <si>
    <t>fskamnik.si twitter.com</t>
  </si>
  <si>
    <t>govori.se</t>
  </si>
  <si>
    <t>facebook.com</t>
  </si>
  <si>
    <t>sitfit.si twitter.com</t>
  </si>
  <si>
    <t>dnevne-novice.com</t>
  </si>
  <si>
    <t>sta.si</t>
  </si>
  <si>
    <t>ognjisce.si</t>
  </si>
  <si>
    <t>ribnica24.eu</t>
  </si>
  <si>
    <t>siol.net twitter.com</t>
  </si>
  <si>
    <t>slovenskenovice.si</t>
  </si>
  <si>
    <t>facebook.com twitter.com</t>
  </si>
  <si>
    <t>primorske.si</t>
  </si>
  <si>
    <t>izvoznookno.si</t>
  </si>
  <si>
    <t>novicejutro.si</t>
  </si>
  <si>
    <t>delo.si twitter.com</t>
  </si>
  <si>
    <t>5.ve</t>
  </si>
  <si>
    <t>thegatewaypundit.com</t>
  </si>
  <si>
    <t>24.mk</t>
  </si>
  <si>
    <t>sobranie.mk</t>
  </si>
  <si>
    <t>slovenska-kosarka.si twitter.com</t>
  </si>
  <si>
    <t>slovenska-kosarka.si</t>
  </si>
  <si>
    <t>press24.mk</t>
  </si>
  <si>
    <t>sobotainfo.com</t>
  </si>
  <si>
    <t>dnevnik.si</t>
  </si>
  <si>
    <t>stat.si</t>
  </si>
  <si>
    <t>finance.si</t>
  </si>
  <si>
    <t>novilist.hr</t>
  </si>
  <si>
    <t>arsenal-slovenija.si</t>
  </si>
  <si>
    <t>soundcloud.com</t>
  </si>
  <si>
    <t>blogspot.si</t>
  </si>
  <si>
    <t>24ur.com twitter.com</t>
  </si>
  <si>
    <t>olaii.com</t>
  </si>
  <si>
    <t>mwcnews.net twitter.com</t>
  </si>
  <si>
    <t>vijesti.me vijesti.me</t>
  </si>
  <si>
    <t>sds.si</t>
  </si>
  <si>
    <t>gibanje-ops.com</t>
  </si>
  <si>
    <t>nova24tv.si twitter.com</t>
  </si>
  <si>
    <t>siol.net minds.com</t>
  </si>
  <si>
    <t>times.si</t>
  </si>
  <si>
    <t>semiocast.com</t>
  </si>
  <si>
    <t>crocuses crocusfields velikaplanina ljubljana spring</t>
  </si>
  <si>
    <t>slovenijo slovaško</t>
  </si>
  <si>
    <t>roedeer vineyard debelirtic spring istria slovenija</t>
  </si>
  <si>
    <t>slovenija sdszate</t>
  </si>
  <si>
    <t>hotel_vitranc vitranc</t>
  </si>
  <si>
    <t>svetovnidančebel 20maj</t>
  </si>
  <si>
    <t>godbless almightygod godswill glorytogod</t>
  </si>
  <si>
    <t>ifeelslovenia slovenija dolenjska gasperr_photo belacerkev lowercarniola canonrebel</t>
  </si>
  <si>
    <t>slovenskavojska rušilec nedelasploh</t>
  </si>
  <si>
    <t>slovenija slovenia slowenien eslovenia ifeelslovenia</t>
  </si>
  <si>
    <t>zdravstvo otroškasrčnakardiologija</t>
  </si>
  <si>
    <t>masterchefslo</t>
  </si>
  <si>
    <t>yaskawa</t>
  </si>
  <si>
    <t>slo eurovision</t>
  </si>
  <si>
    <t>plts</t>
  </si>
  <si>
    <t>gibanjeskupajnaprej volitve2018</t>
  </si>
  <si>
    <t>kultura umetnost slovenija kamnik</t>
  </si>
  <si>
    <t>volitve2018</t>
  </si>
  <si>
    <t>svetovnidančebel</t>
  </si>
  <si>
    <t>hatespeech propaganda serbia serbija croatians slovenians bosnians</t>
  </si>
  <si>
    <t>veneerhouse veneerhouseproject koblab keiouniv keiosfc slovenia slovenija architecture</t>
  </si>
  <si>
    <t>volitve2018 zaotrokegre</t>
  </si>
  <si>
    <t>sdszate</t>
  </si>
  <si>
    <t>iot</t>
  </si>
  <si>
    <t>podim2018 maribor boljezavse</t>
  </si>
  <si>
    <t>koroška</t>
  </si>
  <si>
    <t>euface</t>
  </si>
  <si>
    <t>aktivirajse</t>
  </si>
  <si>
    <t>video</t>
  </si>
  <si>
    <t>intervju</t>
  </si>
  <si>
    <t>21skoj ponosni</t>
  </si>
  <si>
    <t>startup</t>
  </si>
  <si>
    <t>podim</t>
  </si>
  <si>
    <t>slovenskakaritas</t>
  </si>
  <si>
    <t>smc lmš</t>
  </si>
  <si>
    <t>slovenija razvojnosodelovanje</t>
  </si>
  <si>
    <t>novomesto slovenija slovenia ifeelslovenia sunset dolenjska</t>
  </si>
  <si>
    <t>zate</t>
  </si>
  <si>
    <t>piran istra slovenija</t>
  </si>
  <si>
    <t>slovenija</t>
  </si>
  <si>
    <t>slovėnija lietuvos slovenia lithuania</t>
  </si>
  <si>
    <t>enfantterrible peterhandke cankarjevdom</t>
  </si>
  <si>
    <t>biggestloserslo</t>
  </si>
  <si>
    <t>slovenije</t>
  </si>
  <si>
    <t>pressconference marathon</t>
  </si>
  <si>
    <t>fakenews</t>
  </si>
  <si>
    <t>hitro namig kuharskiblog moskivkuhinji foodblogger</t>
  </si>
  <si>
    <t>pfi1</t>
  </si>
  <si>
    <t>austria</t>
  </si>
  <si>
    <t>sektasds</t>
  </si>
  <si>
    <t>vreme</t>
  </si>
  <si>
    <t>nazmagosds sdszate zmagovitaslovenija živelaslovenija</t>
  </si>
  <si>
    <t>tokamak</t>
  </si>
  <si>
    <t>iter</t>
  </si>
  <si>
    <t>toroidal</t>
  </si>
  <si>
    <t>aylínmujica</t>
  </si>
  <si>
    <t>slovenia</t>
  </si>
  <si>
    <t>propaganda zvezda sd volitve2018 socialnidemokrati</t>
  </si>
  <si>
    <t>nazmagosds zmagovitaslovenija živelaslovenija</t>
  </si>
  <si>
    <t>vuk mob draganamirkovic prokleto roden idjvideos</t>
  </si>
  <si>
    <t>iran westernsahara algeriascamwillneverbe</t>
  </si>
  <si>
    <t>zdravstvo</t>
  </si>
  <si>
    <t>vojska</t>
  </si>
  <si>
    <t>communismkills</t>
  </si>
  <si>
    <t>nahranimočebele</t>
  </si>
  <si>
    <t>slovenija slovenia volitve2018 volitve18 volitve sektasds</t>
  </si>
  <si>
    <t>slovenija volitve2018 slovenia 2018election volitve18 volitve sektasds</t>
  </si>
  <si>
    <t>sds slovenija</t>
  </si>
  <si>
    <t>cmerar</t>
  </si>
  <si>
    <t>slovenia croatia</t>
  </si>
  <si>
    <t>slovenia volitve2018 slovenija volitve18</t>
  </si>
  <si>
    <t>zmaga volitve2018 slovenija volitve18 slovenija</t>
  </si>
  <si>
    <t>slovenija volitve2018</t>
  </si>
  <si>
    <t>evropa hrvaška</t>
  </si>
  <si>
    <t>evropa hrvaška slovenija</t>
  </si>
  <si>
    <t>propaganda zvezda sd volitve2018</t>
  </si>
  <si>
    <t>platforma1968</t>
  </si>
  <si>
    <t>nadanašnjidan</t>
  </si>
  <si>
    <t>https://twitter.com/#!/monster189/status/996105704384684034</t>
  </si>
  <si>
    <t>https://twitter.com/#!/slovenija_2012/status/996106107008495618</t>
  </si>
  <si>
    <t>https://twitter.com/#!/meli__si/status/996106978136117249</t>
  </si>
  <si>
    <t>https://twitter.com/#!/rehaklubomir/status/996108906031087618</t>
  </si>
  <si>
    <t>https://twitter.com/#!/serlah2017/status/996108380963000320</t>
  </si>
  <si>
    <t>https://twitter.com/#!/caplcapinski/status/996109272810442753</t>
  </si>
  <si>
    <t>https://twitter.com/#!/lavrij/status/996109936051589120</t>
  </si>
  <si>
    <t>https://twitter.com/#!/iacomenius/status/996110096357888002</t>
  </si>
  <si>
    <t>https://twitter.com/#!/vanegosnik/status/996110806772342784</t>
  </si>
  <si>
    <t>https://twitter.com/#!/mgregoric/status/996112885574193152</t>
  </si>
  <si>
    <t>https://twitter.com/#!/janjicgor/status/996112935650037762</t>
  </si>
  <si>
    <t>https://twitter.com/#!/laurakriznik/status/996113045142298636</t>
  </si>
  <si>
    <t>https://twitter.com/#!/tomazambrozic/status/996113605191000064</t>
  </si>
  <si>
    <t>https://twitter.com/#!/strikki/status/996114031156121600</t>
  </si>
  <si>
    <t>https://twitter.com/#!/gasper_oswald/status/996115317599408133</t>
  </si>
  <si>
    <t>https://twitter.com/#!/nedamise1950/status/996117529264304128</t>
  </si>
  <si>
    <t>https://twitter.com/#!/njenasi/status/996117982194659328</t>
  </si>
  <si>
    <t>https://twitter.com/#!/perko_david/status/996119669743472640</t>
  </si>
  <si>
    <t>https://twitter.com/#!/majsanom/status/996120284410318848</t>
  </si>
  <si>
    <t>https://twitter.com/#!/carin2013/status/996120661885153282</t>
  </si>
  <si>
    <t>https://twitter.com/#!/fatoldsun1/status/996121054346186753</t>
  </si>
  <si>
    <t>https://twitter.com/#!/multikultivator/status/996121230909607936</t>
  </si>
  <si>
    <t>https://twitter.com/#!/marinijafiredon/status/996125316044283911</t>
  </si>
  <si>
    <t>https://twitter.com/#!/rgapari/status/996125351913848837</t>
  </si>
  <si>
    <t>https://twitter.com/#!/peterstrovs/status/996125458679910410</t>
  </si>
  <si>
    <t>https://twitter.com/#!/jureferjan/status/996126030845890560</t>
  </si>
  <si>
    <t>https://twitter.com/#!/turboeco/status/996126092778967040</t>
  </si>
  <si>
    <t>https://twitter.com/#!/sdstrzic/status/996126433897398274</t>
  </si>
  <si>
    <t>https://twitter.com/#!/rok_novak/status/996126455758315521</t>
  </si>
  <si>
    <t>https://twitter.com/#!/dejankolsek1/status/996127696538267651</t>
  </si>
  <si>
    <t>https://twitter.com/#!/sylviav74759384/status/996132299031826432</t>
  </si>
  <si>
    <t>https://twitter.com/#!/umijosek/status/996134599456587777</t>
  </si>
  <si>
    <t>https://twitter.com/#!/balkanhandball/status/996140719197868032</t>
  </si>
  <si>
    <t>https://twitter.com/#!/istvantanko/status/996141075332059138</t>
  </si>
  <si>
    <t>https://twitter.com/#!/jolandabuh/status/996141301727940609</t>
  </si>
  <si>
    <t>https://twitter.com/#!/sloveniana/status/996142598854070272</t>
  </si>
  <si>
    <t>https://twitter.com/#!/sloveniana/status/996144356225527808</t>
  </si>
  <si>
    <t>https://twitter.com/#!/sloveniana/status/996144986046500864</t>
  </si>
  <si>
    <t>https://twitter.com/#!/turizemptuj/status/996166493497896961</t>
  </si>
  <si>
    <t>https://twitter.com/#!/brandonturb/status/996172039995174913</t>
  </si>
  <si>
    <t>https://twitter.com/#!/hsuan_0209/status/996175508005052416</t>
  </si>
  <si>
    <t>https://twitter.com/#!/gogorgo31/status/996183450586673152</t>
  </si>
  <si>
    <t>https://twitter.com/#!/gape88/status/996178011388043265</t>
  </si>
  <si>
    <t>https://twitter.com/#!/cluneyministry/status/996220303528398848</t>
  </si>
  <si>
    <t>https://twitter.com/#!/sioltrendi/status/996231605151850496</t>
  </si>
  <si>
    <t>https://twitter.com/#!/slovenia_shop/status/996235317077213184</t>
  </si>
  <si>
    <t>https://twitter.com/#!/slovened/status/996234436881477633</t>
  </si>
  <si>
    <t>https://twitter.com/#!/slovened/status/996235495221805056</t>
  </si>
  <si>
    <t>https://twitter.com/#!/gskube/status/996237912869097472</t>
  </si>
  <si>
    <t>https://twitter.com/#!/goodoldrebel3/status/996240406689009669</t>
  </si>
  <si>
    <t>https://twitter.com/#!/dobradrzava/status/996244731746234368</t>
  </si>
  <si>
    <t>https://twitter.com/#!/sitarmilan/status/996246508633837568</t>
  </si>
  <si>
    <t>https://twitter.com/#!/anjaintihar/status/996246653299560448</t>
  </si>
  <si>
    <t>https://twitter.com/#!/anjaintihar/status/996246696467271680</t>
  </si>
  <si>
    <t>https://twitter.com/#!/ferdinandpusnik/status/996249096250974208</t>
  </si>
  <si>
    <t>https://twitter.com/#!/biserislovenije/status/996249670274953218</t>
  </si>
  <si>
    <t>https://twitter.com/#!/biserislovenije/status/996250626425311234</t>
  </si>
  <si>
    <t>https://twitter.com/#!/termie1/status/996253159906512896</t>
  </si>
  <si>
    <t>https://twitter.com/#!/bredakolar/status/996256103313952768</t>
  </si>
  <si>
    <t>https://twitter.com/#!/akrevs/status/996257896928305152</t>
  </si>
  <si>
    <t>https://twitter.com/#!/svobodomiselni/status/996106171248467968</t>
  </si>
  <si>
    <t>https://twitter.com/#!/svobodomiselni/status/996258674850123776</t>
  </si>
  <si>
    <t>https://twitter.com/#!/novicmarjana/status/996260360024883200</t>
  </si>
  <si>
    <t>https://twitter.com/#!/paganini_1782/status/996262751206035456</t>
  </si>
  <si>
    <t>https://twitter.com/#!/symru/status/996263149677531136</t>
  </si>
  <si>
    <t>https://twitter.com/#!/24ur_come/status/996265308229898240</t>
  </si>
  <si>
    <t>https://twitter.com/#!/barbaraerzen/status/996271101016772609</t>
  </si>
  <si>
    <t>https://twitter.com/#!/epfmb/status/996272051504676865</t>
  </si>
  <si>
    <t>https://twitter.com/#!/bizjakju/status/996273803784343552</t>
  </si>
  <si>
    <t>https://twitter.com/#!/eurovisionespan/status/996275668609531904</t>
  </si>
  <si>
    <t>https://twitter.com/#!/obramba2015/status/996279096345874432</t>
  </si>
  <si>
    <t>https://twitter.com/#!/zigab/status/996263344746192896</t>
  </si>
  <si>
    <t>https://twitter.com/#!/zigab/status/996279506787815424</t>
  </si>
  <si>
    <t>https://twitter.com/#!/kizidor/status/996280393212092417</t>
  </si>
  <si>
    <t>https://twitter.com/#!/ekipa24/status/996282530985889792</t>
  </si>
  <si>
    <t>https://twitter.com/#!/prahneza/status/996265876201623552</t>
  </si>
  <si>
    <t>https://twitter.com/#!/zelenilka/status/996288142163537920</t>
  </si>
  <si>
    <t>https://twitter.com/#!/majaprija/status/996288224304738304</t>
  </si>
  <si>
    <t>https://twitter.com/#!/bilgladen/status/996288860828176384</t>
  </si>
  <si>
    <t>https://twitter.com/#!/infodsd/status/996112777587625985</t>
  </si>
  <si>
    <t>https://twitter.com/#!/kosirliza/status/996293012174098432</t>
  </si>
  <si>
    <t>https://twitter.com/#!/rokzidanik/status/996293212238172160</t>
  </si>
  <si>
    <t>https://twitter.com/#!/javniprevoz/status/996296146598400002</t>
  </si>
  <si>
    <t>https://twitter.com/#!/jinaver/status/996296314357997568</t>
  </si>
  <si>
    <t>https://twitter.com/#!/u2urbas/status/996296782865993728</t>
  </si>
  <si>
    <t>https://twitter.com/#!/demegolfemente/status/996298153359040512</t>
  </si>
  <si>
    <t>https://twitter.com/#!/dejanmesaricgsn/status/996302336569036801</t>
  </si>
  <si>
    <t>https://twitter.com/#!/aylayeahh/status/996304149628190720</t>
  </si>
  <si>
    <t>https://twitter.com/#!/fiplv/status/996308014796861440</t>
  </si>
  <si>
    <t>https://twitter.com/#!/ingvarcoracinus/status/996308364886986752</t>
  </si>
  <si>
    <t>https://twitter.com/#!/miro52/status/996309361214607360</t>
  </si>
  <si>
    <t>https://twitter.com/#!/oranjeswaeltjie/status/996312537724485632</t>
  </si>
  <si>
    <t>https://twitter.com/#!/ag_anton/status/996313084494077953</t>
  </si>
  <si>
    <t>https://twitter.com/#!/tomoanzel/status/996313121118674944</t>
  </si>
  <si>
    <t>https://twitter.com/#!/napoleonboutiq/status/996314595450114049</t>
  </si>
  <si>
    <t>https://twitter.com/#!/fskamnik/status/996315061881917441</t>
  </si>
  <si>
    <t>https://twitter.com/#!/dejanpersuh/status/996315702050082817</t>
  </si>
  <si>
    <t>https://twitter.com/#!/lidlslo/status/996316229320232960</t>
  </si>
  <si>
    <t>https://twitter.com/#!/itavcarsds/status/996317866105475072</t>
  </si>
  <si>
    <t>https://twitter.com/#!/mgermovsek/status/996318109052080128</t>
  </si>
  <si>
    <t>https://twitter.com/#!/tvslv/status/996318439441686528</t>
  </si>
  <si>
    <t>https://twitter.com/#!/vehar_a/status/996320016181202944</t>
  </si>
  <si>
    <t>https://twitter.com/#!/uporabnastran/status/996320762654085121</t>
  </si>
  <si>
    <t>https://twitter.com/#!/elvi_daris/status/996320951691292673</t>
  </si>
  <si>
    <t>https://twitter.com/#!/sun_contract/status/996321736382705664</t>
  </si>
  <si>
    <t>https://twitter.com/#!/govorise/status/996321808491204608</t>
  </si>
  <si>
    <t>https://twitter.com/#!/xxx24241454/status/996321912413413376</t>
  </si>
  <si>
    <t>https://twitter.com/#!/jangrilc/status/996325985258737665</t>
  </si>
  <si>
    <t>https://twitter.com/#!/franctursic/status/996311047131815936</t>
  </si>
  <si>
    <t>https://twitter.com/#!/franctursic/status/996326288544665601</t>
  </si>
  <si>
    <t>https://twitter.com/#!/propiar/status/996327816600981504</t>
  </si>
  <si>
    <t>https://twitter.com/#!/kilgoresh5/status/996330576968933379</t>
  </si>
  <si>
    <t>https://twitter.com/#!/bojanastr/status/996330937645436929</t>
  </si>
  <si>
    <t>https://twitter.com/#!/jozeleskovec/status/996275277880877056</t>
  </si>
  <si>
    <t>https://twitter.com/#!/jozeleskovec/status/996331208274563073</t>
  </si>
  <si>
    <t>https://twitter.com/#!/duledoz/status/996331528803246080</t>
  </si>
  <si>
    <t>https://twitter.com/#!/peterdax_marsky/status/996332469732433925</t>
  </si>
  <si>
    <t>https://twitter.com/#!/dejlight/status/996332764407451648</t>
  </si>
  <si>
    <t>https://twitter.com/#!/bojannavodnik1/status/996334053082136576</t>
  </si>
  <si>
    <t>https://twitter.com/#!/jansobieski19/status/996334157319024640</t>
  </si>
  <si>
    <t>https://twitter.com/#!/mitjahumar/status/996334467517239296</t>
  </si>
  <si>
    <t>https://twitter.com/#!/sandi_markisic/status/996333250787323904</t>
  </si>
  <si>
    <t>https://twitter.com/#!/sandi_markisic/status/996336127798906880</t>
  </si>
  <si>
    <t>https://twitter.com/#!/pertinacal/status/996337115775594496</t>
  </si>
  <si>
    <t>https://twitter.com/#!/gospodjob/status/996339142089957378</t>
  </si>
  <si>
    <t>https://twitter.com/#!/svarun_k/status/996341067258777600</t>
  </si>
  <si>
    <t>https://twitter.com/#!/realcryptoyoda/status/996341217226121216</t>
  </si>
  <si>
    <t>https://twitter.com/#!/editbystudio/status/996341844949848064</t>
  </si>
  <si>
    <t>https://twitter.com/#!/mtvladimirov/status/996344264585043969</t>
  </si>
  <si>
    <t>https://twitter.com/#!/futsalsi/status/996105486557745154</t>
  </si>
  <si>
    <t>https://twitter.com/#!/dragopirec/status/996295933884293120</t>
  </si>
  <si>
    <t>https://twitter.com/#!/dragopirec/status/996346980992454656</t>
  </si>
  <si>
    <t>https://twitter.com/#!/nova24tw/status/996348541642723335</t>
  </si>
  <si>
    <t>https://twitter.com/#!/barbarajavornik/status/996348685654118400</t>
  </si>
  <si>
    <t>https://twitter.com/#!/pandicamuss/status/996351090676379648</t>
  </si>
  <si>
    <t>https://twitter.com/#!/sloposum/status/996351383161982978</t>
  </si>
  <si>
    <t>https://twitter.com/#!/acmant/status/996351678768189440</t>
  </si>
  <si>
    <t>https://twitter.com/#!/laurentafricano/status/996353865904771074</t>
  </si>
  <si>
    <t>https://twitter.com/#!/pikapok38002423/status/996356353185714176</t>
  </si>
  <si>
    <t>https://twitter.com/#!/ytongsi/status/996356530978148352</t>
  </si>
  <si>
    <t>https://twitter.com/#!/kragelnadja/status/996300055144476672</t>
  </si>
  <si>
    <t>https://twitter.com/#!/bizjakselma/status/996360162410663938</t>
  </si>
  <si>
    <t>https://twitter.com/#!/jforsek/status/996361741536768001</t>
  </si>
  <si>
    <t>https://twitter.com/#!/nimivseeno/status/996362191174623234</t>
  </si>
  <si>
    <t>https://twitter.com/#!/prerok/status/996364094876934145</t>
  </si>
  <si>
    <t>https://twitter.com/#!/francivaljavec/status/996364569118478336</t>
  </si>
  <si>
    <t>https://twitter.com/#!/dr_olaj/status/996359000039059456</t>
  </si>
  <si>
    <t>https://twitter.com/#!/andrejcus/status/996364685036457984</t>
  </si>
  <si>
    <t>https://twitter.com/#!/andrejcus/status/996326201298997248</t>
  </si>
  <si>
    <t>https://twitter.com/#!/sitfitsi/status/996364793148735488</t>
  </si>
  <si>
    <t>https://twitter.com/#!/soniatrulli80/status/996365178202705920</t>
  </si>
  <si>
    <t>https://twitter.com/#!/institut_inepa/status/996365190533918720</t>
  </si>
  <si>
    <t>https://twitter.com/#!/eduleader_si/status/996370669985247234</t>
  </si>
  <si>
    <t>https://twitter.com/#!/evairgll/status/996370916195098624</t>
  </si>
  <si>
    <t>https://twitter.com/#!/evairgll/status/996372103787098112</t>
  </si>
  <si>
    <t>https://twitter.com/#!/jkmcnk/status/996373250715344897</t>
  </si>
  <si>
    <t>https://twitter.com/#!/ljkucic/status/996373445578457088</t>
  </si>
  <si>
    <t>https://twitter.com/#!/mmtvit/status/996373912853282817</t>
  </si>
  <si>
    <t>https://twitter.com/#!/yugounderground/status/996376105803071489</t>
  </si>
  <si>
    <t>https://twitter.com/#!/veneerhouse_p/status/996207535840358400</t>
  </si>
  <si>
    <t>https://twitter.com/#!/jozespiljak/status/996377652939419651</t>
  </si>
  <si>
    <t>https://twitter.com/#!/martinavuk/status/996377843021111297</t>
  </si>
  <si>
    <t>https://twitter.com/#!/dialogos_si/status/996380145253568512</t>
  </si>
  <si>
    <t>https://twitter.com/#!/vrtowc/status/996380223993253889</t>
  </si>
  <si>
    <t>https://twitter.com/#!/novistarimost/status/996381045581742083</t>
  </si>
  <si>
    <t>https://twitter.com/#!/dnevnenovice/status/996382355437826049</t>
  </si>
  <si>
    <t>https://twitter.com/#!/podcrto/status/996372776406659072</t>
  </si>
  <si>
    <t>https://twitter.com/#!/martastimec/status/996388353842073601</t>
  </si>
  <si>
    <t>https://twitter.com/#!/citydealba/status/996389769197314048</t>
  </si>
  <si>
    <t>https://twitter.com/#!/bigjoc2011/status/996393329532325891</t>
  </si>
  <si>
    <t>https://twitter.com/#!/jelka_godec/status/996393921310871552</t>
  </si>
  <si>
    <t>https://twitter.com/#!/janko35349864/status/996397052966948866</t>
  </si>
  <si>
    <t>https://twitter.com/#!/1535priman/status/996352537434447872</t>
  </si>
  <si>
    <t>https://twitter.com/#!/jozesket68/status/996399070620147712</t>
  </si>
  <si>
    <t>https://twitter.com/#!/janezkunc/status/996399931165433856</t>
  </si>
  <si>
    <t>https://twitter.com/#!/drvinkogorenak/status/996398857775919105</t>
  </si>
  <si>
    <t>https://twitter.com/#!/drvinkogorenak/status/996400056663240704</t>
  </si>
  <si>
    <t>https://twitter.com/#!/drvinkogorenak/status/996400107321987072</t>
  </si>
  <si>
    <t>https://twitter.com/#!/markolisec/status/996400501372674048</t>
  </si>
  <si>
    <t>https://twitter.com/#!/arthajoon/status/996400930890375169</t>
  </si>
  <si>
    <t>https://twitter.com/#!/cashkee/status/996258927556923392</t>
  </si>
  <si>
    <t>https://twitter.com/#!/cashkee/status/996402249789313024</t>
  </si>
  <si>
    <t>https://twitter.com/#!/mprtenja/status/996402932257050626</t>
  </si>
  <si>
    <t>https://twitter.com/#!/simon_skrba/status/996401903285219328</t>
  </si>
  <si>
    <t>https://twitter.com/#!/zaslovenijo2/status/996403047071875078</t>
  </si>
  <si>
    <t>https://twitter.com/#!/tedniktvs/status/996288685648896001</t>
  </si>
  <si>
    <t>https://twitter.com/#!/modickristina/status/996404226967396352</t>
  </si>
  <si>
    <t>https://twitter.com/#!/northpole2018/status/996251665736130560</t>
  </si>
  <si>
    <t>https://twitter.com/#!/faktormk/status/996404726366375936</t>
  </si>
  <si>
    <t>https://twitter.com/#!/dlenarcic/status/996405729706770435</t>
  </si>
  <si>
    <t>https://twitter.com/#!/zagovornik/status/996410540837744641</t>
  </si>
  <si>
    <t>https://twitter.com/#!/katarina1402/status/996408421732798465</t>
  </si>
  <si>
    <t>https://twitter.com/#!/katarina1402/status/996410628024754177</t>
  </si>
  <si>
    <t>https://twitter.com/#!/agencija101/status/996345430446354432</t>
  </si>
  <si>
    <t>https://twitter.com/#!/vidmarpeter/status/996411100349501442</t>
  </si>
  <si>
    <t>https://twitter.com/#!/travenklemen/status/996413138420543489</t>
  </si>
  <si>
    <t>https://twitter.com/#!/travenklemen/status/996413196339761152</t>
  </si>
  <si>
    <t>https://twitter.com/#!/janja1366/status/996413351638065152</t>
  </si>
  <si>
    <t>https://twitter.com/#!/ykobaz/status/996121691167313926</t>
  </si>
  <si>
    <t>https://twitter.com/#!/ykobaz/status/996121817579388929</t>
  </si>
  <si>
    <t>https://twitter.com/#!/ykobaz/status/996413440561504259</t>
  </si>
  <si>
    <t>https://twitter.com/#!/kunalnishad7/status/996416007022366721</t>
  </si>
  <si>
    <t>https://twitter.com/#!/1konkretno/status/996418600176111618</t>
  </si>
  <si>
    <t>https://twitter.com/#!/dobramrha/status/996419847683805186</t>
  </si>
  <si>
    <t>https://twitter.com/#!/kristina_iskra/status/996422280661094400</t>
  </si>
  <si>
    <t>https://twitter.com/#!/igorprodanovic/status/996422580415459328</t>
  </si>
  <si>
    <t>https://twitter.com/#!/anjajankovich/status/996422715069345792</t>
  </si>
  <si>
    <t>https://twitter.com/#!/pablostrukelj/status/996422845273133056</t>
  </si>
  <si>
    <t>https://twitter.com/#!/samoglavan/status/996333920198197248</t>
  </si>
  <si>
    <t>https://twitter.com/#!/sdmlju/status/996345047502262272</t>
  </si>
  <si>
    <t>https://twitter.com/#!/vontanzberg/status/996424779661012998</t>
  </si>
  <si>
    <t>https://twitter.com/#!/ciro_ciril/status/996314177571557376</t>
  </si>
  <si>
    <t>https://twitter.com/#!/ciro_ciril/status/996425453681414144</t>
  </si>
  <si>
    <t>https://twitter.com/#!/vogrinzeljko/status/996296272427569152</t>
  </si>
  <si>
    <t>https://twitter.com/#!/vogrinzeljko/status/996430522460012544</t>
  </si>
  <si>
    <t>https://twitter.com/#!/nevaulcar/status/996421170420506624</t>
  </si>
  <si>
    <t>https://twitter.com/#!/umilos/status/996430880854900738</t>
  </si>
  <si>
    <t>https://twitter.com/#!/_megwhite_/status/996431319985999873</t>
  </si>
  <si>
    <t>https://twitter.com/#!/ijoveva/status/996433708029706242</t>
  </si>
  <si>
    <t>https://twitter.com/#!/mojcabxl/status/996105860513435649</t>
  </si>
  <si>
    <t>https://twitter.com/#!/mojcabxl/status/996105410510802944</t>
  </si>
  <si>
    <t>https://twitter.com/#!/mojcabxl/status/996434922733793280</t>
  </si>
  <si>
    <t>https://twitter.com/#!/mojcabxl/status/996434992606654465</t>
  </si>
  <si>
    <t>https://twitter.com/#!/strankanls/status/996271098378506241</t>
  </si>
  <si>
    <t>https://twitter.com/#!/strankanls/status/996314516572033025</t>
  </si>
  <si>
    <t>https://twitter.com/#!/strankanls/status/996435011195858944</t>
  </si>
  <si>
    <t>https://twitter.com/#!/ragnarbelial/status/996436865602478080</t>
  </si>
  <si>
    <t>https://twitter.com/#!/kdanijel/status/996437273112711168</t>
  </si>
  <si>
    <t>https://twitter.com/#!/breki74/status/996438332115742727</t>
  </si>
  <si>
    <t>https://twitter.com/#!/tjasazavrh/status/996294282536456193</t>
  </si>
  <si>
    <t>https://twitter.com/#!/zasrce/status/996438912586387456</t>
  </si>
  <si>
    <t>https://twitter.com/#!/pklepec/status/996426490660249600</t>
  </si>
  <si>
    <t>https://twitter.com/#!/vanfranco/status/996431391712825344</t>
  </si>
  <si>
    <t>https://twitter.com/#!/darinkatrkov/status/996439156241895426</t>
  </si>
  <si>
    <t>https://twitter.com/#!/borutjereb/status/996440812140531712</t>
  </si>
  <si>
    <t>https://twitter.com/#!/istefan1975/status/996441245991034880</t>
  </si>
  <si>
    <t>https://twitter.com/#!/lukatreven/status/996442175687872512</t>
  </si>
  <si>
    <t>https://twitter.com/#!/ribictine/status/996394763850051585</t>
  </si>
  <si>
    <t>https://twitter.com/#!/ribictine/status/996430195061149697</t>
  </si>
  <si>
    <t>https://twitter.com/#!/spelapsenica/status/996442947855048705</t>
  </si>
  <si>
    <t>https://twitter.com/#!/kalisekmoni/status/996326873088102401</t>
  </si>
  <si>
    <t>https://twitter.com/#!/kalisekmoni/status/996445202159194113</t>
  </si>
  <si>
    <t>https://twitter.com/#!/sabinakovacic/status/996445225643053057</t>
  </si>
  <si>
    <t>https://twitter.com/#!/nijeno/status/996445399392145410</t>
  </si>
  <si>
    <t>https://twitter.com/#!/ribnica24/status/996447063465480192</t>
  </si>
  <si>
    <t>https://twitter.com/#!/kokoldejan/status/996448220741079040</t>
  </si>
  <si>
    <t>https://twitter.com/#!/vladokrstevski/status/996254039703785472</t>
  </si>
  <si>
    <t>https://twitter.com/#!/vladokrstevski/status/996266845962493953</t>
  </si>
  <si>
    <t>https://twitter.com/#!/vladokrstevski/status/996448117829533698</t>
  </si>
  <si>
    <t>https://twitter.com/#!/pocivalsekz/status/996322392694841344</t>
  </si>
  <si>
    <t>https://twitter.com/#!/starihalj/status/996449286240993281</t>
  </si>
  <si>
    <t>https://twitter.com/#!/stoleneurope/status/996447053197856769</t>
  </si>
  <si>
    <t>https://twitter.com/#!/slocroposlovklb/status/996450023230656513</t>
  </si>
  <si>
    <t>https://twitter.com/#!/slocroposlovklb/status/996335660087857153</t>
  </si>
  <si>
    <t>https://twitter.com/#!/slocroposlovklb/status/996337573428686849</t>
  </si>
  <si>
    <t>https://twitter.com/#!/dbbonjovi/status/996450058651553792</t>
  </si>
  <si>
    <t>https://twitter.com/#!/petersuhel/status/996347409491005443</t>
  </si>
  <si>
    <t>https://twitter.com/#!/petersuhel/status/996450627516555264</t>
  </si>
  <si>
    <t>https://twitter.com/#!/irenakafol/status/996305181875867648</t>
  </si>
  <si>
    <t>https://twitter.com/#!/irenakafol/status/996310389385236480</t>
  </si>
  <si>
    <t>https://twitter.com/#!/irenakafol/status/996451189519736832</t>
  </si>
  <si>
    <t>https://twitter.com/#!/delavska_zveza/status/996451066127552513</t>
  </si>
  <si>
    <t>https://twitter.com/#!/delavska_zveza/status/996451296629743617</t>
  </si>
  <si>
    <t>https://twitter.com/#!/5ra75226708/status/996451332470001664</t>
  </si>
  <si>
    <t>https://twitter.com/#!/flexshop_com/status/996451466683527168</t>
  </si>
  <si>
    <t>https://twitter.com/#!/mark0stor/status/996451788030177280</t>
  </si>
  <si>
    <t>https://twitter.com/#!/tjana3573/status/996136200661594114</t>
  </si>
  <si>
    <t>https://twitter.com/#!/tjana3573/status/996453188952842241</t>
  </si>
  <si>
    <t>https://twitter.com/#!/zurnal24sport/status/996453238747684867</t>
  </si>
  <si>
    <t>https://twitter.com/#!/mitja_luksina/status/996453381832171521</t>
  </si>
  <si>
    <t>https://twitter.com/#!/mitja_luksina/status/996453540364193792</t>
  </si>
  <si>
    <t>https://twitter.com/#!/borseusek/status/996321424544600064</t>
  </si>
  <si>
    <t>https://twitter.com/#!/prinasalkazlata/status/996332101564846080</t>
  </si>
  <si>
    <t>https://twitter.com/#!/prinasalkazlata/status/996455145083990016</t>
  </si>
  <si>
    <t>https://twitter.com/#!/tadejacerk/status/996343980437762048</t>
  </si>
  <si>
    <t>https://twitter.com/#!/miha_meho/status/996414893908742144</t>
  </si>
  <si>
    <t>https://twitter.com/#!/artgotar/status/996371905623068677</t>
  </si>
  <si>
    <t>https://twitter.com/#!/miha_meho/status/996417041568620544</t>
  </si>
  <si>
    <t>https://twitter.com/#!/miha_meho/status/996455352572039168</t>
  </si>
  <si>
    <t>https://twitter.com/#!/pikapoka_jelen/status/996104218900598784</t>
  </si>
  <si>
    <t>https://twitter.com/#!/pikapoka_jelen/status/996367542661931013</t>
  </si>
  <si>
    <t>https://twitter.com/#!/pikapoka_jelen/status/996379840201871360</t>
  </si>
  <si>
    <t>https://twitter.com/#!/pikapoka_jelen/status/996380140132294656</t>
  </si>
  <si>
    <t>https://twitter.com/#!/pikapoka_jelen/status/996402349060050945</t>
  </si>
  <si>
    <t>https://twitter.com/#!/pikapoka_jelen/status/996403750544773121</t>
  </si>
  <si>
    <t>https://twitter.com/#!/pikapoka_jelen/status/996405206253522951</t>
  </si>
  <si>
    <t>https://twitter.com/#!/pikapoka_jelen/status/996407348389404672</t>
  </si>
  <si>
    <t>https://twitter.com/#!/pikapoka_jelen/status/996408482172678144</t>
  </si>
  <si>
    <t>https://twitter.com/#!/pikapoka_jelen/status/996455743413981186</t>
  </si>
  <si>
    <t>https://twitter.com/#!/cvetko66/status/996444933576953861</t>
  </si>
  <si>
    <t>https://twitter.com/#!/cvetko66/status/996456640172974085</t>
  </si>
  <si>
    <t>https://twitter.com/#!/tslokar/status/996456819051696128</t>
  </si>
  <si>
    <t>https://twitter.com/#!/brencenejc/status/996456904493817856</t>
  </si>
  <si>
    <t>https://twitter.com/#!/vpgrz/status/996457689889804288</t>
  </si>
  <si>
    <t>https://twitter.com/#!/branka25153603/status/996457707845627905</t>
  </si>
  <si>
    <t>https://twitter.com/#!/vesterrrr/status/996129328864858112</t>
  </si>
  <si>
    <t>https://twitter.com/#!/vesterrrr/status/996302324393037824</t>
  </si>
  <si>
    <t>https://twitter.com/#!/vesterrrr/status/996348771263971328</t>
  </si>
  <si>
    <t>https://twitter.com/#!/vesterrrr/status/996352145715851267</t>
  </si>
  <si>
    <t>https://twitter.com/#!/vesterrrr/status/996458888202457089</t>
  </si>
  <si>
    <t>https://twitter.com/#!/aleks81837212/status/996458448022900742</t>
  </si>
  <si>
    <t>https://twitter.com/#!/tjasaz/status/996461805760401408</t>
  </si>
  <si>
    <t>https://twitter.com/#!/vidlibnik/status/996463065758617606</t>
  </si>
  <si>
    <t>https://twitter.com/#!/trsinarzdenko/status/996461571613364225</t>
  </si>
  <si>
    <t>https://twitter.com/#!/trsinarzdenko/status/996462395684982784</t>
  </si>
  <si>
    <t>https://twitter.com/#!/trsinarzdenko/status/996463441761263617</t>
  </si>
  <si>
    <t>https://twitter.com/#!/benjaminnatanja/status/996464915992010752</t>
  </si>
  <si>
    <t>https://twitter.com/#!/benjaminnatanja/status/996464975643279361</t>
  </si>
  <si>
    <t>https://twitter.com/#!/donbosko_slo/status/996465975062089728</t>
  </si>
  <si>
    <t>https://twitter.com/#!/2012andrejb/status/996466209125228544</t>
  </si>
  <si>
    <t>https://twitter.com/#!/alenkavidic/status/996391777081884673</t>
  </si>
  <si>
    <t>https://twitter.com/#!/alenkavidic/status/996467317163913216</t>
  </si>
  <si>
    <t>https://twitter.com/#!/alfonskracek/status/996431159549747201</t>
  </si>
  <si>
    <t>https://twitter.com/#!/alfonskracek/status/996464458653487104</t>
  </si>
  <si>
    <t>https://twitter.com/#!/alfonskracek/status/996467781137780742</t>
  </si>
  <si>
    <t>https://twitter.com/#!/kajzermeta/status/996356520542720000</t>
  </si>
  <si>
    <t>https://twitter.com/#!/kajzermeta/status/996468211657986050</t>
  </si>
  <si>
    <t>https://twitter.com/#!/crico111/status/996426501447962624</t>
  </si>
  <si>
    <t>https://twitter.com/#!/crico111/status/996468927743000577</t>
  </si>
  <si>
    <t>https://twitter.com/#!/vojkoplevel/status/996469087172734982</t>
  </si>
  <si>
    <t>https://twitter.com/#!/skoj_konferenca/status/996315219814174721</t>
  </si>
  <si>
    <t>https://twitter.com/#!/skoj_konferenca/status/996373514369282049</t>
  </si>
  <si>
    <t>https://twitter.com/#!/skoj_konferenca/status/996469431839621121</t>
  </si>
  <si>
    <t>https://twitter.com/#!/a1slovenija/status/996469382787321856</t>
  </si>
  <si>
    <t>https://twitter.com/#!/zahrusko/status/996469646252527617</t>
  </si>
  <si>
    <t>https://twitter.com/#!/dolencm33/status/996469761797128192</t>
  </si>
  <si>
    <t>https://twitter.com/#!/milenkoziherl1/status/996469976339972097</t>
  </si>
  <si>
    <t>https://twitter.com/#!/matejhribarr/status/996326313593065472</t>
  </si>
  <si>
    <t>https://twitter.com/#!/matejhribarr/status/996470954707619840</t>
  </si>
  <si>
    <t>https://twitter.com/#!/tomazlisec/status/996471141127655430</t>
  </si>
  <si>
    <t>https://twitter.com/#!/martarazborsek/status/996471257137864704</t>
  </si>
  <si>
    <t>https://twitter.com/#!/srecniluka/status/996455169557762048</t>
  </si>
  <si>
    <t>https://twitter.com/#!/srecniluka/status/996471644255326208</t>
  </si>
  <si>
    <t>https://twitter.com/#!/sgsonjasg/status/996353309731631104</t>
  </si>
  <si>
    <t>https://twitter.com/#!/sgsonjasg/status/996364342936440832</t>
  </si>
  <si>
    <t>https://twitter.com/#!/sgsonjasg/status/996413047831957504</t>
  </si>
  <si>
    <t>https://twitter.com/#!/sgsonjasg/status/996426015948836871</t>
  </si>
  <si>
    <t>https://twitter.com/#!/sgsonjasg/status/996447825343975426</t>
  </si>
  <si>
    <t>https://twitter.com/#!/sgsonjasg/status/996471652077703169</t>
  </si>
  <si>
    <t>https://twitter.com/#!/47citizen/status/996329249035440128</t>
  </si>
  <si>
    <t>https://twitter.com/#!/47citizen/status/996472324319825920</t>
  </si>
  <si>
    <t>https://twitter.com/#!/maraglusic/status/996475237817516033</t>
  </si>
  <si>
    <t>https://twitter.com/#!/cvetastepanjan/status/996109739518984192</t>
  </si>
  <si>
    <t>https://twitter.com/#!/cvetastepanjan/status/996454662638317569</t>
  </si>
  <si>
    <t>https://twitter.com/#!/cvetastepanjan/status/996472700792115206</t>
  </si>
  <si>
    <t>https://twitter.com/#!/cvetastepanjan/status/996475522103283713</t>
  </si>
  <si>
    <t>https://twitter.com/#!/franchimelrajh/status/996453680474968064</t>
  </si>
  <si>
    <t>https://twitter.com/#!/franchimelrajh/status/996453799781912577</t>
  </si>
  <si>
    <t>https://twitter.com/#!/franchimelrajh/status/996476829107179520</t>
  </si>
  <si>
    <t>https://twitter.com/#!/sindicic/status/996478777386504192</t>
  </si>
  <si>
    <t>https://twitter.com/#!/maxatnes/status/996359656376360961</t>
  </si>
  <si>
    <t>https://twitter.com/#!/maxatnes/status/996481682143436801</t>
  </si>
  <si>
    <t>https://twitter.com/#!/radioognjisce/status/996401053670223872</t>
  </si>
  <si>
    <t>https://twitter.com/#!/se_eden/status/996482478205489159</t>
  </si>
  <si>
    <t>https://twitter.com/#!/lenci53/status/996483180768178176</t>
  </si>
  <si>
    <t>https://twitter.com/#!/3k3g3b3/status/996484441353719809</t>
  </si>
  <si>
    <t>https://twitter.com/#!/dolinasmc/status/996486832803209222</t>
  </si>
  <si>
    <t>https://twitter.com/#!/igorpribac/status/996389039623294976</t>
  </si>
  <si>
    <t>https://twitter.com/#!/igorpribac/status/996487740853276673</t>
  </si>
  <si>
    <t>https://twitter.com/#!/czcbz/status/996487833744560128</t>
  </si>
  <si>
    <t>https://twitter.com/#!/mazzi68/status/996488685238587392</t>
  </si>
  <si>
    <t>https://twitter.com/#!/slovenskivitez/status/996340720398229504</t>
  </si>
  <si>
    <t>https://twitter.com/#!/slovenskivitez/status/996488997089181703</t>
  </si>
  <si>
    <t>https://twitter.com/#!/kocuvanlidija/status/996490729995358210</t>
  </si>
  <si>
    <t>https://twitter.com/#!/matjaz_medved/status/996491821672026112</t>
  </si>
  <si>
    <t>https://twitter.com/#!/damjan13864862/status/996492517205008384</t>
  </si>
  <si>
    <t>https://twitter.com/#!/tfajon/status/996275801329930240</t>
  </si>
  <si>
    <t>https://twitter.com/#!/franc_bogovic/status/996280457561034757</t>
  </si>
  <si>
    <t>https://twitter.com/#!/franc_bogovic/status/996397887734116353</t>
  </si>
  <si>
    <t>https://twitter.com/#!/jzazlok/status/996493872468553729</t>
  </si>
  <si>
    <t>https://twitter.com/#!/surfon/status/996495171972947969</t>
  </si>
  <si>
    <t>https://twitter.com/#!/sandravrhovac1/status/996496763845521408</t>
  </si>
  <si>
    <t>https://twitter.com/#!/ladeja68/status/996497437161385984</t>
  </si>
  <si>
    <t>https://twitter.com/#!/provektor/status/996491455215566848</t>
  </si>
  <si>
    <t>https://twitter.com/#!/provektor/status/996493572944924672</t>
  </si>
  <si>
    <t>https://twitter.com/#!/provektor/status/996497699846402052</t>
  </si>
  <si>
    <t>https://twitter.com/#!/tim_felle/status/996498999518662656</t>
  </si>
  <si>
    <t>https://twitter.com/#!/brankogrims1/status/996498171051290624</t>
  </si>
  <si>
    <t>https://twitter.com/#!/brankogrims1/status/996498275963494400</t>
  </si>
  <si>
    <t>https://twitter.com/#!/brankogrims1/status/996500830185558017</t>
  </si>
  <si>
    <t>https://twitter.com/#!/brankogrims1/status/996500951304491010</t>
  </si>
  <si>
    <t>https://twitter.com/#!/organizacijasdm/status/996500728461123589</t>
  </si>
  <si>
    <t>https://twitter.com/#!/organizacijasdm/status/996501335280377857</t>
  </si>
  <si>
    <t>https://twitter.com/#!/danejkranjc/status/996502313274691586</t>
  </si>
  <si>
    <t>https://twitter.com/#!/vojkozabjek/status/996502605886033920</t>
  </si>
  <si>
    <t>https://twitter.com/#!/vajkard/status/996326266184880128</t>
  </si>
  <si>
    <t>https://twitter.com/#!/vajkard/status/996505519887126530</t>
  </si>
  <si>
    <t>https://twitter.com/#!/vajkard/status/996506471281119232</t>
  </si>
  <si>
    <t>https://twitter.com/#!/kanglerfranc/status/996300924342689794</t>
  </si>
  <si>
    <t>https://twitter.com/#!/kanglerfranc/status/996507699377516545</t>
  </si>
  <si>
    <t>https://twitter.com/#!/kanglerfranc/status/996508009936322560</t>
  </si>
  <si>
    <t>https://twitter.com/#!/markovombergar/status/996510255990427648</t>
  </si>
  <si>
    <t>https://twitter.com/#!/janez_novak/status/996474104919265281</t>
  </si>
  <si>
    <t>https://twitter.com/#!/janez_novak/status/996511353132208129</t>
  </si>
  <si>
    <t>https://twitter.com/#!/qwatebriga/status/996520926601793536</t>
  </si>
  <si>
    <t>https://twitter.com/#!/milanzver/status/996487007042981889</t>
  </si>
  <si>
    <t>https://twitter.com/#!/cirilvelikooko/status/996539906846527489</t>
  </si>
  <si>
    <t>https://twitter.com/#!/oroomleb/status/996540164481536000</t>
  </si>
  <si>
    <t>https://twitter.com/#!/mionicky/status/996548753946546177</t>
  </si>
  <si>
    <t>https://twitter.com/#!/ivanblatnik/status/996594852723920897</t>
  </si>
  <si>
    <t>https://twitter.com/#!/thezaurus_/status/996137655707385856</t>
  </si>
  <si>
    <t>https://twitter.com/#!/thezaurus_/status/996190713359450112</t>
  </si>
  <si>
    <t>https://twitter.com/#!/thezaurus_/status/996601148491493377</t>
  </si>
  <si>
    <t>https://twitter.com/#!/mhvdmi2/status/996602689571250176</t>
  </si>
  <si>
    <t>https://twitter.com/#!/mhvdmi2/status/996603142795153409</t>
  </si>
  <si>
    <t>https://twitter.com/#!/aleskovacec/status/996605526048952320</t>
  </si>
  <si>
    <t>https://twitter.com/#!/andrazh/status/996351311196098561</t>
  </si>
  <si>
    <t>https://twitter.com/#!/andrazh/status/996607024145330176</t>
  </si>
  <si>
    <t>https://twitter.com/#!/vajkardis/status/996245620347359232</t>
  </si>
  <si>
    <t>https://twitter.com/#!/janez_mezan/status/996129810161205248</t>
  </si>
  <si>
    <t>https://twitter.com/#!/janez_mezan/status/996335459411333120</t>
  </si>
  <si>
    <t>https://twitter.com/#!/janez_mezan/status/996378779093295105</t>
  </si>
  <si>
    <t>https://twitter.com/#!/igorzavrsnik/status/996252703499149312</t>
  </si>
  <si>
    <t>https://twitter.com/#!/fzagorc/status/996254519674712064</t>
  </si>
  <si>
    <t>https://twitter.com/#!/martina15120109/status/996467019229822977</t>
  </si>
  <si>
    <t>https://twitter.com/#!/martina15120109/status/996612926168498176</t>
  </si>
  <si>
    <t>https://twitter.com/#!/karmelinahu/status/996611131228737536</t>
  </si>
  <si>
    <t>https://twitter.com/#!/komar4442/status/996496379605381120</t>
  </si>
  <si>
    <t>https://twitter.com/#!/komar4442/status/996618850778132480</t>
  </si>
  <si>
    <t>https://twitter.com/#!/radioognjisce/status/996400619014455296</t>
  </si>
  <si>
    <t>https://twitter.com/#!/karitas46622347/status/996618933015736321</t>
  </si>
  <si>
    <t>https://twitter.com/#!/irinkapan/status/996621208711057408</t>
  </si>
  <si>
    <t>https://twitter.com/#!/antonpeinkiher/status/996500276268994560</t>
  </si>
  <si>
    <t>https://twitter.com/#!/adujmovicanne/status/996622103599235072</t>
  </si>
  <si>
    <t>https://twitter.com/#!/orbitatomy/status/996422394360279040</t>
  </si>
  <si>
    <t>https://twitter.com/#!/orbitatomy/status/996430129088868353</t>
  </si>
  <si>
    <t>https://twitter.com/#!/stojanpovh/status/996471194231635968</t>
  </si>
  <si>
    <t>https://twitter.com/#!/stojanpovh/status/996624197433651200</t>
  </si>
  <si>
    <t>https://twitter.com/#!/birolen1e/status/996459564911427584</t>
  </si>
  <si>
    <t>https://twitter.com/#!/berry20275000/status/996264013574131712</t>
  </si>
  <si>
    <t>https://twitter.com/#!/markobandelli/status/996264070801166336</t>
  </si>
  <si>
    <t>https://twitter.com/#!/kovacrebeka/status/996282664012402688</t>
  </si>
  <si>
    <t>https://twitter.com/#!/primorskenovice/status/996265626678243328</t>
  </si>
  <si>
    <t>https://twitter.com/#!/berry20275000/status/996263523415183360</t>
  </si>
  <si>
    <t>https://twitter.com/#!/markobandelli/status/996262533488050176</t>
  </si>
  <si>
    <t>https://twitter.com/#!/svet24_si/status/996110397483700225</t>
  </si>
  <si>
    <t>https://twitter.com/#!/svet24_si/status/996451268393660416</t>
  </si>
  <si>
    <t>https://twitter.com/#!/gazela_com/status/996443119406247937</t>
  </si>
  <si>
    <t>https://twitter.com/#!/yronladi/status/996125420708945922</t>
  </si>
  <si>
    <t>https://twitter.com/#!/yronladi/status/996366380416012289</t>
  </si>
  <si>
    <t>https://twitter.com/#!/yronladi/status/996459572595392513</t>
  </si>
  <si>
    <t>https://twitter.com/#!/yronladi/status/996460084388618249</t>
  </si>
  <si>
    <t>https://twitter.com/#!/yronladi/status/996620622796075008</t>
  </si>
  <si>
    <t>https://twitter.com/#!/yronladi/status/996623437320937472</t>
  </si>
  <si>
    <t>https://twitter.com/#!/yronladi/status/996623569181466624</t>
  </si>
  <si>
    <t>https://twitter.com/#!/m_bostjan/status/996387286223917056</t>
  </si>
  <si>
    <t>https://twitter.com/#!/drustvohudajama/status/996619730629865472</t>
  </si>
  <si>
    <t>https://twitter.com/#!/drustvohudajama/status/996618449030975488</t>
  </si>
  <si>
    <t>https://twitter.com/#!/drustvohudajama/status/996619061642645504</t>
  </si>
  <si>
    <t>https://twitter.com/#!/drustvohudajama/status/996619100133707778</t>
  </si>
  <si>
    <t>https://twitter.com/#!/drustvohudajama/status/996619885273911296</t>
  </si>
  <si>
    <t>https://twitter.com/#!/drustvohudajama/status/996619970976067587</t>
  </si>
  <si>
    <t>https://twitter.com/#!/drustvohudajama/status/996620989470560256</t>
  </si>
  <si>
    <t>https://twitter.com/#!/novicejutro/status/996266163993624576</t>
  </si>
  <si>
    <t>https://twitter.com/#!/murimursic/status/996612783486722048</t>
  </si>
  <si>
    <t>https://twitter.com/#!/ziberdaj/status/996629059588194305</t>
  </si>
  <si>
    <t>https://twitter.com/#!/hannatipica/status/996629234373324801</t>
  </si>
  <si>
    <t>https://twitter.com/#!/hannatipica/status/996629435389480960</t>
  </si>
  <si>
    <t>https://twitter.com/#!/vladars/status/996279740943290368</t>
  </si>
  <si>
    <t>https://twitter.com/#!/tadejslapnik/status/996278717675659264</t>
  </si>
  <si>
    <t>https://twitter.com/#!/tadejslapnik/status/996599483348774912</t>
  </si>
  <si>
    <t>https://twitter.com/#!/janimodern/status/996404687875268608</t>
  </si>
  <si>
    <t>https://twitter.com/#!/strankasmc/status/996442657995059201</t>
  </si>
  <si>
    <t>https://twitter.com/#!/tratnikm/status/996631564770598912</t>
  </si>
  <si>
    <t>https://twitter.com/#!/zzajc/status/996632183677825025</t>
  </si>
  <si>
    <t>https://twitter.com/#!/simon_medved/status/996632935859150848</t>
  </si>
  <si>
    <t>https://twitter.com/#!/metkasmole/status/996253339586265088</t>
  </si>
  <si>
    <t>https://twitter.com/#!/jozebizjak/status/996251196536049664</t>
  </si>
  <si>
    <t>https://twitter.com/#!/metkasmole/status/996398168647618560</t>
  </si>
  <si>
    <t>https://twitter.com/#!/metkasmole/status/996250889970245632</t>
  </si>
  <si>
    <t>https://twitter.com/#!/metkasmole/status/996253756198150146</t>
  </si>
  <si>
    <t>https://twitter.com/#!/metkasmole/status/996271521134972928</t>
  </si>
  <si>
    <t>https://twitter.com/#!/metkasmole/status/996271548762869760</t>
  </si>
  <si>
    <t>https://twitter.com/#!/metkasmole/status/996326521903243264</t>
  </si>
  <si>
    <t>https://twitter.com/#!/metkasmole/status/996376360447889408</t>
  </si>
  <si>
    <t>https://twitter.com/#!/metkasmole/status/996379626397192192</t>
  </si>
  <si>
    <t>https://twitter.com/#!/metkasmole/status/996379685348085760</t>
  </si>
  <si>
    <t>https://twitter.com/#!/metkasmole/status/996447911033688064</t>
  </si>
  <si>
    <t>https://twitter.com/#!/metkasmole/status/996454068355727360</t>
  </si>
  <si>
    <t>https://twitter.com/#!/metkasmole/status/996460733494956037</t>
  </si>
  <si>
    <t>https://twitter.com/#!/metkasmole/status/996462283315404800</t>
  </si>
  <si>
    <t>https://twitter.com/#!/metkasmole/status/996634019797270528</t>
  </si>
  <si>
    <t>https://twitter.com/#!/robert50150963/status/996354163712937984</t>
  </si>
  <si>
    <t>https://twitter.com/#!/robert50150963/status/996635672034398208</t>
  </si>
  <si>
    <t>https://twitter.com/#!/marijasoba/status/996126960232345600</t>
  </si>
  <si>
    <t>https://twitter.com/#!/marijasoba/status/996274770269425664</t>
  </si>
  <si>
    <t>https://twitter.com/#!/marijasoba/status/996280197103128576</t>
  </si>
  <si>
    <t>https://twitter.com/#!/marijasoba/status/996396707926761472</t>
  </si>
  <si>
    <t>https://twitter.com/#!/marijasoba/status/996397831253610496</t>
  </si>
  <si>
    <t>https://twitter.com/#!/marijasoba/status/996398469760811011</t>
  </si>
  <si>
    <t>https://twitter.com/#!/marijasoba/status/996428553670594561</t>
  </si>
  <si>
    <t>https://twitter.com/#!/marijasoba/status/996429143322562561</t>
  </si>
  <si>
    <t>https://twitter.com/#!/marijasoba/status/996438633883291649</t>
  </si>
  <si>
    <t>https://twitter.com/#!/marijasoba/status/996443480573595649</t>
  </si>
  <si>
    <t>https://twitter.com/#!/marijasoba/status/996444439152295936</t>
  </si>
  <si>
    <t>https://twitter.com/#!/marijasoba/status/996455167385096193</t>
  </si>
  <si>
    <t>https://twitter.com/#!/marijasoba/status/996469052750082048</t>
  </si>
  <si>
    <t>https://twitter.com/#!/marijasoba/status/996476544267751425</t>
  </si>
  <si>
    <t>https://twitter.com/#!/marijasoba/status/996632281623212032</t>
  </si>
  <si>
    <t>https://twitter.com/#!/slotooecd/status/996636786679058433</t>
  </si>
  <si>
    <t>https://twitter.com/#!/markodvornik/status/996637425895202816</t>
  </si>
  <si>
    <t>https://twitter.com/#!/furmantanja/status/996411929076948992</t>
  </si>
  <si>
    <t>https://twitter.com/#!/furmantanja/status/996421598570799104</t>
  </si>
  <si>
    <t>https://twitter.com/#!/furmantanja/status/996638577743233024</t>
  </si>
  <si>
    <t>https://twitter.com/#!/darinkavrabi/status/996476078192496640</t>
  </si>
  <si>
    <t>https://twitter.com/#!/sprostise/status/996638906694209536</t>
  </si>
  <si>
    <t>https://twitter.com/#!/branko53948418/status/996453201984540674</t>
  </si>
  <si>
    <t>https://twitter.com/#!/branko53948418/status/996642354227564544</t>
  </si>
  <si>
    <t>https://twitter.com/#!/altpaulin/status/996112026928902147</t>
  </si>
  <si>
    <t>https://twitter.com/#!/jirikocica/status/996621896774049794</t>
  </si>
  <si>
    <t>https://twitter.com/#!/jirikocica/status/996642554253840384</t>
  </si>
  <si>
    <t>https://twitter.com/#!/vsikuponi/status/996453969093275648</t>
  </si>
  <si>
    <t>https://twitter.com/#!/ssof_oblikovna/status/996644447050969088</t>
  </si>
  <si>
    <t>https://twitter.com/#!/tratar_saso/status/996644755722383361</t>
  </si>
  <si>
    <t>https://twitter.com/#!/tatjanak1/status/996283451136528384</t>
  </si>
  <si>
    <t>https://twitter.com/#!/tatjanak1/status/996381271063519232</t>
  </si>
  <si>
    <t>https://twitter.com/#!/tatjanak1/status/996397871523094529</t>
  </si>
  <si>
    <t>https://twitter.com/#!/tatjanak1/status/996643239695405056</t>
  </si>
  <si>
    <t>https://twitter.com/#!/tatjanak1/status/996644589745385473</t>
  </si>
  <si>
    <t>https://twitter.com/#!/tatjanak1/status/996645037839732736</t>
  </si>
  <si>
    <t>https://twitter.com/#!/spremenimosvet/status/996305959621398528</t>
  </si>
  <si>
    <t>https://twitter.com/#!/spremenimosvet/status/996645093338746880</t>
  </si>
  <si>
    <t>https://twitter.com/#!/markopavlisic/status/996489429513621507</t>
  </si>
  <si>
    <t>https://twitter.com/#!/markopavlisic/status/996645519387656192</t>
  </si>
  <si>
    <t>https://twitter.com/#!/francip59/status/996646193814962176</t>
  </si>
  <si>
    <t>https://twitter.com/#!/tzdenko/status/996269452600758272</t>
  </si>
  <si>
    <t>https://twitter.com/#!/tzdenko/status/996269611153870849</t>
  </si>
  <si>
    <t>https://twitter.com/#!/tzdenko/status/996328504374583296</t>
  </si>
  <si>
    <t>https://twitter.com/#!/tzdenko/status/996336081619574784</t>
  </si>
  <si>
    <t>https://twitter.com/#!/tzdenko/status/996356473709056000</t>
  </si>
  <si>
    <t>https://twitter.com/#!/tzdenko/status/996374537750106113</t>
  </si>
  <si>
    <t>https://twitter.com/#!/tzdenko/status/996384262034280449</t>
  </si>
  <si>
    <t>https://twitter.com/#!/tzdenko/status/996494489404493824</t>
  </si>
  <si>
    <t>https://twitter.com/#!/tzdenko/status/996503553882632192</t>
  </si>
  <si>
    <t>https://twitter.com/#!/tzdenko/status/996646522287742977</t>
  </si>
  <si>
    <t>https://twitter.com/#!/bojansimm/status/996633231205240832</t>
  </si>
  <si>
    <t>https://twitter.com/#!/rtztim/status/996646623378886656</t>
  </si>
  <si>
    <t>https://twitter.com/#!/rtztim/status/996110628132712448</t>
  </si>
  <si>
    <t>https://twitter.com/#!/rtztim/status/996309219400978432</t>
  </si>
  <si>
    <t>https://twitter.com/#!/rtztim/status/996316615078764544</t>
  </si>
  <si>
    <t>https://twitter.com/#!/rtztim/status/996326242503847941</t>
  </si>
  <si>
    <t>https://twitter.com/#!/rtztim/status/996394268460797952</t>
  </si>
  <si>
    <t>https://twitter.com/#!/rtztim/status/996394422362427392</t>
  </si>
  <si>
    <t>https://twitter.com/#!/rtztim/status/996464103987302405</t>
  </si>
  <si>
    <t>https://twitter.com/#!/rtztim/status/996480549350006791</t>
  </si>
  <si>
    <t>https://twitter.com/#!/igorzavrsnik/status/996463030660673536</t>
  </si>
  <si>
    <t>https://twitter.com/#!/igorzavrsnik/status/996489316661637121</t>
  </si>
  <si>
    <t>https://twitter.com/#!/igorzavrsnik/status/996603555107819521</t>
  </si>
  <si>
    <t>https://twitter.com/#!/igorzavrsnik/status/996605892010364928</t>
  </si>
  <si>
    <t>https://twitter.com/#!/vinkovasle1/status/996646818393083904</t>
  </si>
  <si>
    <t>https://twitter.com/#!/gloomygregster/status/996647092885098496</t>
  </si>
  <si>
    <t>https://twitter.com/#!/energetikanet/status/996647177001885696</t>
  </si>
  <si>
    <t>https://twitter.com/#!/katarinajenko/status/996643052050636802</t>
  </si>
  <si>
    <t>https://twitter.com/#!/jazbarmatjaz/status/996648762415214593</t>
  </si>
  <si>
    <t>https://twitter.com/#!/tatjanapirc/status/996649332316278784</t>
  </si>
  <si>
    <t>https://twitter.com/#!/nduic/status/996650210700021760</t>
  </si>
  <si>
    <t>https://twitter.com/#!/maceklj/status/996651999570681856</t>
  </si>
  <si>
    <t>https://twitter.com/#!/maceklj/status/996311034016264193</t>
  </si>
  <si>
    <t>https://twitter.com/#!/maceklj/status/996403048187596800</t>
  </si>
  <si>
    <t>https://twitter.com/#!/maceklj/status/996450848665473024</t>
  </si>
  <si>
    <t>https://twitter.com/#!/jan_skoberne/status/996653362933305344</t>
  </si>
  <si>
    <t>https://twitter.com/#!/smarcanzlatko/status/996653383003049985</t>
  </si>
  <si>
    <t>https://twitter.com/#!/pongislo/status/996653437680013312</t>
  </si>
  <si>
    <t>https://twitter.com/#!/24_vesti/status/996654139940667396</t>
  </si>
  <si>
    <t>https://twitter.com/#!/sobraniemk/status/996654305762594816</t>
  </si>
  <si>
    <t>https://twitter.com/#!/mediadompiran/status/996654830004375552</t>
  </si>
  <si>
    <t>https://twitter.com/#!/boenasvoabo/status/996655533900947456</t>
  </si>
  <si>
    <t>https://twitter.com/#!/slo_kosarka/status/996655609729732608</t>
  </si>
  <si>
    <t>https://twitter.com/#!/trojanc/status/996655898931159041</t>
  </si>
  <si>
    <t>https://twitter.com/#!/mrcinkobolfov/status/996656453808254977</t>
  </si>
  <si>
    <t>https://twitter.com/#!/mrcinkobolfov/status/996451100269178887</t>
  </si>
  <si>
    <t>https://twitter.com/#!/mrcinkobolfov/status/996468281929236480</t>
  </si>
  <si>
    <t>https://twitter.com/#!/rimutisk/status/996656919434661889</t>
  </si>
  <si>
    <t>https://twitter.com/#!/pawlitschek/status/996657262084149248</t>
  </si>
  <si>
    <t>https://twitter.com/#!/mkmrezainfo/status/996655496416260096</t>
  </si>
  <si>
    <t>https://twitter.com/#!/sobotainfo/status/996657790402875393</t>
  </si>
  <si>
    <t>https://twitter.com/#!/forenik/status/996111543489228801</t>
  </si>
  <si>
    <t>https://twitter.com/#!/forenik/status/996347182008750080</t>
  </si>
  <si>
    <t>https://twitter.com/#!/forenik/status/996658218435833856</t>
  </si>
  <si>
    <t>https://twitter.com/#!/schelker_maja/status/996481374826778627</t>
  </si>
  <si>
    <t>https://twitter.com/#!/schelker_maja/status/996482906506874880</t>
  </si>
  <si>
    <t>https://twitter.com/#!/schelker_maja/status/996658218565808129</t>
  </si>
  <si>
    <t>https://twitter.com/#!/nejcsloatheist/status/996659587230158848</t>
  </si>
  <si>
    <t>https://twitter.com/#!/juretepina/status/996659995197534208</t>
  </si>
  <si>
    <t>https://twitter.com/#!/exodus_tv/status/996660385964011520</t>
  </si>
  <si>
    <t>https://twitter.com/#!/danijelalesjak/status/996513276514177024</t>
  </si>
  <si>
    <t>https://twitter.com/#!/danijelalesjak/status/996662244049113088</t>
  </si>
  <si>
    <t>https://twitter.com/#!/tami777/status/996662361804169216</t>
  </si>
  <si>
    <t>https://twitter.com/#!/gorecnik/status/996642604304478208</t>
  </si>
  <si>
    <t>https://twitter.com/#!/jelenajal/status/996663434312855553</t>
  </si>
  <si>
    <t>https://twitter.com/#!/jurebrankovic/status/996664156366438401</t>
  </si>
  <si>
    <t>https://twitter.com/#!/jurebrankovic/status/996461517070569472</t>
  </si>
  <si>
    <t>https://twitter.com/#!/hladnikp/status/996280313604165632</t>
  </si>
  <si>
    <t>https://twitter.com/#!/hladnikp/status/996423989898678272</t>
  </si>
  <si>
    <t>https://twitter.com/#!/hladnikp/status/996426979716009986</t>
  </si>
  <si>
    <t>https://twitter.com/#!/hladnikp/status/996429866928132101</t>
  </si>
  <si>
    <t>https://twitter.com/#!/hladnikp/status/996431879757811712</t>
  </si>
  <si>
    <t>https://twitter.com/#!/hladnikp/status/996515764277477377</t>
  </si>
  <si>
    <t>https://twitter.com/#!/hladnikp/status/996637539091050497</t>
  </si>
  <si>
    <t>https://twitter.com/#!/hladnikp/status/996664319650746370</t>
  </si>
  <si>
    <t>https://twitter.com/#!/sabrinastrnisa/status/996129099042181123</t>
  </si>
  <si>
    <t>https://twitter.com/#!/sabrinastrnisa/status/996304461374066688</t>
  </si>
  <si>
    <t>https://twitter.com/#!/sabrinastrnisa/status/996317273722884096</t>
  </si>
  <si>
    <t>https://twitter.com/#!/sabrinastrnisa/status/996317331277131776</t>
  </si>
  <si>
    <t>https://twitter.com/#!/sabrinastrnisa/status/996320650171121664</t>
  </si>
  <si>
    <t>https://twitter.com/#!/sabrinastrnisa/status/996322544109092864</t>
  </si>
  <si>
    <t>https://twitter.com/#!/sabrinastrnisa/status/996665272173031424</t>
  </si>
  <si>
    <t>https://twitter.com/#!/martin98766959/status/996121734901362691</t>
  </si>
  <si>
    <t>https://twitter.com/#!/martin98766959/status/996122522352484353</t>
  </si>
  <si>
    <t>https://twitter.com/#!/martin98766959/status/996148743115280384</t>
  </si>
  <si>
    <t>https://twitter.com/#!/martin98766959/status/996403638150066178</t>
  </si>
  <si>
    <t>https://twitter.com/#!/martin98766959/status/996403778256539649</t>
  </si>
  <si>
    <t>https://twitter.com/#!/martin98766959/status/996486080055644160</t>
  </si>
  <si>
    <t>https://twitter.com/#!/martin98766959/status/996486803153739776</t>
  </si>
  <si>
    <t>https://twitter.com/#!/martin98766959/status/996492188879130626</t>
  </si>
  <si>
    <t>https://twitter.com/#!/martin98766959/status/996496965792870401</t>
  </si>
  <si>
    <t>https://twitter.com/#!/martin98766959/status/996627783810940929</t>
  </si>
  <si>
    <t>https://twitter.com/#!/martin98766959/status/996660187116294144</t>
  </si>
  <si>
    <t>https://twitter.com/#!/martin98766959/status/996665691116834816</t>
  </si>
  <si>
    <t>https://twitter.com/#!/tourism_slo/status/996309366650363904</t>
  </si>
  <si>
    <t>https://twitter.com/#!/turizemlj/status/996310354169925632</t>
  </si>
  <si>
    <t>https://twitter.com/#!/turizemlj/status/996669117724848128</t>
  </si>
  <si>
    <t>https://twitter.com/#!/metaprepadnik/status/996664707212824577</t>
  </si>
  <si>
    <t>https://twitter.com/#!/metaprepadnik/status/996666343528304640</t>
  </si>
  <si>
    <t>https://twitter.com/#!/metaprepadnik/status/996667578406850560</t>
  </si>
  <si>
    <t>https://twitter.com/#!/metaprepadnik/status/996670394856853504</t>
  </si>
  <si>
    <t>https://twitter.com/#!/marko29539346/status/996672176320319488</t>
  </si>
  <si>
    <t>https://twitter.com/#!/planettv/status/996327127350960134</t>
  </si>
  <si>
    <t>https://twitter.com/#!/gabersegs/status/996672574632361984</t>
  </si>
  <si>
    <t>https://twitter.com/#!/matino667/status/996674279889625089</t>
  </si>
  <si>
    <t>https://twitter.com/#!/janimodern/status/996630042338873344</t>
  </si>
  <si>
    <t>https://twitter.com/#!/stanka_d/status/996620284202504193</t>
  </si>
  <si>
    <t>https://twitter.com/#!/stanka_d/status/996288983641612289</t>
  </si>
  <si>
    <t>https://twitter.com/#!/stanka_d/status/996674422848278530</t>
  </si>
  <si>
    <t>https://twitter.com/#!/tvitkoretvitko/status/996623804959993856</t>
  </si>
  <si>
    <t>https://twitter.com/#!/tvitkoretvitko/status/996661242252185600</t>
  </si>
  <si>
    <t>https://twitter.com/#!/tvitkoretvitko/status/996674978505424896</t>
  </si>
  <si>
    <t>https://twitter.com/#!/juventinoslo/status/996675146705526784</t>
  </si>
  <si>
    <t>https://twitter.com/#!/juventinoslo/status/996675372736569349</t>
  </si>
  <si>
    <t>https://twitter.com/#!/kihotec/status/996675777025454081</t>
  </si>
  <si>
    <t>https://twitter.com/#!/u3krasne/status/996252511265751041</t>
  </si>
  <si>
    <t>https://twitter.com/#!/u3krasne/status/996253838570082304</t>
  </si>
  <si>
    <t>https://twitter.com/#!/u3krasne/status/996334672190820353</t>
  </si>
  <si>
    <t>https://twitter.com/#!/u3krasne/status/996484570026569728</t>
  </si>
  <si>
    <t>https://twitter.com/#!/u3krasne/status/996675923855454209</t>
  </si>
  <si>
    <t>https://twitter.com/#!/glaszaotroke/status/996676110690680832</t>
  </si>
  <si>
    <t>https://twitter.com/#!/zaresgregor/status/996677087795785728</t>
  </si>
  <si>
    <t>https://twitter.com/#!/zvonecadez/status/996677227512238080</t>
  </si>
  <si>
    <t>https://twitter.com/#!/lculiberg/status/996349879529213953</t>
  </si>
  <si>
    <t>https://twitter.com/#!/lculiberg/status/996677340431339520</t>
  </si>
  <si>
    <t>https://twitter.com/#!/borisbojler/status/996677687140929536</t>
  </si>
  <si>
    <t>https://twitter.com/#!/franc_bogovic/status/996493534093078533</t>
  </si>
  <si>
    <t>https://twitter.com/#!/stakrog/status/996395444426231808</t>
  </si>
  <si>
    <t>https://twitter.com/#!/statslovenija/status/996307972992139267</t>
  </si>
  <si>
    <t>https://twitter.com/#!/stakrog/status/996402327048278017</t>
  </si>
  <si>
    <t>https://twitter.com/#!/stakrog/status/996396862268739584</t>
  </si>
  <si>
    <t>https://twitter.com/#!/stakrog/status/996677843630387200</t>
  </si>
  <si>
    <t>https://twitter.com/#!/jakaracman007/status/996141391393804288</t>
  </si>
  <si>
    <t>https://twitter.com/#!/jakaracman007/status/996678205791768576</t>
  </si>
  <si>
    <t>https://twitter.com/#!/alocniskar/status/996121239910535168</t>
  </si>
  <si>
    <t>https://twitter.com/#!/alocniskar/status/996415312873558017</t>
  </si>
  <si>
    <t>https://twitter.com/#!/alocniskar/status/996456341966409729</t>
  </si>
  <si>
    <t>https://twitter.com/#!/alocniskar/status/996678410100531200</t>
  </si>
  <si>
    <t>https://twitter.com/#!/skupajnaprej/status/996322726146174976</t>
  </si>
  <si>
    <t>https://twitter.com/#!/bracicregouc/status/996337522178478080</t>
  </si>
  <si>
    <t>https://twitter.com/#!/forzicija29/status/996678849999097856</t>
  </si>
  <si>
    <t>https://twitter.com/#!/mascussi/status/996317034744111104</t>
  </si>
  <si>
    <t>https://twitter.com/#!/matevznovak/status/996288500596166656</t>
  </si>
  <si>
    <t>https://twitter.com/#!/ferch_pech/status/996492181522264064</t>
  </si>
  <si>
    <t>https://twitter.com/#!/jozesmrekar/status/996501664076062725</t>
  </si>
  <si>
    <t>https://twitter.com/#!/jozesmrekar/status/996678998875832320</t>
  </si>
  <si>
    <t>https://twitter.com/#!/vso_slovenija/status/996375779838779392</t>
  </si>
  <si>
    <t>https://twitter.com/#!/nualannasimmed/status/996673887608999938</t>
  </si>
  <si>
    <t>https://twitter.com/#!/igorgobec/status/996679471368474624</t>
  </si>
  <si>
    <t>https://twitter.com/#!/cycling24_7/status/996679499675774976</t>
  </si>
  <si>
    <t>https://twitter.com/#!/zdravoslovenija/status/996680163596361729</t>
  </si>
  <si>
    <t>https://twitter.com/#!/_europeanvalues/status/996680409638494208</t>
  </si>
  <si>
    <t>https://twitter.com/#!/helencam/status/996680965199147008</t>
  </si>
  <si>
    <t>https://twitter.com/#!/motobrane/status/996319906349174784</t>
  </si>
  <si>
    <t>https://twitter.com/#!/motobrane/status/996630450046144512</t>
  </si>
  <si>
    <t>https://twitter.com/#!/motobrane/status/996632532887244801</t>
  </si>
  <si>
    <t>https://twitter.com/#!/motobrane/status/996632603204734976</t>
  </si>
  <si>
    <t>https://twitter.com/#!/lapsaso/status/996309994051170304</t>
  </si>
  <si>
    <t>https://twitter.com/#!/karantanec/status/996308133445275648</t>
  </si>
  <si>
    <t>https://twitter.com/#!/lapsaso/status/996144536136142848</t>
  </si>
  <si>
    <t>https://twitter.com/#!/karantanec/status/996308768345518081</t>
  </si>
  <si>
    <t>https://twitter.com/#!/karantanec/status/996300362092072960</t>
  </si>
  <si>
    <t>https://twitter.com/#!/karantanec/status/996301838973620224</t>
  </si>
  <si>
    <t>https://twitter.com/#!/karantanec/status/996674500010889217</t>
  </si>
  <si>
    <t>https://twitter.com/#!/karantanec/status/996677749174566912</t>
  </si>
  <si>
    <t>https://twitter.com/#!/karantanec/status/996679137426313217</t>
  </si>
  <si>
    <t>https://twitter.com/#!/karantanec/status/996679301297819648</t>
  </si>
  <si>
    <t>https://twitter.com/#!/karantanec/status/996680999449833472</t>
  </si>
  <si>
    <t>https://twitter.com/#!/novicamihajlo/status/996257506707083264</t>
  </si>
  <si>
    <t>https://twitter.com/#!/lukatreven/status/996125760455892997</t>
  </si>
  <si>
    <t>https://twitter.com/#!/lukatreven/status/996429657548435458</t>
  </si>
  <si>
    <t>https://twitter.com/#!/lukatreven/status/996429971697651713</t>
  </si>
  <si>
    <t>https://twitter.com/#!/cikibucka/status/996130154962456582</t>
  </si>
  <si>
    <t>https://twitter.com/#!/bracicregouc/status/996295284513804288</t>
  </si>
  <si>
    <t>https://twitter.com/#!/bracicregouc/status/996299539228307456</t>
  </si>
  <si>
    <t>https://twitter.com/#!/bracicregouc/status/996302087389614080</t>
  </si>
  <si>
    <t>https://twitter.com/#!/bracicregouc/status/996338375367020544</t>
  </si>
  <si>
    <t>https://twitter.com/#!/bracicregouc/status/996664135910940672</t>
  </si>
  <si>
    <t>https://twitter.com/#!/bracicregouc/status/996678491163844609</t>
  </si>
  <si>
    <t>https://twitter.com/#!/cikibucka/status/996295552248832000</t>
  </si>
  <si>
    <t>https://twitter.com/#!/atbeatris/status/996358078860873733</t>
  </si>
  <si>
    <t>https://twitter.com/#!/frenkmate/status/996108452039667713</t>
  </si>
  <si>
    <t>https://twitter.com/#!/frenkmate/status/996438036622831621</t>
  </si>
  <si>
    <t>https://twitter.com/#!/frenkmate/status/996440109913341953</t>
  </si>
  <si>
    <t>https://twitter.com/#!/frenkmate/status/996631842454429696</t>
  </si>
  <si>
    <t>https://twitter.com/#!/bojanskec/status/996376662441938944</t>
  </si>
  <si>
    <t>https://twitter.com/#!/bojanskec/status/996140928086827009</t>
  </si>
  <si>
    <t>https://twitter.com/#!/bojanskec/status/996144185454538753</t>
  </si>
  <si>
    <t>https://twitter.com/#!/bojanskec/status/996352291304337409</t>
  </si>
  <si>
    <t>https://twitter.com/#!/bojanskec/status/996464014124355585</t>
  </si>
  <si>
    <t>https://twitter.com/#!/bojanskec/status/996465598581366784</t>
  </si>
  <si>
    <t>https://twitter.com/#!/bojanskec/status/996465840236191745</t>
  </si>
  <si>
    <t>https://twitter.com/#!/bojanskec/status/996466310149214208</t>
  </si>
  <si>
    <t>https://twitter.com/#!/bojanskec/status/996466362221580290</t>
  </si>
  <si>
    <t>https://twitter.com/#!/bojanskec/status/996508066282688517</t>
  </si>
  <si>
    <t>https://twitter.com/#!/bojanskec/status/996510690650279936</t>
  </si>
  <si>
    <t>https://twitter.com/#!/bojanskec/status/996680935469977600</t>
  </si>
  <si>
    <t>https://twitter.com/#!/bojanskec/status/996682723971432448</t>
  </si>
  <si>
    <t>https://twitter.com/#!/antonstihec/status/996288313152737280</t>
  </si>
  <si>
    <t>https://twitter.com/#!/antonstihec/status/996683507798814720</t>
  </si>
  <si>
    <t>https://twitter.com/#!/hzlatko/status/996683916319784960</t>
  </si>
  <si>
    <t>https://twitter.com/#!/ajpes/status/996286518749814784</t>
  </si>
  <si>
    <t>https://twitter.com/#!/neurovirtu/status/996287447188279297</t>
  </si>
  <si>
    <t>https://twitter.com/#!/el_messija/status/996684831038861312</t>
  </si>
  <si>
    <t>https://twitter.com/#!/yanchmb/status/996686313289146368</t>
  </si>
  <si>
    <t>https://twitter.com/#!/bogdansajovic/status/996115465935220736</t>
  </si>
  <si>
    <t>https://twitter.com/#!/bogdansajovic/status/996116822339579910</t>
  </si>
  <si>
    <t>https://twitter.com/#!/bogdansajovic/status/996487940313317377</t>
  </si>
  <si>
    <t>https://twitter.com/#!/bogdansajovic/status/996529104613789696</t>
  </si>
  <si>
    <t>https://twitter.com/#!/bogdansajovic/status/996533617454145536</t>
  </si>
  <si>
    <t>https://twitter.com/#!/bogdansajovic/status/996676387292483584</t>
  </si>
  <si>
    <t>https://twitter.com/#!/bogdansajovic/status/996676732219461632</t>
  </si>
  <si>
    <t>https://twitter.com/#!/bogdansajovic/status/996678608826585088</t>
  </si>
  <si>
    <t>https://twitter.com/#!/bogdansajovic/status/996686356960174080</t>
  </si>
  <si>
    <t>https://twitter.com/#!/zigav2000/status/996383578039767040</t>
  </si>
  <si>
    <t>https://twitter.com/#!/zigav2000/status/996686790722490368</t>
  </si>
  <si>
    <t>https://twitter.com/#!/janagrilc9/status/996686914362183681</t>
  </si>
  <si>
    <t>https://twitter.com/#!/ssnptuj/status/996686463738744832</t>
  </si>
  <si>
    <t>https://twitter.com/#!/alex_zamuda/status/996687195447717888</t>
  </si>
  <si>
    <t>https://twitter.com/#!/caretak79458195/status/996688374080655361</t>
  </si>
  <si>
    <t>https://twitter.com/#!/tomazinrobert/status/996688665698070528</t>
  </si>
  <si>
    <t>https://twitter.com/#!/bdarja/status/996333953442308096</t>
  </si>
  <si>
    <t>https://twitter.com/#!/bdarja/status/996343485837008896</t>
  </si>
  <si>
    <t>https://twitter.com/#!/bdarja/status/996354958692888577</t>
  </si>
  <si>
    <t>https://twitter.com/#!/bdarja/status/996484575391043585</t>
  </si>
  <si>
    <t>https://twitter.com/#!/crtica49/status/996460199920717824</t>
  </si>
  <si>
    <t>https://twitter.com/#!/trackostil/status/996302453032275970</t>
  </si>
  <si>
    <t>https://twitter.com/#!/ugm_maribor/status/996689791600287744</t>
  </si>
  <si>
    <t>https://twitter.com/#!/msrebre/status/996419062682013697</t>
  </si>
  <si>
    <t>https://twitter.com/#!/msrebre/status/996336719795453952</t>
  </si>
  <si>
    <t>https://twitter.com/#!/msrebre/status/996454890078720000</t>
  </si>
  <si>
    <t>https://twitter.com/#!/msrebre/status/996462476966408192</t>
  </si>
  <si>
    <t>https://twitter.com/#!/msrebre/status/996690161818882048</t>
  </si>
  <si>
    <t>https://twitter.com/#!/anjabahzibert/status/996690716586848257</t>
  </si>
  <si>
    <t>https://twitter.com/#!/petrasovdat/status/996692956626157570</t>
  </si>
  <si>
    <t>https://twitter.com/#!/che27che/status/996693186033733632</t>
  </si>
  <si>
    <t>https://twitter.com/#!/blogslovenija/status/996371567461519360</t>
  </si>
  <si>
    <t>https://twitter.com/#!/blogslovenija/status/996694728002359296</t>
  </si>
  <si>
    <t>https://twitter.com/#!/vesnam16/status/996457254495891457</t>
  </si>
  <si>
    <t>https://twitter.com/#!/vesnam16/status/996457630771154945</t>
  </si>
  <si>
    <t>https://twitter.com/#!/vesnam16/status/996458537705451520</t>
  </si>
  <si>
    <t>https://twitter.com/#!/vesnam16/status/996458830547640321</t>
  </si>
  <si>
    <t>https://twitter.com/#!/mstrovs/status/996696169203032065</t>
  </si>
  <si>
    <t>https://twitter.com/#!/mstrovs/status/996318993785991168</t>
  </si>
  <si>
    <t>https://twitter.com/#!/mstrovs/status/996451643129397248</t>
  </si>
  <si>
    <t>https://twitter.com/#!/muchka72/status/996696632635854849</t>
  </si>
  <si>
    <t>https://twitter.com/#!/tevilevi/status/996124478815047684</t>
  </si>
  <si>
    <t>https://twitter.com/#!/tevilevi/status/996183859770388480</t>
  </si>
  <si>
    <t>https://twitter.com/#!/matejkmatej42/status/996126299746947072</t>
  </si>
  <si>
    <t>https://twitter.com/#!/mzzrs/status/996629928228646912</t>
  </si>
  <si>
    <t>https://twitter.com/#!/tradicijaslo/status/996697909402963968</t>
  </si>
  <si>
    <t>https://twitter.com/#!/pavlinarosar/status/996698683474366465</t>
  </si>
  <si>
    <t>https://twitter.com/#!/roma9na/status/996109712482545669</t>
  </si>
  <si>
    <t>https://twitter.com/#!/roma9na/status/996114917509029891</t>
  </si>
  <si>
    <t>https://twitter.com/#!/roma9na/status/996279677999296512</t>
  </si>
  <si>
    <t>https://twitter.com/#!/roma9na/status/996280623001210880</t>
  </si>
  <si>
    <t>https://twitter.com/#!/roma9na/status/996285043684397056</t>
  </si>
  <si>
    <t>https://twitter.com/#!/roma9na/status/996295716485128192</t>
  </si>
  <si>
    <t>https://twitter.com/#!/roma9na/status/996318098557947904</t>
  </si>
  <si>
    <t>https://twitter.com/#!/roma9na/status/996320685025882113</t>
  </si>
  <si>
    <t>https://twitter.com/#!/roma9na/status/996479925229154304</t>
  </si>
  <si>
    <t>https://twitter.com/#!/roma9na/status/996493981751169024</t>
  </si>
  <si>
    <t>https://twitter.com/#!/mojcav1/status/996286196224536576</t>
  </si>
  <si>
    <t>https://twitter.com/#!/dlawdovsky/status/996700524878721024</t>
  </si>
  <si>
    <t>https://twitter.com/#!/jure_bajic/status/996701629574414336</t>
  </si>
  <si>
    <t>https://twitter.com/#!/jasnamurgel/status/996323571252252672</t>
  </si>
  <si>
    <t>https://twitter.com/#!/cirocara/status/996338036031066112</t>
  </si>
  <si>
    <t>https://twitter.com/#!/matejkmatej42/status/996697359169048580</t>
  </si>
  <si>
    <t>https://twitter.com/#!/cirocara/status/996701706049159168</t>
  </si>
  <si>
    <t>https://twitter.com/#!/cirocara/status/996289908770770945</t>
  </si>
  <si>
    <t>https://twitter.com/#!/cirocara/status/996336538425405440</t>
  </si>
  <si>
    <t>https://twitter.com/#!/cirocara/status/996362325576777728</t>
  </si>
  <si>
    <t>https://twitter.com/#!/cirocara/status/996476153727774723</t>
  </si>
  <si>
    <t>https://twitter.com/#!/cirocara/status/996671758181822465</t>
  </si>
  <si>
    <t>https://twitter.com/#!/_wupe/status/996703163553140737</t>
  </si>
  <si>
    <t>https://twitter.com/#!/tanasicmilos/status/996703231123304453</t>
  </si>
  <si>
    <t>https://twitter.com/#!/arsenalslovenia/status/996703777020370944</t>
  </si>
  <si>
    <t>https://twitter.com/#!/ivankakoprivc/status/996303448395190272</t>
  </si>
  <si>
    <t>https://twitter.com/#!/ivankakoprivc/status/996312154524606464</t>
  </si>
  <si>
    <t>https://twitter.com/#!/ivankakoprivc/status/996477651501158402</t>
  </si>
  <si>
    <t>https://twitter.com/#!/ivankakoprivc/status/996487973112897536</t>
  </si>
  <si>
    <t>https://twitter.com/#!/ivankakoprivc/status/996635688970932224</t>
  </si>
  <si>
    <t>https://twitter.com/#!/ivankakoprivc/status/996706572192616449</t>
  </si>
  <si>
    <t>https://twitter.com/#!/alenkajerajsds/status/996433162162135041</t>
  </si>
  <si>
    <t>https://twitter.com/#!/alenkajerajsds/status/996486870975606784</t>
  </si>
  <si>
    <t>https://twitter.com/#!/alenkajerajsds/status/996489554684268544</t>
  </si>
  <si>
    <t>https://twitter.com/#!/alenkajerajsds/status/996708067000668160</t>
  </si>
  <si>
    <t>https://twitter.com/#!/andrejlac/status/996708260077035520</t>
  </si>
  <si>
    <t>https://twitter.com/#!/spagetyuse/status/996320963829657600</t>
  </si>
  <si>
    <t>https://twitter.com/#!/spagetyuse/status/996321084835233792</t>
  </si>
  <si>
    <t>https://twitter.com/#!/spagetyuse/status/996626179955314688</t>
  </si>
  <si>
    <t>https://twitter.com/#!/spagetyuse/status/996632261683548165</t>
  </si>
  <si>
    <t>https://twitter.com/#!/spagetyuse/status/996646968930852864</t>
  </si>
  <si>
    <t>https://twitter.com/#!/spagetyuse/status/996710703770820608</t>
  </si>
  <si>
    <t>https://twitter.com/#!/sloincro/status/996711890570153986</t>
  </si>
  <si>
    <t>https://twitter.com/#!/andrejkokot/status/996712594403667968</t>
  </si>
  <si>
    <t>https://twitter.com/#!/sfa_slovenija/status/996273667041525760</t>
  </si>
  <si>
    <t>https://twitter.com/#!/sfa_slovenija/status/996273713061552128</t>
  </si>
  <si>
    <t>https://twitter.com/#!/sfa_slovenija/status/996274331381653504</t>
  </si>
  <si>
    <t>https://twitter.com/#!/sfa_slovenija/status/996301108673957890</t>
  </si>
  <si>
    <t>https://twitter.com/#!/sfa_slovenija/status/996642932903079937</t>
  </si>
  <si>
    <t>https://twitter.com/#!/sfa_slovenija/status/996713523744006144</t>
  </si>
  <si>
    <t>https://twitter.com/#!/telenovelesi/status/996403818706407424</t>
  </si>
  <si>
    <t>https://twitter.com/#!/vojinovic_/status/996714962268680192</t>
  </si>
  <si>
    <t>https://twitter.com/#!/cincamarinca00/status/996715034939154432</t>
  </si>
  <si>
    <t>https://twitter.com/#!/mervicvanda/status/996251333278695424</t>
  </si>
  <si>
    <t>https://twitter.com/#!/mervicvanda/status/996500714758295552</t>
  </si>
  <si>
    <t>https://twitter.com/#!/mervicvanda/status/996715502830579712</t>
  </si>
  <si>
    <t>https://twitter.com/#!/radiokoper/status/996716558511730689</t>
  </si>
  <si>
    <t>https://twitter.com/#!/mareandi/status/996304415077355520</t>
  </si>
  <si>
    <t>https://twitter.com/#!/mareandi/status/996313742316097536</t>
  </si>
  <si>
    <t>https://twitter.com/#!/mareandi/status/996314786857213953</t>
  </si>
  <si>
    <t>https://twitter.com/#!/mareandi/status/996321531050577920</t>
  </si>
  <si>
    <t>https://twitter.com/#!/mareandi/status/996455331260780545</t>
  </si>
  <si>
    <t>https://twitter.com/#!/mareandi/status/996663675917422592</t>
  </si>
  <si>
    <t>https://twitter.com/#!/mareandi/status/996669308360183808</t>
  </si>
  <si>
    <t>https://twitter.com/#!/mareandi/status/996716835822276614</t>
  </si>
  <si>
    <t>https://twitter.com/#!/si_supervizor/status/996546042895257600</t>
  </si>
  <si>
    <t>https://twitter.com/#!/magdamekina/status/996586255935827968</t>
  </si>
  <si>
    <t>https://twitter.com/#!/magdamekina/status/996714620537712641</t>
  </si>
  <si>
    <t>https://twitter.com/#!/magdamekina/status/996717001908375552</t>
  </si>
  <si>
    <t>https://twitter.com/#!/john_the_tailor/status/996717677275213824</t>
  </si>
  <si>
    <t>https://twitter.com/#!/maskyca/status/996718298388729856</t>
  </si>
  <si>
    <t>https://twitter.com/#!/vtegov/status/996720073925709825</t>
  </si>
  <si>
    <t>https://twitter.com/#!/teamolaii/status/996720445197029379</t>
  </si>
  <si>
    <t>https://twitter.com/#!/alojztetickovi3/status/996318375264604160</t>
  </si>
  <si>
    <t>https://twitter.com/#!/alojztetickovi3/status/996318970654412801</t>
  </si>
  <si>
    <t>https://twitter.com/#!/alojztetickovi3/status/996318987930734592</t>
  </si>
  <si>
    <t>https://twitter.com/#!/alojztetickovi3/status/996320497980923904</t>
  </si>
  <si>
    <t>https://twitter.com/#!/alojztetickovi3/status/996321549987741696</t>
  </si>
  <si>
    <t>https://twitter.com/#!/alojztetickovi3/status/996356121299439622</t>
  </si>
  <si>
    <t>https://twitter.com/#!/alojztetickovi3/status/996478576315813888</t>
  </si>
  <si>
    <t>https://twitter.com/#!/alojztetickovi3/status/996622518927675397</t>
  </si>
  <si>
    <t>https://twitter.com/#!/alojztetickovi3/status/996719789107240963</t>
  </si>
  <si>
    <t>https://twitter.com/#!/alojztetickovi3/status/996719897672548352</t>
  </si>
  <si>
    <t>https://twitter.com/#!/alojztetickovi3/status/996721360717144064</t>
  </si>
  <si>
    <t>https://twitter.com/#!/znovice/status/996135105243615240</t>
  </si>
  <si>
    <t>https://twitter.com/#!/slovenskenovice/status/996266599186345984</t>
  </si>
  <si>
    <t>https://twitter.com/#!/daunamericans/status/996372149618270208</t>
  </si>
  <si>
    <t>https://twitter.com/#!/strankalevica/status/996684914526507009</t>
  </si>
  <si>
    <t>https://twitter.com/#!/daunamericans/status/996371661187403776</t>
  </si>
  <si>
    <t>https://twitter.com/#!/daunamericans/status/996372231335931905</t>
  </si>
  <si>
    <t>https://twitter.com/#!/daunamericans/status/996723873520504832</t>
  </si>
  <si>
    <t>https://twitter.com/#!/daunamericans/status/996723983365091328</t>
  </si>
  <si>
    <t>https://twitter.com/#!/daunamericans/status/996723998321991680</t>
  </si>
  <si>
    <t>https://twitter.com/#!/daunamericans/status/996724012410724354</t>
  </si>
  <si>
    <t>https://twitter.com/#!/delonmiha/status/996293735435653120</t>
  </si>
  <si>
    <t>https://twitter.com/#!/delonmiha/status/996663208663572480</t>
  </si>
  <si>
    <t>https://twitter.com/#!/angelmaya7th/status/996308557120393216</t>
  </si>
  <si>
    <t>https://twitter.com/#!/angelmaya7th/status/996313724037353472</t>
  </si>
  <si>
    <t>https://twitter.com/#!/angelmaya7th/status/996313746493583361</t>
  </si>
  <si>
    <t>https://twitter.com/#!/angelmaya7th/status/996457094768361474</t>
  </si>
  <si>
    <t>https://twitter.com/#!/angelmaya7th/status/996723624592789504</t>
  </si>
  <si>
    <t>https://twitter.com/#!/angelmaya7th/status/996725069471715330</t>
  </si>
  <si>
    <t>https://twitter.com/#!/tonefels/status/996133242876067840</t>
  </si>
  <si>
    <t>https://twitter.com/#!/tonefels/status/996495500890329088</t>
  </si>
  <si>
    <t>https://twitter.com/#!/tonefels/status/996635988935020545</t>
  </si>
  <si>
    <t>https://twitter.com/#!/tonefels/status/996725229488615426</t>
  </si>
  <si>
    <t>https://twitter.com/#!/ep_slovenija/status/996284216496214016</t>
  </si>
  <si>
    <t>https://twitter.com/#!/ep_slovenija/status/996299257115303936</t>
  </si>
  <si>
    <t>https://twitter.com/#!/senkandreja/status/996642809854808064</t>
  </si>
  <si>
    <t>https://twitter.com/#!/povse9/status/996726220208435200</t>
  </si>
  <si>
    <t>https://twitter.com/#!/jaz24_00_7/status/996285051510849538</t>
  </si>
  <si>
    <t>https://twitter.com/#!/jaz24_00_7/status/996285259816816640</t>
  </si>
  <si>
    <t>https://twitter.com/#!/jaz24_00_7/status/996460046002413568</t>
  </si>
  <si>
    <t>https://twitter.com/#!/jaz24_00_7/status/996461470945857537</t>
  </si>
  <si>
    <t>https://twitter.com/#!/jaz24_00_7/status/996467915166830592</t>
  </si>
  <si>
    <t>https://twitter.com/#!/nera_dj/status/996726572408229890</t>
  </si>
  <si>
    <t>https://twitter.com/#!/zurnal_24/status/996276020700499968</t>
  </si>
  <si>
    <t>https://twitter.com/#!/corcas_autonomy/status/996726676707999744</t>
  </si>
  <si>
    <t>https://twitter.com/#!/dete_epruvete/status/996690056244056064</t>
  </si>
  <si>
    <t>https://twitter.com/#!/zeljkokisa/status/996727117210705920</t>
  </si>
  <si>
    <t>https://twitter.com/#!/sdmig/status/996727755369779200</t>
  </si>
  <si>
    <t>https://twitter.com/#!/lobnikar/status/996296152986341376</t>
  </si>
  <si>
    <t>https://twitter.com/#!/lobnikar/status/996727881089863680</t>
  </si>
  <si>
    <t>https://twitter.com/#!/bernardagrobler/status/996109907651899393</t>
  </si>
  <si>
    <t>https://twitter.com/#!/bernardagrobler/status/996111380653670403</t>
  </si>
  <si>
    <t>https://twitter.com/#!/bernardagrobler/status/996298608898080768</t>
  </si>
  <si>
    <t>https://twitter.com/#!/bernardagrobler/status/996325014994644992</t>
  </si>
  <si>
    <t>https://twitter.com/#!/bernardagrobler/status/996340254343823360</t>
  </si>
  <si>
    <t>https://twitter.com/#!/bernardagrobler/status/996375222495440896</t>
  </si>
  <si>
    <t>https://twitter.com/#!/bernardagrobler/status/996377886474035201</t>
  </si>
  <si>
    <t>https://twitter.com/#!/bernardagrobler/status/996416260333342721</t>
  </si>
  <si>
    <t>https://twitter.com/#!/bernardagrobler/status/996486857587339264</t>
  </si>
  <si>
    <t>https://twitter.com/#!/bernardagrobler/status/996721272020258816</t>
  </si>
  <si>
    <t>https://twitter.com/#!/bernardagrobler/status/996727933027921921</t>
  </si>
  <si>
    <t>https://twitter.com/#!/matevztomsic/status/996395265031655425</t>
  </si>
  <si>
    <t>https://twitter.com/#!/metkazevnik/status/996485364570353664</t>
  </si>
  <si>
    <t>https://twitter.com/#!/cikibucka/status/996489930523271168</t>
  </si>
  <si>
    <t>https://twitter.com/#!/lajnareu/status/996395399270281217</t>
  </si>
  <si>
    <t>https://twitter.com/#!/janezpogorelec/status/996292499223334912</t>
  </si>
  <si>
    <t>https://twitter.com/#!/janezpogorelec/status/996294949187530753</t>
  </si>
  <si>
    <t>https://twitter.com/#!/zaslovenijo2/status/996308840353280000</t>
  </si>
  <si>
    <t>https://twitter.com/#!/lajnareu/status/996409590488158208</t>
  </si>
  <si>
    <t>https://twitter.com/#!/prolittera/status/996404974904070144</t>
  </si>
  <si>
    <t>https://twitter.com/#!/lajnareu/status/996259732053725184</t>
  </si>
  <si>
    <t>https://twitter.com/#!/lajnareu/status/996284407374864384</t>
  </si>
  <si>
    <t>https://twitter.com/#!/lajnareu/status/996450616053501954</t>
  </si>
  <si>
    <t>https://twitter.com/#!/lajnareu/status/996605775995949056</t>
  </si>
  <si>
    <t>https://twitter.com/#!/lajnareu/status/996608446937038848</t>
  </si>
  <si>
    <t>https://twitter.com/#!/lajnareu/status/996728371160801280</t>
  </si>
  <si>
    <t>https://twitter.com/#!/cikibucka/status/996322211916075008</t>
  </si>
  <si>
    <t>https://twitter.com/#!/alzheimerultra/status/996318797803020288</t>
  </si>
  <si>
    <t>https://twitter.com/#!/alzheimerultra/status/996319453360074755</t>
  </si>
  <si>
    <t>https://twitter.com/#!/alzheimerultra/status/996321310304362496</t>
  </si>
  <si>
    <t>https://twitter.com/#!/alzheimerultra/status/996704548277374976</t>
  </si>
  <si>
    <t>https://twitter.com/#!/alzheimerultra/status/996724333996380160</t>
  </si>
  <si>
    <t>https://twitter.com/#!/alzheimerultra/status/996728558297976832</t>
  </si>
  <si>
    <t>https://twitter.com/#!/dragozad/status/996635990608490496</t>
  </si>
  <si>
    <t>https://twitter.com/#!/dragozad/status/996728628233801729</t>
  </si>
  <si>
    <t>https://twitter.com/#!/zosds_ig/status/996728896845418496</t>
  </si>
  <si>
    <t>https://twitter.com/#!/magictrics/status/996275519384686592</t>
  </si>
  <si>
    <t>https://twitter.com/#!/magictrics/status/996729127238557696</t>
  </si>
  <si>
    <t>https://twitter.com/#!/bozopredalic/status/996729200861163520</t>
  </si>
  <si>
    <t>https://twitter.com/#!/smarjanca/status/996344839699619845</t>
  </si>
  <si>
    <t>https://twitter.com/#!/smarjanca/status/996729760800759808</t>
  </si>
  <si>
    <t>https://twitter.com/#!/kia_slovenija/status/996730647229149186</t>
  </si>
  <si>
    <t>https://twitter.com/#!/wildduckmb/status/996367130961567749</t>
  </si>
  <si>
    <t>https://twitter.com/#!/wildduckmb/status/996385953685098497</t>
  </si>
  <si>
    <t>https://twitter.com/#!/wildduckmb/status/996468088156639232</t>
  </si>
  <si>
    <t>https://twitter.com/#!/wildduckmb/status/996730770474577920</t>
  </si>
  <si>
    <t>https://twitter.com/#!/tomirozman/status/996731346134368258</t>
  </si>
  <si>
    <t>https://twitter.com/#!/ikoprivnik/status/996262185444827138</t>
  </si>
  <si>
    <t>https://twitter.com/#!/ikoprivnik/status/996263512950403072</t>
  </si>
  <si>
    <t>https://twitter.com/#!/ikoprivnik/status/996370336403910656</t>
  </si>
  <si>
    <t>https://twitter.com/#!/ikoprivnik/status/996432539630923776</t>
  </si>
  <si>
    <t>https://twitter.com/#!/ikoprivnik/status/996464981737656321</t>
  </si>
  <si>
    <t>https://twitter.com/#!/ikoprivnik/status/996731459225481217</t>
  </si>
  <si>
    <t>https://twitter.com/#!/mladivso/status/996731695142506497</t>
  </si>
  <si>
    <t>https://twitter.com/#!/mladivso/status/996729745114128384</t>
  </si>
  <si>
    <t>https://twitter.com/#!/mladivso/status/996731610878889984</t>
  </si>
  <si>
    <t>https://twitter.com/#!/mladivso/status/996731679866843136</t>
  </si>
  <si>
    <t>https://twitter.com/#!/sebastjanapat/status/996252608489840640</t>
  </si>
  <si>
    <t>https://twitter.com/#!/sebastjanapat/status/996731789510172673</t>
  </si>
  <si>
    <t>https://twitter.com/#!/sportniforumsds/status/996723129283162112</t>
  </si>
  <si>
    <t>https://twitter.com/#!/sportniforumsds/status/996726064998240256</t>
  </si>
  <si>
    <t>https://twitter.com/#!/sportniforumsds/status/996727407976566784</t>
  </si>
  <si>
    <t>https://twitter.com/#!/sportniforumsds/status/996731812155183104</t>
  </si>
  <si>
    <t>https://twitter.com/#!/milakuki27/status/996732073992966144</t>
  </si>
  <si>
    <t>https://twitter.com/#!/slogroyper/status/996732298136518656</t>
  </si>
  <si>
    <t>https://twitter.com/#!/jansaretweets/status/996294739140972544</t>
  </si>
  <si>
    <t>https://twitter.com/#!/jansaretweets/status/996294769818132480</t>
  </si>
  <si>
    <t>https://twitter.com/#!/jansaretweets/status/996324880793645057</t>
  </si>
  <si>
    <t>https://twitter.com/#!/jansaretweets/status/996626892999610373</t>
  </si>
  <si>
    <t>https://twitter.com/#!/jansaretweets/status/996732566257459200</t>
  </si>
  <si>
    <t>https://twitter.com/#!/sonjaramsak/status/996338411052195842</t>
  </si>
  <si>
    <t>https://twitter.com/#!/sonjaramsak/status/996435407951843328</t>
  </si>
  <si>
    <t>https://twitter.com/#!/sonjaramsak/status/996647391116910592</t>
  </si>
  <si>
    <t>https://twitter.com/#!/sonjaramsak/status/996721246975950854</t>
  </si>
  <si>
    <t>https://twitter.com/#!/sonjaramsak/status/996733407240556544</t>
  </si>
  <si>
    <t>https://twitter.com/#!/aleszuzek/status/996331321269121025</t>
  </si>
  <si>
    <t>https://twitter.com/#!/revijareporter/status/996259056359796737</t>
  </si>
  <si>
    <t>https://twitter.com/#!/karolin32896391/status/996319454878486529</t>
  </si>
  <si>
    <t>https://twitter.com/#!/karolin32896391/status/996471666334191621</t>
  </si>
  <si>
    <t>https://twitter.com/#!/karolin32896391/status/996734994977558529</t>
  </si>
  <si>
    <t>https://twitter.com/#!/tomijurman/status/996735819607142401</t>
  </si>
  <si>
    <t>https://twitter.com/#!/annianni246/status/996108694298529797</t>
  </si>
  <si>
    <t>https://twitter.com/#!/tradicijaslo/status/996106409715609600</t>
  </si>
  <si>
    <t>https://twitter.com/#!/sumandreja/status/996111798125416455</t>
  </si>
  <si>
    <t>https://twitter.com/#!/tradicijaslo/status/996683285026758657</t>
  </si>
  <si>
    <t>https://twitter.com/#!/sumandreja/status/996683539159703552</t>
  </si>
  <si>
    <t>https://twitter.com/#!/sumandreja/status/996253139941691392</t>
  </si>
  <si>
    <t>https://twitter.com/#!/sumandreja/status/996434265557667840</t>
  </si>
  <si>
    <t>https://twitter.com/#!/sumandreja/status/996703378230206465</t>
  </si>
  <si>
    <t>https://twitter.com/#!/sumandreja/status/996735853857857538</t>
  </si>
  <si>
    <t>https://twitter.com/#!/strankasloga/status/996666336796344321</t>
  </si>
  <si>
    <t>https://twitter.com/#!/antontomazic/status/996313860826116096</t>
  </si>
  <si>
    <t>https://twitter.com/#!/antontomazic/status/996322263954870273</t>
  </si>
  <si>
    <t>https://twitter.com/#!/antontomazic/status/996333554173923329</t>
  </si>
  <si>
    <t>https://twitter.com/#!/huaweimobilesi/status/996735967645052928</t>
  </si>
  <si>
    <t>https://twitter.com/#!/neurovirtu/status/996683937090072577</t>
  </si>
  <si>
    <t>https://twitter.com/#!/marijamerii/status/996686043951828992</t>
  </si>
  <si>
    <t>https://twitter.com/#!/jaka__dolinar/status/996312744499462144</t>
  </si>
  <si>
    <t>https://twitter.com/#!/jaka__dolinar/status/996425494580121602</t>
  </si>
  <si>
    <t>https://twitter.com/#!/jaka__dolinar/status/996709805992669185</t>
  </si>
  <si>
    <t>https://twitter.com/#!/marijamerii/status/996736891637649409</t>
  </si>
  <si>
    <t>https://twitter.com/#!/marijamerii/status/996328960920342529</t>
  </si>
  <si>
    <t>https://twitter.com/#!/marijamerii/status/996329137211047936</t>
  </si>
  <si>
    <t>https://twitter.com/#!/marijamerii/status/996388768163737601</t>
  </si>
  <si>
    <t>https://twitter.com/#!/marijamerii/status/996685002665529344</t>
  </si>
  <si>
    <t>https://twitter.com/#!/marijamerii/status/996736742584668160</t>
  </si>
  <si>
    <t>https://twitter.com/#!/markoferluga/status/996623288616046592</t>
  </si>
  <si>
    <t>https://twitter.com/#!/markoferluga/status/996660207639031808</t>
  </si>
  <si>
    <t>https://twitter.com/#!/markoferluga/status/996737475925151744</t>
  </si>
  <si>
    <t>https://twitter.com/#!/memrea1/status/996738070509633536</t>
  </si>
  <si>
    <t>https://twitter.com/#!/delo/status/996250656729128960</t>
  </si>
  <si>
    <t>https://twitter.com/#!/delo/status/996257375735730176</t>
  </si>
  <si>
    <t>https://twitter.com/#!/cikibucka/status/996321581617111040</t>
  </si>
  <si>
    <t>https://twitter.com/#!/bozidarbiscan/status/996310053228597248</t>
  </si>
  <si>
    <t>https://twitter.com/#!/kogojslavko/status/996271823540154368</t>
  </si>
  <si>
    <t>https://twitter.com/#!/grsgmi/status/996652140973252608</t>
  </si>
  <si>
    <t>https://twitter.com/#!/muhabc1/status/996315568880930818</t>
  </si>
  <si>
    <t>https://twitter.com/#!/muhabc1/status/996359423349133312</t>
  </si>
  <si>
    <t>https://twitter.com/#!/hbeladona/status/996650780064145408</t>
  </si>
  <si>
    <t>https://twitter.com/#!/hbeladona/status/996384748615368704</t>
  </si>
  <si>
    <t>https://twitter.com/#!/hbeladona/status/996739227038769152</t>
  </si>
  <si>
    <t>https://twitter.com/#!/blagovestgb/status/996262164418777089</t>
  </si>
  <si>
    <t>https://twitter.com/#!/blagovestgb/status/996262839038996480</t>
  </si>
  <si>
    <t>https://twitter.com/#!/blagovestgb/status/996263607678701568</t>
  </si>
  <si>
    <t>https://twitter.com/#!/blagovestgb/status/996300003969773569</t>
  </si>
  <si>
    <t>https://twitter.com/#!/blagovestgb/status/996412607488757761</t>
  </si>
  <si>
    <t>https://twitter.com/#!/blagovestgb/status/996412680213803010</t>
  </si>
  <si>
    <t>https://twitter.com/#!/blagovestgb/status/996460828294569985</t>
  </si>
  <si>
    <t>https://twitter.com/#!/blagovestgb/status/996739258995048448</t>
  </si>
  <si>
    <t>https://twitter.com/#!/salihovicalen/status/996739609479573504</t>
  </si>
  <si>
    <t>https://twitter.com/#!/rajkogeric/status/996441276865183744</t>
  </si>
  <si>
    <t>https://twitter.com/#!/matejzz/status/996395748467109889</t>
  </si>
  <si>
    <t>https://twitter.com/#!/matejzz/status/996739791730413573</t>
  </si>
  <si>
    <t>https://twitter.com/#!/matejzz/status/996453486429655046</t>
  </si>
  <si>
    <t>https://twitter.com/#!/ipirkovic/status/996431885684404227</t>
  </si>
  <si>
    <t>https://twitter.com/#!/mojcav1/status/996432867268988928</t>
  </si>
  <si>
    <t>https://twitter.com/#!/jjansasds/status/996465125237420032</t>
  </si>
  <si>
    <t>https://twitter.com/#!/aleksandragregl/status/996272637176373248</t>
  </si>
  <si>
    <t>https://twitter.com/#!/aleksandragregl/status/996316000277721088</t>
  </si>
  <si>
    <t>https://twitter.com/#!/aleksandragregl/status/996346616486551557</t>
  </si>
  <si>
    <t>https://twitter.com/#!/aleksandragregl/status/996409459181326336</t>
  </si>
  <si>
    <t>https://twitter.com/#!/aleksandragregl/status/996451199615488001</t>
  </si>
  <si>
    <t>https://twitter.com/#!/aleksandragregl/status/996739921917415425</t>
  </si>
  <si>
    <t>https://twitter.com/#!/anzelog/status/996740106471034880</t>
  </si>
  <si>
    <t>https://twitter.com/#!/lbna69/status/996305349631270913</t>
  </si>
  <si>
    <t>https://twitter.com/#!/lbna69/status/996345086886711297</t>
  </si>
  <si>
    <t>https://twitter.com/#!/lbna69/status/996439936235646976</t>
  </si>
  <si>
    <t>https://twitter.com/#!/vinkovasle1/status/996354335838818304</t>
  </si>
  <si>
    <t>https://twitter.com/#!/krtmen/status/996416797170655232</t>
  </si>
  <si>
    <t>https://twitter.com/#!/nemarambutlov/status/996344733839568896</t>
  </si>
  <si>
    <t>https://twitter.com/#!/alenkamajsep/status/996358459309387776</t>
  </si>
  <si>
    <t>https://twitter.com/#!/alenkamajsep/status/996250715919192064</t>
  </si>
  <si>
    <t>https://twitter.com/#!/alenkamajsep/status/996250852695461888</t>
  </si>
  <si>
    <t>https://twitter.com/#!/alenkamajsep/status/996254259065876480</t>
  </si>
  <si>
    <t>https://twitter.com/#!/alenkamajsep/status/996353744865505280</t>
  </si>
  <si>
    <t>https://twitter.com/#!/alenkamajsep/status/996358546290814976</t>
  </si>
  <si>
    <t>https://twitter.com/#!/alenkamajsep/status/996382522996068352</t>
  </si>
  <si>
    <t>https://twitter.com/#!/alenkamajsep/status/996400384146100226</t>
  </si>
  <si>
    <t>https://twitter.com/#!/alenkamajsep/status/996404874152734722</t>
  </si>
  <si>
    <t>https://twitter.com/#!/alenkamajsep/status/996479960780066816</t>
  </si>
  <si>
    <t>https://twitter.com/#!/alenkamajsep/status/996733712279752709</t>
  </si>
  <si>
    <t>https://twitter.com/#!/viktor_viktorh/status/996293077877878789</t>
  </si>
  <si>
    <t>https://twitter.com/#!/viktor_viktorh/status/996740644453396480</t>
  </si>
  <si>
    <t>https://twitter.com/#!/radioognjisce/status/996425671109988352</t>
  </si>
  <si>
    <t>https://twitter.com/#!/jjansasds/status/996426598965432320</t>
  </si>
  <si>
    <t>https://twitter.com/#!/polona_naglic/status/996450960921767941</t>
  </si>
  <si>
    <t>https://twitter.com/#!/radioognjisce/status/996482079201398784</t>
  </si>
  <si>
    <t>https://twitter.com/#!/jcerkovnik/status/996369334237876226</t>
  </si>
  <si>
    <t>https://twitter.com/#!/jcerkovnik/status/996654339430273024</t>
  </si>
  <si>
    <t>https://twitter.com/#!/jcerkovnik/status/996740879414112256</t>
  </si>
  <si>
    <t>https://twitter.com/#!/jcerkovnik/status/996740909613150208</t>
  </si>
  <si>
    <t>https://twitter.com/#!/rtv_slovenija/status/996741085123743744</t>
  </si>
  <si>
    <t>https://twitter.com/#!/r10vojko/status/996299534589485056</t>
  </si>
  <si>
    <t>https://twitter.com/#!/ladislavtroha/status/996741580005494784</t>
  </si>
  <si>
    <t>https://twitter.com/#!/stezinardrago/status/996273558895644672</t>
  </si>
  <si>
    <t>https://twitter.com/#!/rmandreja/status/996276279870672896</t>
  </si>
  <si>
    <t>https://twitter.com/#!/zdruzenadesnica/status/996310251199696896</t>
  </si>
  <si>
    <t>https://twitter.com/#!/stezinardrago/status/996276545835716608</t>
  </si>
  <si>
    <t>https://twitter.com/#!/metkazevnik/status/996365079577878529</t>
  </si>
  <si>
    <t>https://twitter.com/#!/polona_naglic/status/996312928105172992</t>
  </si>
  <si>
    <t>https://twitter.com/#!/stezinardrago/status/996333778997075969</t>
  </si>
  <si>
    <t>https://twitter.com/#!/rmandreja/status/996305427779420162</t>
  </si>
  <si>
    <t>https://twitter.com/#!/katoliskacerkev/status/996344495347249152</t>
  </si>
  <si>
    <t>https://twitter.com/#!/katoliskacerkev/status/996651816866676736</t>
  </si>
  <si>
    <t>https://twitter.com/#!/metkazevnik/status/996402738585096193</t>
  </si>
  <si>
    <t>https://twitter.com/#!/polona_naglic/status/996355085444804609</t>
  </si>
  <si>
    <t>https://twitter.com/#!/stezinardrago/status/996408470340554753</t>
  </si>
  <si>
    <t>https://twitter.com/#!/polona_naglic/status/996274878415278081</t>
  </si>
  <si>
    <t>https://twitter.com/#!/polona_naglic/status/996313322432561152</t>
  </si>
  <si>
    <t>https://twitter.com/#!/polona_naglic/status/996313583960186880</t>
  </si>
  <si>
    <t>https://twitter.com/#!/polona_naglic/status/996340193614540801</t>
  </si>
  <si>
    <t>https://twitter.com/#!/polona_naglic/status/996356031960711168</t>
  </si>
  <si>
    <t>https://twitter.com/#!/polona_naglic/status/996378772910813184</t>
  </si>
  <si>
    <t>https://twitter.com/#!/polona_naglic/status/996408503223902215</t>
  </si>
  <si>
    <t>https://twitter.com/#!/polona_naglic/status/996409003277250560</t>
  </si>
  <si>
    <t>https://twitter.com/#!/polona_naglic/status/996450803140448258</t>
  </si>
  <si>
    <t>https://twitter.com/#!/polona_naglic/status/996493941099855872</t>
  </si>
  <si>
    <t>https://twitter.com/#!/polona_naglic/status/996631726653935616</t>
  </si>
  <si>
    <t>https://twitter.com/#!/polona_naglic/status/996740810057142276</t>
  </si>
  <si>
    <t>https://twitter.com/#!/r10vojko/status/996741254363910144</t>
  </si>
  <si>
    <t>https://twitter.com/#!/stezinardrago/status/996633094307352576</t>
  </si>
  <si>
    <t>https://twitter.com/#!/stezinardrago/status/996741858662461440</t>
  </si>
  <si>
    <t>https://twitter.com/#!/sta_novice/status/996361495545044992</t>
  </si>
  <si>
    <t>https://twitter.com/#!/normamkorosec/status/996738709214187522</t>
  </si>
  <si>
    <t>https://twitter.com/#!/normamkorosec/status/996541690809847808</t>
  </si>
  <si>
    <t>https://twitter.com/#!/stezinardrago/status/996277440329764865</t>
  </si>
  <si>
    <t>https://twitter.com/#!/stezinardrago/status/996335064995819520</t>
  </si>
  <si>
    <t>https://twitter.com/#!/stezinardrago/status/996634270063104000</t>
  </si>
  <si>
    <t>https://twitter.com/#!/stezinardrago/status/996724726935498757</t>
  </si>
  <si>
    <t>https://twitter.com/#!/klavdyop/status/996325742211452928</t>
  </si>
  <si>
    <t>https://twitter.com/#!/europlakatslo/status/996742495617855494</t>
  </si>
  <si>
    <t>https://twitter.com/#!/martintincek/status/996500457437696001</t>
  </si>
  <si>
    <t>https://twitter.com/#!/martintincek/status/996121933581373441</t>
  </si>
  <si>
    <t>https://twitter.com/#!/martintincek/status/996298868978585600</t>
  </si>
  <si>
    <t>https://twitter.com/#!/martintincek/status/996322580020768768</t>
  </si>
  <si>
    <t>https://twitter.com/#!/martintincek/status/996329227954933761</t>
  </si>
  <si>
    <t>https://twitter.com/#!/martintincek/status/996656146185379840</t>
  </si>
  <si>
    <t>https://twitter.com/#!/martintincek/status/996742717324644354</t>
  </si>
  <si>
    <t>https://twitter.com/#!/martintincek/status/996743062117343232</t>
  </si>
  <si>
    <t>https://twitter.com/#!/cikibucka/status/996645301971800064</t>
  </si>
  <si>
    <t>https://twitter.com/#!/nada568352656/status/996313497070919680</t>
  </si>
  <si>
    <t>https://twitter.com/#!/nada568352656/status/996743144497664001</t>
  </si>
  <si>
    <t>https://twitter.com/#!/prgadp/status/996458673877716994</t>
  </si>
  <si>
    <t>https://twitter.com/#!/matjazderin/status/996316893286985728</t>
  </si>
  <si>
    <t>https://twitter.com/#!/vladars/status/996502611552538625</t>
  </si>
  <si>
    <t>https://twitter.com/#!/grsgmi/status/996282203205259264</t>
  </si>
  <si>
    <t>https://twitter.com/#!/grsgmi/status/996455313137111041</t>
  </si>
  <si>
    <t>https://twitter.com/#!/grsgmi/status/996646751057661953</t>
  </si>
  <si>
    <t>https://twitter.com/#!/kogojslavko/status/996676891766673408</t>
  </si>
  <si>
    <t>https://twitter.com/#!/kogojslavko/status/996716181099773952</t>
  </si>
  <si>
    <t>https://twitter.com/#!/kogojslavko/status/996739116707565573</t>
  </si>
  <si>
    <t>https://twitter.com/#!/kogojslavko/status/996739174538629120</t>
  </si>
  <si>
    <t>https://twitter.com/#!/prgadp/status/996739608904978433</t>
  </si>
  <si>
    <t>https://twitter.com/#!/prgadp/status/996118751866249216</t>
  </si>
  <si>
    <t>https://twitter.com/#!/prgadp/status/996298172828934144</t>
  </si>
  <si>
    <t>https://twitter.com/#!/prgadp/status/996366007076884481</t>
  </si>
  <si>
    <t>https://twitter.com/#!/prgadp/status/996379778197409792</t>
  </si>
  <si>
    <t>https://twitter.com/#!/prgadp/status/996491789510029312</t>
  </si>
  <si>
    <t>https://twitter.com/#!/prgadp/status/996495781703114754</t>
  </si>
  <si>
    <t>https://twitter.com/#!/prgadp/status/996668040631717888</t>
  </si>
  <si>
    <t>https://twitter.com/#!/prgadp/status/996699804112769030</t>
  </si>
  <si>
    <t>https://twitter.com/#!/prgadp/status/996700021289611264</t>
  </si>
  <si>
    <t>https://twitter.com/#!/prgadp/status/996743360697241601</t>
  </si>
  <si>
    <t>https://twitter.com/#!/ivankrzisnik/status/996744257309499392</t>
  </si>
  <si>
    <t>https://twitter.com/#!/stanejagergmaio/status/996447373470691328</t>
  </si>
  <si>
    <t>https://twitter.com/#!/medeja_7/status/996108566896537602</t>
  </si>
  <si>
    <t>https://twitter.com/#!/larisaco1/status/996115281616531456</t>
  </si>
  <si>
    <t>https://twitter.com/#!/rtvslo/status/996273715439693824</t>
  </si>
  <si>
    <t>https://twitter.com/#!/rtv_slovenija/status/996331903631462400</t>
  </si>
  <si>
    <t>https://twitter.com/#!/larisaco1/status/996467817850572802</t>
  </si>
  <si>
    <t>https://twitter.com/#!/larisaco1/status/996402945196482560</t>
  </si>
  <si>
    <t>https://twitter.com/#!/larisaco1/status/996403507979841536</t>
  </si>
  <si>
    <t>https://twitter.com/#!/larisaco1/status/996406935908909057</t>
  </si>
  <si>
    <t>https://twitter.com/#!/larisaco1/status/996744364134191104</t>
  </si>
  <si>
    <t>https://twitter.com/#!/matjanemec/status/996649757710921728</t>
  </si>
  <si>
    <t>https://twitter.com/#!/matjanemec/status/996744977014251520</t>
  </si>
  <si>
    <t>https://twitter.com/#!/mitjast/status/996746152979714053</t>
  </si>
  <si>
    <t>https://twitter.com/#!/zidandejan/status/996613734142529536</t>
  </si>
  <si>
    <t>https://twitter.com/#!/strankasd/status/996614275606237184</t>
  </si>
  <si>
    <t>https://twitter.com/#!/strankasloga/status/996414542572859397</t>
  </si>
  <si>
    <t>https://twitter.com/#!/siolnews/status/996298556611923969</t>
  </si>
  <si>
    <t>https://twitter.com/#!/ver_lavrencic/status/996747081401491456</t>
  </si>
  <si>
    <t>https://twitter.com/#!/portalspolsi/status/996349129424015360</t>
  </si>
  <si>
    <t>https://twitter.com/#!/institutipes/status/996390343728824320</t>
  </si>
  <si>
    <t>https://twitter.com/#!/epameten/status/996349991248592896</t>
  </si>
  <si>
    <t>https://twitter.com/#!/kokochannel12/status/996736685282086912</t>
  </si>
  <si>
    <t>https://twitter.com/#!/epameten/status/996748035311927298</t>
  </si>
  <si>
    <t>https://twitter.com/#!/zmajlj/status/996141046475231232</t>
  </si>
  <si>
    <t>https://twitter.com/#!/zmajlj/status/996152199217664000</t>
  </si>
  <si>
    <t>https://twitter.com/#!/risinja/status/996142739334094848</t>
  </si>
  <si>
    <t>https://twitter.com/#!/petra_jansa/status/996144235266166787</t>
  </si>
  <si>
    <t>https://twitter.com/#!/petra_jansa/status/996155184576434176</t>
  </si>
  <si>
    <t>https://twitter.com/#!/risinja/status/996668812182413313</t>
  </si>
  <si>
    <t>https://twitter.com/#!/sinicica/status/996373418781093888</t>
  </si>
  <si>
    <t>https://twitter.com/#!/petra_jansa/status/996467785692835842</t>
  </si>
  <si>
    <t>https://twitter.com/#!/fzagorc/status/996465402799624192</t>
  </si>
  <si>
    <t>https://twitter.com/#!/vinkovasle1/status/996330498740940800</t>
  </si>
  <si>
    <t>https://twitter.com/#!/dkopse/status/996327664377049088</t>
  </si>
  <si>
    <t>https://twitter.com/#!/dkopse/status/996334678729809920</t>
  </si>
  <si>
    <t>https://twitter.com/#!/dkopse/status/996351700935106561</t>
  </si>
  <si>
    <t>https://twitter.com/#!/dkopse/status/996359663225581569</t>
  </si>
  <si>
    <t>https://twitter.com/#!/dkopse/status/996452223960969217</t>
  </si>
  <si>
    <t>https://twitter.com/#!/dkopse/status/996479129338949634</t>
  </si>
  <si>
    <t>https://twitter.com/#!/dkopse/status/996637092242444288</t>
  </si>
  <si>
    <t>https://twitter.com/#!/dkopse/status/996663964284129281</t>
  </si>
  <si>
    <t>https://twitter.com/#!/medeja_7/status/996474958292422657</t>
  </si>
  <si>
    <t>https://twitter.com/#!/petra_jansa/status/996477939322707969</t>
  </si>
  <si>
    <t>https://twitter.com/#!/marijabrezje/status/996483546691899395</t>
  </si>
  <si>
    <t>https://twitter.com/#!/petra_jansa/status/996651960966221824</t>
  </si>
  <si>
    <t>https://twitter.com/#!/tanjaporcnik/status/996663635782062080</t>
  </si>
  <si>
    <t>https://twitter.com/#!/petra_jansa/status/996667934784348160</t>
  </si>
  <si>
    <t>https://twitter.com/#!/matevznovak/status/996326425371271168</t>
  </si>
  <si>
    <t>https://twitter.com/#!/matevznovak/status/996678972082741248</t>
  </si>
  <si>
    <t>https://twitter.com/#!/petra_jansa/status/996680864082821120</t>
  </si>
  <si>
    <t>https://twitter.com/#!/jjansasds/status/996291946653143040</t>
  </si>
  <si>
    <t>https://twitter.com/#!/scdtwister/status/996272402802888704</t>
  </si>
  <si>
    <t>https://twitter.com/#!/scdtwister/status/996291806265593856</t>
  </si>
  <si>
    <t>https://twitter.com/#!/scdtwister/status/996349203659067392</t>
  </si>
  <si>
    <t>https://twitter.com/#!/scdtwister/status/996432261103878144</t>
  </si>
  <si>
    <t>https://twitter.com/#!/scdtwister/status/996446839783256064</t>
  </si>
  <si>
    <t>https://twitter.com/#!/scdtwister/status/996447130998001664</t>
  </si>
  <si>
    <t>https://twitter.com/#!/scdtwister/status/996490946991808513</t>
  </si>
  <si>
    <t>https://twitter.com/#!/scdtwister/status/996491380863225856</t>
  </si>
  <si>
    <t>https://twitter.com/#!/scdtwister/status/996608362870697984</t>
  </si>
  <si>
    <t>https://twitter.com/#!/scdtwister/status/996625114040094720</t>
  </si>
  <si>
    <t>https://twitter.com/#!/scdtwister/status/996676235622256640</t>
  </si>
  <si>
    <t>https://twitter.com/#!/scdtwister/status/996730966772199424</t>
  </si>
  <si>
    <t>https://twitter.com/#!/scdtwister/status/996748263025004545</t>
  </si>
  <si>
    <t>https://twitter.com/#!/scdtwister/status/996749156436926465</t>
  </si>
  <si>
    <t>https://twitter.com/#!/sloado/status/996749183154642945</t>
  </si>
  <si>
    <t>https://twitter.com/#!/sova_0007/status/996498017011290113</t>
  </si>
  <si>
    <t>https://twitter.com/#!/korsikab/status/996745111508840451</t>
  </si>
  <si>
    <t>https://twitter.com/#!/barjanski/status/996749792637259776</t>
  </si>
  <si>
    <t>https://twitter.com/#!/metod_berlec/status/996371899495145472</t>
  </si>
  <si>
    <t>https://twitter.com/#!/metod_berlec/status/996381905959489537</t>
  </si>
  <si>
    <t>https://twitter.com/#!/metod_berlec/status/996724655842123777</t>
  </si>
  <si>
    <t>https://twitter.com/#!/metod_berlec/status/996748095403773952</t>
  </si>
  <si>
    <t>https://twitter.com/#!/metod_berlec/status/996750845600583680</t>
  </si>
  <si>
    <t>https://twitter.com/#!/igorkrsinar/status/996398489079832581</t>
  </si>
  <si>
    <t>https://twitter.com/#!/cikibucka/status/996407414030307328</t>
  </si>
  <si>
    <t>https://twitter.com/#!/max970/status/996440516366602240</t>
  </si>
  <si>
    <t>https://twitter.com/#!/revijareporter/status/996258920988635136</t>
  </si>
  <si>
    <t>https://twitter.com/#!/revijareporter/status/996377585901801474</t>
  </si>
  <si>
    <t>https://twitter.com/#!/petra_jansa/status/996447465426518017</t>
  </si>
  <si>
    <t>https://twitter.com/#!/sova_0007/status/996426015697244160</t>
  </si>
  <si>
    <t>https://twitter.com/#!/leon48303573/status/996437805390811136</t>
  </si>
  <si>
    <t>https://twitter.com/#!/leon48303573/status/996631325313589248</t>
  </si>
  <si>
    <t>https://twitter.com/#!/leon48303573/status/996675738928640000</t>
  </si>
  <si>
    <t>https://twitter.com/#!/leon48303573/status/996751063901528066</t>
  </si>
  <si>
    <t>https://twitter.com/#!/miabezjak/status/996317272586235904</t>
  </si>
  <si>
    <t>https://twitter.com/#!/miabezjak/status/996319758705483776</t>
  </si>
  <si>
    <t>https://twitter.com/#!/miabezjak/status/996471050543214592</t>
  </si>
  <si>
    <t>https://twitter.com/#!/janezklop/status/996382364367548421</t>
  </si>
  <si>
    <t>https://twitter.com/#!/janezklop/status/996382818568679425</t>
  </si>
  <si>
    <t>https://twitter.com/#!/janezklop/status/996474165384368129</t>
  </si>
  <si>
    <t>https://twitter.com/#!/dusankocevar1/status/996627624028975104</t>
  </si>
  <si>
    <t>https://twitter.com/#!/janezklop/status/996474869389897728</t>
  </si>
  <si>
    <t>https://twitter.com/#!/mirocerar/status/996465129653985280</t>
  </si>
  <si>
    <t>https://twitter.com/#!/podimconference/status/996740414056132609</t>
  </si>
  <si>
    <t>https://twitter.com/#!/janezklop/status/996476834962436096</t>
  </si>
  <si>
    <t>https://twitter.com/#!/mirocerar/status/996289742021984256</t>
  </si>
  <si>
    <t>https://twitter.com/#!/matjazderin/status/996401959979581440</t>
  </si>
  <si>
    <t>https://twitter.com/#!/janezklop/status/996476870567874560</t>
  </si>
  <si>
    <t>https://twitter.com/#!/rozancgasper/status/996343450458116096</t>
  </si>
  <si>
    <t>https://twitter.com/#!/mo_novomesto/status/996633060148989952</t>
  </si>
  <si>
    <t>https://twitter.com/#!/janezklop/status/996477013350330369</t>
  </si>
  <si>
    <t>https://twitter.com/#!/tommy_sgb/status/996112066988699648</t>
  </si>
  <si>
    <t>https://twitter.com/#!/janezklop/status/996477100952555520</t>
  </si>
  <si>
    <t>https://twitter.com/#!/janezklop/status/996477629745303552</t>
  </si>
  <si>
    <t>https://twitter.com/#!/janezklop/status/996506847199813637</t>
  </si>
  <si>
    <t>https://twitter.com/#!/janezklop/status/996698934591606784</t>
  </si>
  <si>
    <t>https://twitter.com/#!/val202/status/996325627916668929</t>
  </si>
  <si>
    <t>https://twitter.com/#!/janezklop/status/996475737388584961</t>
  </si>
  <si>
    <t>https://twitter.com/#!/janezklop/status/996726291633197056</t>
  </si>
  <si>
    <t>https://twitter.com/#!/mgruden/status/996673445034385408</t>
  </si>
  <si>
    <t>https://twitter.com/#!/janezklop/status/996728481940635649</t>
  </si>
  <si>
    <t>https://twitter.com/#!/strankasloga/status/996301377252020225</t>
  </si>
  <si>
    <t>https://twitter.com/#!/spslovenije/status/996731864751706114</t>
  </si>
  <si>
    <t>https://twitter.com/#!/janezklop/status/996738090780815360</t>
  </si>
  <si>
    <t>https://twitter.com/#!/janezklop/status/996737837075779585</t>
  </si>
  <si>
    <t>https://twitter.com/#!/spslovenije/status/996378967899869184</t>
  </si>
  <si>
    <t>https://twitter.com/#!/janezklop/status/996380140505632768</t>
  </si>
  <si>
    <t>https://twitter.com/#!/janezklop/status/996462892928176128</t>
  </si>
  <si>
    <t>https://twitter.com/#!/janezklop/status/996486974063235073</t>
  </si>
  <si>
    <t>https://twitter.com/#!/dolin1dolinar/status/996285929273913344</t>
  </si>
  <si>
    <t>https://twitter.com/#!/dolin1dolinar/status/996286057334394880</t>
  </si>
  <si>
    <t>https://twitter.com/#!/dolin1dolinar/status/996441960545210368</t>
  </si>
  <si>
    <t>https://twitter.com/#!/dolin1dolinar/status/996714086187634688</t>
  </si>
  <si>
    <t>https://twitter.com/#!/dolin1dolinar/status/996726846254350340</t>
  </si>
  <si>
    <t>https://twitter.com/#!/dolin1dolinar/status/996751227852611584</t>
  </si>
  <si>
    <t>https://twitter.com/#!/robertsifrer/status/996250700861595648</t>
  </si>
  <si>
    <t>https://twitter.com/#!/markosket/status/996294146057998336</t>
  </si>
  <si>
    <t>https://twitter.com/#!/agortaa/status/996353385380110337</t>
  </si>
  <si>
    <t>https://twitter.com/#!/agortaa/status/996373969249996800</t>
  </si>
  <si>
    <t>https://twitter.com/#!/agortaa/status/996626344275599360</t>
  </si>
  <si>
    <t>https://twitter.com/#!/jjansasds/status/996617071290212352</t>
  </si>
  <si>
    <t>https://twitter.com/#!/markosket/status/996375001162043392</t>
  </si>
  <si>
    <t>https://twitter.com/#!/david_ferletic/status/996655989188329473</t>
  </si>
  <si>
    <t>https://twitter.com/#!/markosket/status/996661246832398337</t>
  </si>
  <si>
    <t>https://twitter.com/#!/vinkovasle1/status/996315020312145920</t>
  </si>
  <si>
    <t>https://twitter.com/#!/sova_0007/status/996646128035786752</t>
  </si>
  <si>
    <t>https://twitter.com/#!/tomltoml/status/996502965992218624</t>
  </si>
  <si>
    <t>https://twitter.com/#!/cikibucka/status/996321738152730624</t>
  </si>
  <si>
    <t>https://twitter.com/#!/max970/status/996312010420903936</t>
  </si>
  <si>
    <t>https://twitter.com/#!/max970/status/996328960035295233</t>
  </si>
  <si>
    <t>https://twitter.com/#!/max970/status/996329365116989446</t>
  </si>
  <si>
    <t>https://twitter.com/#!/max970/status/996330761358856193</t>
  </si>
  <si>
    <t>https://twitter.com/#!/max970/status/996435089075687425</t>
  </si>
  <si>
    <t>https://twitter.com/#!/max970/status/996631530750521344</t>
  </si>
  <si>
    <t>https://twitter.com/#!/max970/status/996697328965832704</t>
  </si>
  <si>
    <t>https://twitter.com/#!/tomltoml/status/996684502599598080</t>
  </si>
  <si>
    <t>https://twitter.com/#!/vinkovasle1/status/996644649681989632</t>
  </si>
  <si>
    <t>https://twitter.com/#!/krtmen/status/996507950326960128</t>
  </si>
  <si>
    <t>https://twitter.com/#!/tomltoml/status/996686396181106688</t>
  </si>
  <si>
    <t>https://twitter.com/#!/petra_jansa/status/996127083205156864</t>
  </si>
  <si>
    <t>https://twitter.com/#!/petra_jansa/status/996140912442073088</t>
  </si>
  <si>
    <t>https://twitter.com/#!/petra_jansa/status/996264580111392769</t>
  </si>
  <si>
    <t>https://twitter.com/#!/petra_jansa/status/996354957870817280</t>
  </si>
  <si>
    <t>https://twitter.com/#!/petra_jansa/status/996441645267681281</t>
  </si>
  <si>
    <t>https://twitter.com/#!/petra_jansa/status/996454990976823302</t>
  </si>
  <si>
    <t>https://twitter.com/#!/petra_jansa/status/996749007497187328</t>
  </si>
  <si>
    <t>https://twitter.com/#!/sova_0007/status/996749242826928128</t>
  </si>
  <si>
    <t>https://twitter.com/#!/tomltoml/status/996751125008343043</t>
  </si>
  <si>
    <t>https://twitter.com/#!/katarinaurankar/status/996121693172240384</t>
  </si>
  <si>
    <t>https://twitter.com/#!/cikibucka/status/996113857440567296</t>
  </si>
  <si>
    <t>https://twitter.com/#!/medeja_7/status/996105631751958532</t>
  </si>
  <si>
    <t>https://twitter.com/#!/medeja_7/status/996425199821213697</t>
  </si>
  <si>
    <t>https://twitter.com/#!/medeja_7/status/996429715404619776</t>
  </si>
  <si>
    <t>https://twitter.com/#!/medeja_7/status/996439712708616193</t>
  </si>
  <si>
    <t>https://twitter.com/#!/medeja_7/status/996440237839650816</t>
  </si>
  <si>
    <t>https://twitter.com/#!/medeja_7/status/996465532084871170</t>
  </si>
  <si>
    <t>https://twitter.com/#!/medeja_7/status/996729521310261248</t>
  </si>
  <si>
    <t>https://twitter.com/#!/tomltoml/status/996123704198422528</t>
  </si>
  <si>
    <t>https://twitter.com/#!/katarinaurankar/status/996121898365935616</t>
  </si>
  <si>
    <t>https://twitter.com/#!/vinkovasle1/status/996300606934601729</t>
  </si>
  <si>
    <t>https://twitter.com/#!/vinkovasle1/status/996304842418159616</t>
  </si>
  <si>
    <t>https://twitter.com/#!/vinkovasle1/status/996319790326210560</t>
  </si>
  <si>
    <t>https://twitter.com/#!/vinkovasle1/status/996390244474814464</t>
  </si>
  <si>
    <t>https://twitter.com/#!/vinkovasle1/status/996448164923265024</t>
  </si>
  <si>
    <t>https://twitter.com/#!/vinkovasle1/status/996453357022777345</t>
  </si>
  <si>
    <t>https://twitter.com/#!/katarinaurankar/status/996307249340518400</t>
  </si>
  <si>
    <t>https://twitter.com/#!/kovacrebeka/status/996350273701449728</t>
  </si>
  <si>
    <t>https://twitter.com/#!/katarinaurankar/status/996375397351677952</t>
  </si>
  <si>
    <t>https://twitter.com/#!/bojanzadel/status/996258668168523776</t>
  </si>
  <si>
    <t>https://twitter.com/#!/bojanzadel/status/996339948621107206</t>
  </si>
  <si>
    <t>https://twitter.com/#!/tomltoml/status/996354004203507713</t>
  </si>
  <si>
    <t>https://twitter.com/#!/katarinaurankar/status/996427902244802560</t>
  </si>
  <si>
    <t>https://twitter.com/#!/katarinaurankar/status/996109276061028353</t>
  </si>
  <si>
    <t>https://twitter.com/#!/katarinaurankar/status/996109415530074112</t>
  </si>
  <si>
    <t>https://twitter.com/#!/katarinaurankar/status/996292746745974784</t>
  </si>
  <si>
    <t>https://twitter.com/#!/katarinaurankar/status/996301775320829952</t>
  </si>
  <si>
    <t>https://twitter.com/#!/katarinaurankar/status/996375664919023616</t>
  </si>
  <si>
    <t>https://twitter.com/#!/katarinaurankar/status/996377983693873153</t>
  </si>
  <si>
    <t>https://twitter.com/#!/katarinaurankar/status/996424416690167810</t>
  </si>
  <si>
    <t>https://twitter.com/#!/katarinaurankar/status/996426850028187649</t>
  </si>
  <si>
    <t>https://twitter.com/#!/katarinaurankar/status/996664621443502080</t>
  </si>
  <si>
    <t>https://twitter.com/#!/katarinaurankar/status/996749430052278272</t>
  </si>
  <si>
    <t>https://twitter.com/#!/katarinaurankar/status/996751526084399110</t>
  </si>
  <si>
    <t>https://twitter.com/#!/bond00775328617/status/996318930544324608</t>
  </si>
  <si>
    <t>https://twitter.com/#!/ajitamxy/status/996323950350209024</t>
  </si>
  <si>
    <t>https://twitter.com/#!/bond00775328617/status/996358973157789696</t>
  </si>
  <si>
    <t>https://twitter.com/#!/markosket/status/996667815154405376</t>
  </si>
  <si>
    <t>https://twitter.com/#!/janezmeznarec/status/996297880112697344</t>
  </si>
  <si>
    <t>https://twitter.com/#!/janezmeznarec/status/996329439603646465</t>
  </si>
  <si>
    <t>https://twitter.com/#!/ajitamxy/status/996386806286422016</t>
  </si>
  <si>
    <t>https://twitter.com/#!/ales_primc/status/996400712690094080</t>
  </si>
  <si>
    <t>https://twitter.com/#!/boriscipot1/status/996678972145532928</t>
  </si>
  <si>
    <t>https://twitter.com/#!/metkazevnik/status/996402406291394560</t>
  </si>
  <si>
    <t>https://twitter.com/#!/cikibucka/status/996413324794482688</t>
  </si>
  <si>
    <t>https://twitter.com/#!/jjansasds/status/996411628257202176</t>
  </si>
  <si>
    <t>https://twitter.com/#!/demokracija1/status/996458550988812288</t>
  </si>
  <si>
    <t>https://twitter.com/#!/tomltoml/status/996412806118477824</t>
  </si>
  <si>
    <t>https://twitter.com/#!/ajitamxy/status/996419372255236096</t>
  </si>
  <si>
    <t>https://twitter.com/#!/penzionist12/status/996405987191001088</t>
  </si>
  <si>
    <t>https://twitter.com/#!/penzionist12/status/996414674219536386</t>
  </si>
  <si>
    <t>https://twitter.com/#!/penzionist12/status/996428699481276416</t>
  </si>
  <si>
    <t>https://twitter.com/#!/penzionist12/status/996450432758308868</t>
  </si>
  <si>
    <t>https://twitter.com/#!/penzionist12/status/996731257970200577</t>
  </si>
  <si>
    <t>https://twitter.com/#!/penzionist12/status/996732959091822592</t>
  </si>
  <si>
    <t>https://twitter.com/#!/penzionist12/status/996752464929017856</t>
  </si>
  <si>
    <t>https://twitter.com/#!/ajitamxy/status/996420304045006849</t>
  </si>
  <si>
    <t>https://twitter.com/#!/revijareporter/status/996241520364806146</t>
  </si>
  <si>
    <t>https://twitter.com/#!/tomltoml/status/996751241500856321</t>
  </si>
  <si>
    <t>https://twitter.com/#!/ajitamxy/status/996360870644023296</t>
  </si>
  <si>
    <t>https://twitter.com/#!/ajitamxy/status/996322160212922368</t>
  </si>
  <si>
    <t>https://twitter.com/#!/ajitamxy/status/996328930297700352</t>
  </si>
  <si>
    <t>https://twitter.com/#!/ajitamxy/status/996365709759393793</t>
  </si>
  <si>
    <t>https://twitter.com/#!/ajitamxy/status/996390375643336705</t>
  </si>
  <si>
    <t>https://twitter.com/#!/ajitamxy/status/996736839548620805</t>
  </si>
  <si>
    <t>https://twitter.com/#!/boriscipot1/status/996663330793238531</t>
  </si>
  <si>
    <t>https://twitter.com/#!/vso_slovenija/status/996375866388242434</t>
  </si>
  <si>
    <t>https://twitter.com/#!/vso_slovenija/status/996417261522030593</t>
  </si>
  <si>
    <t>https://twitter.com/#!/vso_slovenija/status/996418075904872456</t>
  </si>
  <si>
    <t>https://twitter.com/#!/vso_slovenija/status/996664511938613248</t>
  </si>
  <si>
    <t>https://twitter.com/#!/tomazkavcic/status/996742810681430016</t>
  </si>
  <si>
    <t>https://twitter.com/#!/tomazkavcic/status/996740142151987200</t>
  </si>
  <si>
    <t>https://twitter.com/#!/tomazkavcic/status/996753189990010882</t>
  </si>
  <si>
    <t>https://twitter.com/#!/gen_id_slo/status/996336792138932224</t>
  </si>
  <si>
    <t>https://twitter.com/#!/gen_id_slo/status/996753550146441220</t>
  </si>
  <si>
    <t>https://twitter.com/#!/prisank9/status/996748537579831298</t>
  </si>
  <si>
    <t>https://twitter.com/#!/metkazevnik/status/996490188368109570</t>
  </si>
  <si>
    <t>https://twitter.com/#!/metkazevnik/status/996491947496833025</t>
  </si>
  <si>
    <t>https://twitter.com/#!/metkazevnik/status/996492609886523393</t>
  </si>
  <si>
    <t>https://twitter.com/#!/rauterzani/status/996753738449801216</t>
  </si>
  <si>
    <t>https://twitter.com/#!/sova_0007/status/996346470482808832</t>
  </si>
  <si>
    <t>https://twitter.com/#!/aleksan61182821/status/996373373079912448</t>
  </si>
  <si>
    <t>https://twitter.com/#!/sova_0007/status/996348787114369024</t>
  </si>
  <si>
    <t>https://twitter.com/#!/sova_0007/status/996351192115634176</t>
  </si>
  <si>
    <t>https://twitter.com/#!/sova_0007/status/996371107866382336</t>
  </si>
  <si>
    <t>https://twitter.com/#!/sova_0007/status/996377533796028416</t>
  </si>
  <si>
    <t>https://twitter.com/#!/aleksan61182821/status/996352457256161281</t>
  </si>
  <si>
    <t>https://twitter.com/#!/jan_gerben/status/996420831017398272</t>
  </si>
  <si>
    <t>https://twitter.com/#!/aleksan61182821/status/996437217362038784</t>
  </si>
  <si>
    <t>https://twitter.com/#!/allbriefs/status/996495520192499713</t>
  </si>
  <si>
    <t>https://twitter.com/#!/aleksan61182821/status/996583018558091265</t>
  </si>
  <si>
    <t>https://twitter.com/#!/allbriefs/status/996729660909244417</t>
  </si>
  <si>
    <t>https://twitter.com/#!/bojanpozar/status/996628826783453184</t>
  </si>
  <si>
    <t>https://twitter.com/#!/cikibucka/status/996657040578764800</t>
  </si>
  <si>
    <t>https://twitter.com/#!/aleksan61182821/status/996657191502471168</t>
  </si>
  <si>
    <t>https://twitter.com/#!/cikibucka/status/996128731793108992</t>
  </si>
  <si>
    <t>https://twitter.com/#!/cikibucka/status/996286012807614464</t>
  </si>
  <si>
    <t>https://twitter.com/#!/cikibucka/status/996295697430401024</t>
  </si>
  <si>
    <t>https://twitter.com/#!/cikibucka/status/996297172718116864</t>
  </si>
  <si>
    <t>https://twitter.com/#!/cikibucka/status/996335285142204416</t>
  </si>
  <si>
    <t>https://twitter.com/#!/cikibucka/status/996469330962362368</t>
  </si>
  <si>
    <t>https://twitter.com/#!/cikibucka/status/996670146327572480</t>
  </si>
  <si>
    <t>https://twitter.com/#!/aleksan61182821/status/996688880601567232</t>
  </si>
  <si>
    <t>https://twitter.com/#!/aleksan61182821/status/996446238093578241</t>
  </si>
  <si>
    <t>https://twitter.com/#!/aleksan61182821/status/996450217930182657</t>
  </si>
  <si>
    <t>https://twitter.com/#!/aleksan61182821/status/996456507666583553</t>
  </si>
  <si>
    <t>https://twitter.com/#!/aleksan61182821/status/996753840627179525</t>
  </si>
  <si>
    <t>https://twitter.com/#!/timessi/status/996107367581335552</t>
  </si>
  <si>
    <t>https://twitter.com/#!/davorvrban/status/996754217300824065</t>
  </si>
  <si>
    <t>https://twitter.com/#!/errrudit/status/996754220555624448</t>
  </si>
  <si>
    <t>https://twitter.com/#!/krrokarr/status/996754457483448321</t>
  </si>
  <si>
    <t>https://twitter.com/#!/svizec5/status/996307230428364800</t>
  </si>
  <si>
    <t>https://twitter.com/#!/svizec5/status/996729715372232705</t>
  </si>
  <si>
    <t>https://twitter.com/#!/darkoermenc/status/996754727252709376</t>
  </si>
  <si>
    <t>https://twitter.com/#!/fzagorc/status/996242436136546304</t>
  </si>
  <si>
    <t>https://twitter.com/#!/fzagorc/status/996254674075488256</t>
  </si>
  <si>
    <t>https://twitter.com/#!/fzagorc/status/996605322495168512</t>
  </si>
  <si>
    <t>https://twitter.com/#!/potepuski/status/996371870025965568</t>
  </si>
  <si>
    <t>https://twitter.com/#!/anazagozen/status/996322006994948096</t>
  </si>
  <si>
    <t>https://twitter.com/#!/profaljosa/status/996666420443385856</t>
  </si>
  <si>
    <t>https://twitter.com/#!/anazagozen/status/996694175113515009</t>
  </si>
  <si>
    <t>https://twitter.com/#!/anazagozen/status/996320580101132288</t>
  </si>
  <si>
    <t>https://twitter.com/#!/anazagozen/status/996425607700459520</t>
  </si>
  <si>
    <t>https://twitter.com/#!/anazagozen/status/996429469899460610</t>
  </si>
  <si>
    <t>https://twitter.com/#!/anazagozen/status/996452591025426433</t>
  </si>
  <si>
    <t>https://twitter.com/#!/anazagozen/status/996731557548363777</t>
  </si>
  <si>
    <t>https://twitter.com/#!/anazagozen/status/996755066739707904</t>
  </si>
  <si>
    <t>https://twitter.com/#!/didier_maradona/status/996327992325525504</t>
  </si>
  <si>
    <t>https://twitter.com/#!/dr_eclectic/status/996264545885802497</t>
  </si>
  <si>
    <t>https://twitter.com/#!/dr_eclectic/status/996631473129230336</t>
  </si>
  <si>
    <t>https://twitter.com/#!/dr_eclectic/status/996755417362550784</t>
  </si>
  <si>
    <t>https://twitter.com/#!/free_rtv/status/996753375227207681</t>
  </si>
  <si>
    <t>https://twitter.com/#!/slovenskipanter/status/996756387995807744</t>
  </si>
  <si>
    <t>https://twitter.com/#!/slovenskipanter/status/996746218813513728</t>
  </si>
  <si>
    <t>https://twitter.com/#!/matjadraksler/status/996435280889597953</t>
  </si>
  <si>
    <t>https://twitter.com/#!/tomltoml/status/996123623634145281</t>
  </si>
  <si>
    <t>https://twitter.com/#!/margu501/status/996124768976998401</t>
  </si>
  <si>
    <t>https://twitter.com/#!/mojcav1/status/996257356932579329</t>
  </si>
  <si>
    <t>https://twitter.com/#!/mojcav1/status/996259357955448832</t>
  </si>
  <si>
    <t>https://twitter.com/#!/mojcav1/status/996699366076436480</t>
  </si>
  <si>
    <t>https://twitter.com/#!/jjansasds/status/996291829837516800</t>
  </si>
  <si>
    <t>https://twitter.com/#!/margu501/status/996292564490903552</t>
  </si>
  <si>
    <t>https://twitter.com/#!/mojcaskrinjar/status/996259170063192065</t>
  </si>
  <si>
    <t>https://twitter.com/#!/mojcaskrinjar/status/996259364540420096</t>
  </si>
  <si>
    <t>https://twitter.com/#!/mojcaskrinjar/status/996623301588987904</t>
  </si>
  <si>
    <t>https://twitter.com/#!/margu501/status/996293955259158529</t>
  </si>
  <si>
    <t>https://twitter.com/#!/freewiseguy/status/996140602348752896</t>
  </si>
  <si>
    <t>https://twitter.com/#!/cesenj/status/996394062163906563</t>
  </si>
  <si>
    <t>https://twitter.com/#!/tomltoml/status/996119013427118085</t>
  </si>
  <si>
    <t>https://twitter.com/#!/margu501/status/996297307875397632</t>
  </si>
  <si>
    <t>https://twitter.com/#!/strubeljg/status/996349199242407936</t>
  </si>
  <si>
    <t>https://twitter.com/#!/strubeljg/status/996391443957731328</t>
  </si>
  <si>
    <t>https://twitter.com/#!/margu501/status/996352736122867712</t>
  </si>
  <si>
    <t>https://twitter.com/#!/trotz_dessen/status/996431174028406784</t>
  </si>
  <si>
    <t>https://twitter.com/#!/margu501/status/996431751735103488</t>
  </si>
  <si>
    <t>https://twitter.com/#!/strankasds/status/996454719446020109</t>
  </si>
  <si>
    <t>https://twitter.com/#!/bozidarbiscan/status/996455312415776768</t>
  </si>
  <si>
    <t>https://twitter.com/#!/jjansasds/status/996450309890363393</t>
  </si>
  <si>
    <t>https://twitter.com/#!/rtv_slovenija/status/996301111446433793</t>
  </si>
  <si>
    <t>https://twitter.com/#!/demokracija1/status/996457970048360449</t>
  </si>
  <si>
    <t>https://twitter.com/#!/potepuski/status/996584110071132160</t>
  </si>
  <si>
    <t>https://twitter.com/#!/tomltoml/status/996454878900781056</t>
  </si>
  <si>
    <t>https://twitter.com/#!/margu501/status/996488002032619520</t>
  </si>
  <si>
    <t>https://twitter.com/#!/24ur_com/status/996239943625334784</t>
  </si>
  <si>
    <t>https://twitter.com/#!/margu501/status/996488046488014849</t>
  </si>
  <si>
    <t>https://twitter.com/#!/jozebiscak/status/996323288975663104</t>
  </si>
  <si>
    <t>https://twitter.com/#!/jozebiscak/status/996440757648216069</t>
  </si>
  <si>
    <t>https://twitter.com/#!/demokracija1/status/996443705136570368</t>
  </si>
  <si>
    <t>https://twitter.com/#!/cesenj/status/996127989397164032</t>
  </si>
  <si>
    <t>https://twitter.com/#!/markosket/status/996443019485249536</t>
  </si>
  <si>
    <t>https://twitter.com/#!/margu501/status/996489468424179712</t>
  </si>
  <si>
    <t>https://twitter.com/#!/tomltoml/status/996400200322289664</t>
  </si>
  <si>
    <t>https://twitter.com/#!/margu501/status/996649093547134977</t>
  </si>
  <si>
    <t>https://twitter.com/#!/tomltoml/status/996393242160746496</t>
  </si>
  <si>
    <t>https://twitter.com/#!/tomltoml/status/996639249301688320</t>
  </si>
  <si>
    <t>https://twitter.com/#!/tomltoml/status/996732912308539392</t>
  </si>
  <si>
    <t>https://twitter.com/#!/tomltoml/status/996749863240060931</t>
  </si>
  <si>
    <t>https://twitter.com/#!/mprevejsek/status/996700604947890178</t>
  </si>
  <si>
    <t>https://twitter.com/#!/mprevejsek/status/996729709508616193</t>
  </si>
  <si>
    <t>https://twitter.com/#!/jjansasds/status/996721399476744192</t>
  </si>
  <si>
    <t>https://twitter.com/#!/margu501/status/996700794136166401</t>
  </si>
  <si>
    <t>https://twitter.com/#!/altpaulin/status/996608221015150592</t>
  </si>
  <si>
    <t>https://twitter.com/#!/r10vojko/status/996683285232275456</t>
  </si>
  <si>
    <t>https://twitter.com/#!/markosket/status/996617304648675328</t>
  </si>
  <si>
    <t>https://twitter.com/#!/margu501/status/996701881509535744</t>
  </si>
  <si>
    <t>https://twitter.com/#!/strankasds/status/996312757698990081</t>
  </si>
  <si>
    <t>https://twitter.com/#!/r10vojko/status/996646408366280704</t>
  </si>
  <si>
    <t>https://twitter.com/#!/margu501/status/996706749246787584</t>
  </si>
  <si>
    <t>https://twitter.com/#!/jernejstromajer/status/996612483178795008</t>
  </si>
  <si>
    <t>https://twitter.com/#!/strankasd/status/996614306316869632</t>
  </si>
  <si>
    <t>https://twitter.com/#!/rokjarc/status/996629650989297664</t>
  </si>
  <si>
    <t>https://twitter.com/#!/margu501/status/996706706339004416</t>
  </si>
  <si>
    <t>https://twitter.com/#!/r10vojko/status/996115978563084295</t>
  </si>
  <si>
    <t>https://twitter.com/#!/potepuski/status/996597686710218752</t>
  </si>
  <si>
    <t>https://twitter.com/#!/potepuski/status/996744032826077184</t>
  </si>
  <si>
    <t>https://twitter.com/#!/potepuski/status/996744547131707392</t>
  </si>
  <si>
    <t>https://twitter.com/#!/margu501/status/996744217656528896</t>
  </si>
  <si>
    <t>https://twitter.com/#!/cesenj/status/996743633553575936</t>
  </si>
  <si>
    <t>https://twitter.com/#!/margu501/status/996746198525644800</t>
  </si>
  <si>
    <t>https://twitter.com/#!/jozejos/status/996741347901140993</t>
  </si>
  <si>
    <t>https://twitter.com/#!/jozejos/status/996743559612174338</t>
  </si>
  <si>
    <t>https://twitter.com/#!/margu501/status/996746247594823682</t>
  </si>
  <si>
    <t>https://twitter.com/#!/markosket/status/996263993042927616</t>
  </si>
  <si>
    <t>https://twitter.com/#!/markosket/status/996354442160168961</t>
  </si>
  <si>
    <t>https://twitter.com/#!/markosket/status/996381853828268033</t>
  </si>
  <si>
    <t>https://twitter.com/#!/markosket/status/996626181863759872</t>
  </si>
  <si>
    <t>https://twitter.com/#!/markosket/status/996744694322417664</t>
  </si>
  <si>
    <t>https://twitter.com/#!/margu501/status/996645829443244032</t>
  </si>
  <si>
    <t>https://twitter.com/#!/bernardbrscic/status/996752174368673792</t>
  </si>
  <si>
    <t>https://twitter.com/#!/margu501/status/996756252125466624</t>
  </si>
  <si>
    <t>https://twitter.com/#!/bozidarbiscan/status/996307362179878914</t>
  </si>
  <si>
    <t>https://twitter.com/#!/margu501/status/996756844306722816</t>
  </si>
  <si>
    <t>https://twitter.com/#!/margu501/status/996292361905954816</t>
  </si>
  <si>
    <t>https://twitter.com/#!/jjansasds/status/996319007467823104</t>
  </si>
  <si>
    <t>https://twitter.com/#!/majekprezi/status/996324365120823296</t>
  </si>
  <si>
    <t>https://twitter.com/#!/jjansasds/status/996291374273191937</t>
  </si>
  <si>
    <t>https://twitter.com/#!/jjansasds/status/996333527565205504</t>
  </si>
  <si>
    <t>https://twitter.com/#!/jjansasds/status/996422507078078465</t>
  </si>
  <si>
    <t>https://twitter.com/#!/jjansasds/status/996739410828939265</t>
  </si>
  <si>
    <t>https://twitter.com/#!/jjansasds/status/996739740421509120</t>
  </si>
  <si>
    <t>https://twitter.com/#!/nova24tv/status/996250930902458369</t>
  </si>
  <si>
    <t>https://twitter.com/#!/majekprezi/status/996757063291334658</t>
  </si>
  <si>
    <t>https://twitter.com/#!/demokracija1/status/996331103358214145</t>
  </si>
  <si>
    <t>https://twitter.com/#!/majekprezi/status/996757510068625408</t>
  </si>
  <si>
    <t>https://twitter.com/#!/stolnica/status/996352285520384000</t>
  </si>
  <si>
    <t>996105704384684034</t>
  </si>
  <si>
    <t>996106107008495618</t>
  </si>
  <si>
    <t>996106978136117249</t>
  </si>
  <si>
    <t>996108906031087618</t>
  </si>
  <si>
    <t>996108380963000320</t>
  </si>
  <si>
    <t>996109272810442753</t>
  </si>
  <si>
    <t>996109936051589120</t>
  </si>
  <si>
    <t>996110096357888002</t>
  </si>
  <si>
    <t>996110806772342784</t>
  </si>
  <si>
    <t>996112885574193152</t>
  </si>
  <si>
    <t>996112935650037762</t>
  </si>
  <si>
    <t>996113045142298636</t>
  </si>
  <si>
    <t>996113605191000064</t>
  </si>
  <si>
    <t>996114031156121600</t>
  </si>
  <si>
    <t>996115317599408133</t>
  </si>
  <si>
    <t>996117529264304128</t>
  </si>
  <si>
    <t>996117982194659328</t>
  </si>
  <si>
    <t>996119669743472640</t>
  </si>
  <si>
    <t>996120284410318848</t>
  </si>
  <si>
    <t>996120661885153282</t>
  </si>
  <si>
    <t>996121054346186753</t>
  </si>
  <si>
    <t>996121230909607936</t>
  </si>
  <si>
    <t>996125316044283911</t>
  </si>
  <si>
    <t>996125351913848837</t>
  </si>
  <si>
    <t>996125458679910410</t>
  </si>
  <si>
    <t>996126030845890560</t>
  </si>
  <si>
    <t>996126092778967040</t>
  </si>
  <si>
    <t>996126433897398274</t>
  </si>
  <si>
    <t>996126455758315521</t>
  </si>
  <si>
    <t>996127696538267651</t>
  </si>
  <si>
    <t>996132299031826432</t>
  </si>
  <si>
    <t>996134599456587777</t>
  </si>
  <si>
    <t>996140719197868032</t>
  </si>
  <si>
    <t>996141075332059138</t>
  </si>
  <si>
    <t>996141301727940609</t>
  </si>
  <si>
    <t>996142598854070272</t>
  </si>
  <si>
    <t>996144356225527808</t>
  </si>
  <si>
    <t>996144986046500864</t>
  </si>
  <si>
    <t>996166493497896961</t>
  </si>
  <si>
    <t>996172039995174913</t>
  </si>
  <si>
    <t>996175508005052416</t>
  </si>
  <si>
    <t>996183450586673152</t>
  </si>
  <si>
    <t>996178011388043265</t>
  </si>
  <si>
    <t>996220303528398848</t>
  </si>
  <si>
    <t>996231605151850496</t>
  </si>
  <si>
    <t>996235317077213184</t>
  </si>
  <si>
    <t>996234436881477633</t>
  </si>
  <si>
    <t>996235495221805056</t>
  </si>
  <si>
    <t>996237912869097472</t>
  </si>
  <si>
    <t>996240406689009669</t>
  </si>
  <si>
    <t>996244731746234368</t>
  </si>
  <si>
    <t>996246508633837568</t>
  </si>
  <si>
    <t>996246653299560448</t>
  </si>
  <si>
    <t>996246696467271680</t>
  </si>
  <si>
    <t>996249096250974208</t>
  </si>
  <si>
    <t>996249670274953218</t>
  </si>
  <si>
    <t>996250626425311234</t>
  </si>
  <si>
    <t>996253159906512896</t>
  </si>
  <si>
    <t>996256103313952768</t>
  </si>
  <si>
    <t>996257896928305152</t>
  </si>
  <si>
    <t>996106171248467968</t>
  </si>
  <si>
    <t>996258674850123776</t>
  </si>
  <si>
    <t>996260360024883200</t>
  </si>
  <si>
    <t>996262751206035456</t>
  </si>
  <si>
    <t>996263149677531136</t>
  </si>
  <si>
    <t>996265308229898240</t>
  </si>
  <si>
    <t>996271101016772609</t>
  </si>
  <si>
    <t>996272051504676865</t>
  </si>
  <si>
    <t>996273803784343552</t>
  </si>
  <si>
    <t>996275668609531904</t>
  </si>
  <si>
    <t>996279096345874432</t>
  </si>
  <si>
    <t>996263344746192896</t>
  </si>
  <si>
    <t>996279506787815424</t>
  </si>
  <si>
    <t>996280393212092417</t>
  </si>
  <si>
    <t>996282530985889792</t>
  </si>
  <si>
    <t>996265876201623552</t>
  </si>
  <si>
    <t>996288142163537920</t>
  </si>
  <si>
    <t>996288224304738304</t>
  </si>
  <si>
    <t>996288860828176384</t>
  </si>
  <si>
    <t>996112777587625985</t>
  </si>
  <si>
    <t>996293012174098432</t>
  </si>
  <si>
    <t>996293212238172160</t>
  </si>
  <si>
    <t>996296146598400002</t>
  </si>
  <si>
    <t>996296314357997568</t>
  </si>
  <si>
    <t>996296782865993728</t>
  </si>
  <si>
    <t>996298153359040512</t>
  </si>
  <si>
    <t>996302336569036801</t>
  </si>
  <si>
    <t>996304149628190720</t>
  </si>
  <si>
    <t>996308014796861440</t>
  </si>
  <si>
    <t>996308364886986752</t>
  </si>
  <si>
    <t>996309361214607360</t>
  </si>
  <si>
    <t>996312537724485632</t>
  </si>
  <si>
    <t>996313084494077953</t>
  </si>
  <si>
    <t>996313121118674944</t>
  </si>
  <si>
    <t>996314595450114049</t>
  </si>
  <si>
    <t>996315061881917441</t>
  </si>
  <si>
    <t>996315702050082817</t>
  </si>
  <si>
    <t>996316229320232960</t>
  </si>
  <si>
    <t>996317866105475072</t>
  </si>
  <si>
    <t>996318109052080128</t>
  </si>
  <si>
    <t>996318439441686528</t>
  </si>
  <si>
    <t>996320016181202944</t>
  </si>
  <si>
    <t>996320762654085121</t>
  </si>
  <si>
    <t>996320951691292673</t>
  </si>
  <si>
    <t>996321736382705664</t>
  </si>
  <si>
    <t>996321808491204608</t>
  </si>
  <si>
    <t>996321912413413376</t>
  </si>
  <si>
    <t>996325985258737665</t>
  </si>
  <si>
    <t>996311047131815936</t>
  </si>
  <si>
    <t>996326288544665601</t>
  </si>
  <si>
    <t>996327816600981504</t>
  </si>
  <si>
    <t>996330576968933379</t>
  </si>
  <si>
    <t>996330937645436929</t>
  </si>
  <si>
    <t>996275277880877056</t>
  </si>
  <si>
    <t>996331208274563073</t>
  </si>
  <si>
    <t>996331528803246080</t>
  </si>
  <si>
    <t>996332469732433925</t>
  </si>
  <si>
    <t>996332764407451648</t>
  </si>
  <si>
    <t>996334053082136576</t>
  </si>
  <si>
    <t>996334157319024640</t>
  </si>
  <si>
    <t>996334467517239296</t>
  </si>
  <si>
    <t>996333250787323904</t>
  </si>
  <si>
    <t>996336127798906880</t>
  </si>
  <si>
    <t>996337115775594496</t>
  </si>
  <si>
    <t>996339142089957378</t>
  </si>
  <si>
    <t>996341067258777600</t>
  </si>
  <si>
    <t>996341217226121216</t>
  </si>
  <si>
    <t>996341844949848064</t>
  </si>
  <si>
    <t>996344264585043969</t>
  </si>
  <si>
    <t>996105486557745154</t>
  </si>
  <si>
    <t>996295933884293120</t>
  </si>
  <si>
    <t>996346980992454656</t>
  </si>
  <si>
    <t>996348541642723335</t>
  </si>
  <si>
    <t>996348685654118400</t>
  </si>
  <si>
    <t>996351090676379648</t>
  </si>
  <si>
    <t>996351383161982978</t>
  </si>
  <si>
    <t>996351678768189440</t>
  </si>
  <si>
    <t>996353865904771074</t>
  </si>
  <si>
    <t>996356353185714176</t>
  </si>
  <si>
    <t>996356530978148352</t>
  </si>
  <si>
    <t>996300055144476672</t>
  </si>
  <si>
    <t>996360162410663938</t>
  </si>
  <si>
    <t>996361741536768001</t>
  </si>
  <si>
    <t>996362191174623234</t>
  </si>
  <si>
    <t>996364094876934145</t>
  </si>
  <si>
    <t>996364569118478336</t>
  </si>
  <si>
    <t>996359000039059456</t>
  </si>
  <si>
    <t>996364685036457984</t>
  </si>
  <si>
    <t>996326201298997248</t>
  </si>
  <si>
    <t>996364793148735488</t>
  </si>
  <si>
    <t>996365178202705920</t>
  </si>
  <si>
    <t>996365190533918720</t>
  </si>
  <si>
    <t>996370669985247234</t>
  </si>
  <si>
    <t>996370916195098624</t>
  </si>
  <si>
    <t>996372103787098112</t>
  </si>
  <si>
    <t>996373250715344897</t>
  </si>
  <si>
    <t>996373445578457088</t>
  </si>
  <si>
    <t>996373912853282817</t>
  </si>
  <si>
    <t>996376105803071489</t>
  </si>
  <si>
    <t>996207535840358400</t>
  </si>
  <si>
    <t>996377652939419651</t>
  </si>
  <si>
    <t>996377843021111297</t>
  </si>
  <si>
    <t>996380145253568512</t>
  </si>
  <si>
    <t>996380223993253889</t>
  </si>
  <si>
    <t>996381045581742083</t>
  </si>
  <si>
    <t>996382355437826049</t>
  </si>
  <si>
    <t>996372776406659072</t>
  </si>
  <si>
    <t>996388353842073601</t>
  </si>
  <si>
    <t>996389769197314048</t>
  </si>
  <si>
    <t>996393329532325891</t>
  </si>
  <si>
    <t>996393921310871552</t>
  </si>
  <si>
    <t>996397052966948866</t>
  </si>
  <si>
    <t>996352537434447872</t>
  </si>
  <si>
    <t>996399070620147712</t>
  </si>
  <si>
    <t>996399931165433856</t>
  </si>
  <si>
    <t>996398857775919105</t>
  </si>
  <si>
    <t>996400056663240704</t>
  </si>
  <si>
    <t>996400107321987072</t>
  </si>
  <si>
    <t>996400501372674048</t>
  </si>
  <si>
    <t>996400930890375169</t>
  </si>
  <si>
    <t>996258927556923392</t>
  </si>
  <si>
    <t>996402249789313024</t>
  </si>
  <si>
    <t>996402932257050626</t>
  </si>
  <si>
    <t>996401903285219328</t>
  </si>
  <si>
    <t>996403047071875078</t>
  </si>
  <si>
    <t>996288685648896001</t>
  </si>
  <si>
    <t>996404226967396352</t>
  </si>
  <si>
    <t>996251665736130560</t>
  </si>
  <si>
    <t>996404726366375936</t>
  </si>
  <si>
    <t>996405729706770435</t>
  </si>
  <si>
    <t>996410540837744641</t>
  </si>
  <si>
    <t>996408421732798465</t>
  </si>
  <si>
    <t>996410628024754177</t>
  </si>
  <si>
    <t>996345430446354432</t>
  </si>
  <si>
    <t>996411100349501442</t>
  </si>
  <si>
    <t>996413138420543489</t>
  </si>
  <si>
    <t>996413196339761152</t>
  </si>
  <si>
    <t>996413351638065152</t>
  </si>
  <si>
    <t>996121691167313926</t>
  </si>
  <si>
    <t>996121817579388929</t>
  </si>
  <si>
    <t>996413440561504259</t>
  </si>
  <si>
    <t>996416007022366721</t>
  </si>
  <si>
    <t>996418600176111618</t>
  </si>
  <si>
    <t>996419847683805186</t>
  </si>
  <si>
    <t>996422280661094400</t>
  </si>
  <si>
    <t>996422580415459328</t>
  </si>
  <si>
    <t>996422715069345792</t>
  </si>
  <si>
    <t>996422845273133056</t>
  </si>
  <si>
    <t>996333920198197248</t>
  </si>
  <si>
    <t>996345047502262272</t>
  </si>
  <si>
    <t>996424779661012998</t>
  </si>
  <si>
    <t>996314177571557376</t>
  </si>
  <si>
    <t>996425453681414144</t>
  </si>
  <si>
    <t>996296272427569152</t>
  </si>
  <si>
    <t>996430522460012544</t>
  </si>
  <si>
    <t>996421170420506624</t>
  </si>
  <si>
    <t>996430880854900738</t>
  </si>
  <si>
    <t>996431319985999873</t>
  </si>
  <si>
    <t>996433708029706242</t>
  </si>
  <si>
    <t>996105860513435649</t>
  </si>
  <si>
    <t>996105410510802944</t>
  </si>
  <si>
    <t>996434922733793280</t>
  </si>
  <si>
    <t>996434992606654465</t>
  </si>
  <si>
    <t>996271098378506241</t>
  </si>
  <si>
    <t>996314516572033025</t>
  </si>
  <si>
    <t>996435011195858944</t>
  </si>
  <si>
    <t>996436865602478080</t>
  </si>
  <si>
    <t>996437273112711168</t>
  </si>
  <si>
    <t>996438332115742727</t>
  </si>
  <si>
    <t>996294282536456193</t>
  </si>
  <si>
    <t>996438912586387456</t>
  </si>
  <si>
    <t>996426490660249600</t>
  </si>
  <si>
    <t>996431391712825344</t>
  </si>
  <si>
    <t>996439156241895426</t>
  </si>
  <si>
    <t>996440812140531712</t>
  </si>
  <si>
    <t>996441245991034880</t>
  </si>
  <si>
    <t>996442175687872512</t>
  </si>
  <si>
    <t>996394763850051585</t>
  </si>
  <si>
    <t>996430195061149697</t>
  </si>
  <si>
    <t>996442947855048705</t>
  </si>
  <si>
    <t>996326873088102401</t>
  </si>
  <si>
    <t>996445202159194113</t>
  </si>
  <si>
    <t>996445225643053057</t>
  </si>
  <si>
    <t>996445399392145410</t>
  </si>
  <si>
    <t>996447063465480192</t>
  </si>
  <si>
    <t>996448220741079040</t>
  </si>
  <si>
    <t>996254039703785472</t>
  </si>
  <si>
    <t>996266845962493953</t>
  </si>
  <si>
    <t>996448117829533698</t>
  </si>
  <si>
    <t>996322392694841344</t>
  </si>
  <si>
    <t>996449286240993281</t>
  </si>
  <si>
    <t>996447053197856769</t>
  </si>
  <si>
    <t>996450023230656513</t>
  </si>
  <si>
    <t>996335660087857153</t>
  </si>
  <si>
    <t>996337573428686849</t>
  </si>
  <si>
    <t>996450058651553792</t>
  </si>
  <si>
    <t>996347409491005443</t>
  </si>
  <si>
    <t>996450627516555264</t>
  </si>
  <si>
    <t>996305181875867648</t>
  </si>
  <si>
    <t>996310389385236480</t>
  </si>
  <si>
    <t>996451189519736832</t>
  </si>
  <si>
    <t>996451066127552513</t>
  </si>
  <si>
    <t>996451296629743617</t>
  </si>
  <si>
    <t>996451332470001664</t>
  </si>
  <si>
    <t>996451466683527168</t>
  </si>
  <si>
    <t>996451788030177280</t>
  </si>
  <si>
    <t>996136200661594114</t>
  </si>
  <si>
    <t>996453188952842241</t>
  </si>
  <si>
    <t>996453238747684867</t>
  </si>
  <si>
    <t>996453381832171521</t>
  </si>
  <si>
    <t>996453540364193792</t>
  </si>
  <si>
    <t>996321424544600064</t>
  </si>
  <si>
    <t>996332101564846080</t>
  </si>
  <si>
    <t>996455145083990016</t>
  </si>
  <si>
    <t>996343980437762048</t>
  </si>
  <si>
    <t>996414893908742144</t>
  </si>
  <si>
    <t>996371905623068677</t>
  </si>
  <si>
    <t>996417041568620544</t>
  </si>
  <si>
    <t>996455352572039168</t>
  </si>
  <si>
    <t>996104218900598784</t>
  </si>
  <si>
    <t>996367542661931013</t>
  </si>
  <si>
    <t>996379840201871360</t>
  </si>
  <si>
    <t>996380140132294656</t>
  </si>
  <si>
    <t>996402349060050945</t>
  </si>
  <si>
    <t>996403750544773121</t>
  </si>
  <si>
    <t>996405206253522951</t>
  </si>
  <si>
    <t>996407348389404672</t>
  </si>
  <si>
    <t>996408482172678144</t>
  </si>
  <si>
    <t>996455743413981186</t>
  </si>
  <si>
    <t>996444933576953861</t>
  </si>
  <si>
    <t>996456640172974085</t>
  </si>
  <si>
    <t>996456819051696128</t>
  </si>
  <si>
    <t>996456904493817856</t>
  </si>
  <si>
    <t>996457689889804288</t>
  </si>
  <si>
    <t>996457707845627905</t>
  </si>
  <si>
    <t>996129328864858112</t>
  </si>
  <si>
    <t>996302324393037824</t>
  </si>
  <si>
    <t>996348771263971328</t>
  </si>
  <si>
    <t>996352145715851267</t>
  </si>
  <si>
    <t>996458888202457089</t>
  </si>
  <si>
    <t>996458448022900742</t>
  </si>
  <si>
    <t>996461805760401408</t>
  </si>
  <si>
    <t>996463065758617606</t>
  </si>
  <si>
    <t>996461571613364225</t>
  </si>
  <si>
    <t>996462395684982784</t>
  </si>
  <si>
    <t>996463441761263617</t>
  </si>
  <si>
    <t>996464915992010752</t>
  </si>
  <si>
    <t>996464975643279361</t>
  </si>
  <si>
    <t>996465975062089728</t>
  </si>
  <si>
    <t>996466209125228544</t>
  </si>
  <si>
    <t>996391777081884673</t>
  </si>
  <si>
    <t>996467317163913216</t>
  </si>
  <si>
    <t>996431159549747201</t>
  </si>
  <si>
    <t>996464458653487104</t>
  </si>
  <si>
    <t>996467781137780742</t>
  </si>
  <si>
    <t>996356520542720000</t>
  </si>
  <si>
    <t>996468211657986050</t>
  </si>
  <si>
    <t>996426501447962624</t>
  </si>
  <si>
    <t>996468927743000577</t>
  </si>
  <si>
    <t>996469087172734982</t>
  </si>
  <si>
    <t>996315219814174721</t>
  </si>
  <si>
    <t>996373514369282049</t>
  </si>
  <si>
    <t>996469431839621121</t>
  </si>
  <si>
    <t>996469382787321856</t>
  </si>
  <si>
    <t>996469646252527617</t>
  </si>
  <si>
    <t>996469761797128192</t>
  </si>
  <si>
    <t>996469976339972097</t>
  </si>
  <si>
    <t>996326313593065472</t>
  </si>
  <si>
    <t>996470954707619840</t>
  </si>
  <si>
    <t>996471141127655430</t>
  </si>
  <si>
    <t>996471257137864704</t>
  </si>
  <si>
    <t>996455169557762048</t>
  </si>
  <si>
    <t>996471644255326208</t>
  </si>
  <si>
    <t>996353309731631104</t>
  </si>
  <si>
    <t>996364342936440832</t>
  </si>
  <si>
    <t>996413047831957504</t>
  </si>
  <si>
    <t>996426015948836871</t>
  </si>
  <si>
    <t>996447825343975426</t>
  </si>
  <si>
    <t>996471652077703169</t>
  </si>
  <si>
    <t>996329249035440128</t>
  </si>
  <si>
    <t>996472324319825920</t>
  </si>
  <si>
    <t>996475237817516033</t>
  </si>
  <si>
    <t>996109739518984192</t>
  </si>
  <si>
    <t>996454662638317569</t>
  </si>
  <si>
    <t>996472700792115206</t>
  </si>
  <si>
    <t>996475522103283713</t>
  </si>
  <si>
    <t>996453680474968064</t>
  </si>
  <si>
    <t>996453799781912577</t>
  </si>
  <si>
    <t>996476829107179520</t>
  </si>
  <si>
    <t>996478777386504192</t>
  </si>
  <si>
    <t>996359656376360961</t>
  </si>
  <si>
    <t>996481682143436801</t>
  </si>
  <si>
    <t>996401053670223872</t>
  </si>
  <si>
    <t>996482478205489159</t>
  </si>
  <si>
    <t>996483180768178176</t>
  </si>
  <si>
    <t>996484441353719809</t>
  </si>
  <si>
    <t>996486832803209222</t>
  </si>
  <si>
    <t>996389039623294976</t>
  </si>
  <si>
    <t>996487740853276673</t>
  </si>
  <si>
    <t>996487833744560128</t>
  </si>
  <si>
    <t>996488685238587392</t>
  </si>
  <si>
    <t>996340720398229504</t>
  </si>
  <si>
    <t>996488997089181703</t>
  </si>
  <si>
    <t>996490729995358210</t>
  </si>
  <si>
    <t>996491821672026112</t>
  </si>
  <si>
    <t>996492517205008384</t>
  </si>
  <si>
    <t>996275801329930240</t>
  </si>
  <si>
    <t>996280457561034757</t>
  </si>
  <si>
    <t>996397887734116353</t>
  </si>
  <si>
    <t>996493872468553729</t>
  </si>
  <si>
    <t>996495171972947969</t>
  </si>
  <si>
    <t>996496763845521408</t>
  </si>
  <si>
    <t>996497437161385984</t>
  </si>
  <si>
    <t>996491455215566848</t>
  </si>
  <si>
    <t>996493572944924672</t>
  </si>
  <si>
    <t>996497699846402052</t>
  </si>
  <si>
    <t>996498999518662656</t>
  </si>
  <si>
    <t>996498171051290624</t>
  </si>
  <si>
    <t>996498275963494400</t>
  </si>
  <si>
    <t>996500830185558017</t>
  </si>
  <si>
    <t>996500951304491010</t>
  </si>
  <si>
    <t>996500728461123589</t>
  </si>
  <si>
    <t>996501335280377857</t>
  </si>
  <si>
    <t>996502313274691586</t>
  </si>
  <si>
    <t>996502605886033920</t>
  </si>
  <si>
    <t>996326266184880128</t>
  </si>
  <si>
    <t>996505519887126530</t>
  </si>
  <si>
    <t>996506471281119232</t>
  </si>
  <si>
    <t>996300924342689794</t>
  </si>
  <si>
    <t>996507699377516545</t>
  </si>
  <si>
    <t>996508009936322560</t>
  </si>
  <si>
    <t>996510255990427648</t>
  </si>
  <si>
    <t>996474104919265281</t>
  </si>
  <si>
    <t>996511353132208129</t>
  </si>
  <si>
    <t>996520926601793536</t>
  </si>
  <si>
    <t>996487007042981889</t>
  </si>
  <si>
    <t>996539906846527489</t>
  </si>
  <si>
    <t>996540164481536000</t>
  </si>
  <si>
    <t>996548753946546177</t>
  </si>
  <si>
    <t>996594852723920897</t>
  </si>
  <si>
    <t>996137655707385856</t>
  </si>
  <si>
    <t>996190713359450112</t>
  </si>
  <si>
    <t>996601148491493377</t>
  </si>
  <si>
    <t>996602689571250176</t>
  </si>
  <si>
    <t>996603142795153409</t>
  </si>
  <si>
    <t>996605526048952320</t>
  </si>
  <si>
    <t>996351311196098561</t>
  </si>
  <si>
    <t>996607024145330176</t>
  </si>
  <si>
    <t>996245620347359232</t>
  </si>
  <si>
    <t>996129810161205248</t>
  </si>
  <si>
    <t>996335459411333120</t>
  </si>
  <si>
    <t>996378779093295105</t>
  </si>
  <si>
    <t>996252703499149312</t>
  </si>
  <si>
    <t>996254519674712064</t>
  </si>
  <si>
    <t>996467019229822977</t>
  </si>
  <si>
    <t>996612926168498176</t>
  </si>
  <si>
    <t>996611131228737536</t>
  </si>
  <si>
    <t>996496379605381120</t>
  </si>
  <si>
    <t>996618850778132480</t>
  </si>
  <si>
    <t>996400619014455296</t>
  </si>
  <si>
    <t>996618933015736321</t>
  </si>
  <si>
    <t>996621208711057408</t>
  </si>
  <si>
    <t>996500276268994560</t>
  </si>
  <si>
    <t>996622103599235072</t>
  </si>
  <si>
    <t>996422394360279040</t>
  </si>
  <si>
    <t>996430129088868353</t>
  </si>
  <si>
    <t>996471194231635968</t>
  </si>
  <si>
    <t>996624197433651200</t>
  </si>
  <si>
    <t>996459564911427584</t>
  </si>
  <si>
    <t>996264013574131712</t>
  </si>
  <si>
    <t>996264070801166336</t>
  </si>
  <si>
    <t>996282664012402688</t>
  </si>
  <si>
    <t>996265626678243328</t>
  </si>
  <si>
    <t>996263523415183360</t>
  </si>
  <si>
    <t>996262533488050176</t>
  </si>
  <si>
    <t>996110397483700225</t>
  </si>
  <si>
    <t>996451268393660416</t>
  </si>
  <si>
    <t>996443119406247937</t>
  </si>
  <si>
    <t>996125420708945922</t>
  </si>
  <si>
    <t>996366380416012289</t>
  </si>
  <si>
    <t>996459572595392513</t>
  </si>
  <si>
    <t>996460084388618249</t>
  </si>
  <si>
    <t>996620622796075008</t>
  </si>
  <si>
    <t>996623437320937472</t>
  </si>
  <si>
    <t>996623569181466624</t>
  </si>
  <si>
    <t>996387286223917056</t>
  </si>
  <si>
    <t>996619730629865472</t>
  </si>
  <si>
    <t>996618449030975488</t>
  </si>
  <si>
    <t>996619061642645504</t>
  </si>
  <si>
    <t>996619100133707778</t>
  </si>
  <si>
    <t>996619885273911296</t>
  </si>
  <si>
    <t>996619970976067587</t>
  </si>
  <si>
    <t>996620989470560256</t>
  </si>
  <si>
    <t>996266163993624576</t>
  </si>
  <si>
    <t>996612783486722048</t>
  </si>
  <si>
    <t>996629059588194305</t>
  </si>
  <si>
    <t>996629234373324801</t>
  </si>
  <si>
    <t>996629435389480960</t>
  </si>
  <si>
    <t>996279740943290368</t>
  </si>
  <si>
    <t>996278717675659264</t>
  </si>
  <si>
    <t>996599483348774912</t>
  </si>
  <si>
    <t>996404687875268608</t>
  </si>
  <si>
    <t>996442657995059201</t>
  </si>
  <si>
    <t>996631564770598912</t>
  </si>
  <si>
    <t>996632183677825025</t>
  </si>
  <si>
    <t>996632935859150848</t>
  </si>
  <si>
    <t>996253339586265088</t>
  </si>
  <si>
    <t>996251196536049664</t>
  </si>
  <si>
    <t>996398168647618560</t>
  </si>
  <si>
    <t>996250889970245632</t>
  </si>
  <si>
    <t>996253756198150146</t>
  </si>
  <si>
    <t>996271521134972928</t>
  </si>
  <si>
    <t>996271548762869760</t>
  </si>
  <si>
    <t>996326521903243264</t>
  </si>
  <si>
    <t>996376360447889408</t>
  </si>
  <si>
    <t>996379626397192192</t>
  </si>
  <si>
    <t>996379685348085760</t>
  </si>
  <si>
    <t>996447911033688064</t>
  </si>
  <si>
    <t>996454068355727360</t>
  </si>
  <si>
    <t>996460733494956037</t>
  </si>
  <si>
    <t>996462283315404800</t>
  </si>
  <si>
    <t>996634019797270528</t>
  </si>
  <si>
    <t>996354163712937984</t>
  </si>
  <si>
    <t>996635672034398208</t>
  </si>
  <si>
    <t>996126960232345600</t>
  </si>
  <si>
    <t>996274770269425664</t>
  </si>
  <si>
    <t>996280197103128576</t>
  </si>
  <si>
    <t>996396707926761472</t>
  </si>
  <si>
    <t>996397831253610496</t>
  </si>
  <si>
    <t>996398469760811011</t>
  </si>
  <si>
    <t>996428553670594561</t>
  </si>
  <si>
    <t>996429143322562561</t>
  </si>
  <si>
    <t>996438633883291649</t>
  </si>
  <si>
    <t>996443480573595649</t>
  </si>
  <si>
    <t>996444439152295936</t>
  </si>
  <si>
    <t>996455167385096193</t>
  </si>
  <si>
    <t>996469052750082048</t>
  </si>
  <si>
    <t>996476544267751425</t>
  </si>
  <si>
    <t>996632281623212032</t>
  </si>
  <si>
    <t>996636786679058433</t>
  </si>
  <si>
    <t>996637425895202816</t>
  </si>
  <si>
    <t>996411929076948992</t>
  </si>
  <si>
    <t>996421598570799104</t>
  </si>
  <si>
    <t>996638577743233024</t>
  </si>
  <si>
    <t>996476078192496640</t>
  </si>
  <si>
    <t>996638906694209536</t>
  </si>
  <si>
    <t>996453201984540674</t>
  </si>
  <si>
    <t>996642354227564544</t>
  </si>
  <si>
    <t>996112026928902147</t>
  </si>
  <si>
    <t>996621896774049794</t>
  </si>
  <si>
    <t>996642554253840384</t>
  </si>
  <si>
    <t>996453969093275648</t>
  </si>
  <si>
    <t>996644447050969088</t>
  </si>
  <si>
    <t>996644755722383361</t>
  </si>
  <si>
    <t>996283451136528384</t>
  </si>
  <si>
    <t>996381271063519232</t>
  </si>
  <si>
    <t>996397871523094529</t>
  </si>
  <si>
    <t>996643239695405056</t>
  </si>
  <si>
    <t>996644589745385473</t>
  </si>
  <si>
    <t>996645037839732736</t>
  </si>
  <si>
    <t>996305959621398528</t>
  </si>
  <si>
    <t>996645093338746880</t>
  </si>
  <si>
    <t>996489429513621507</t>
  </si>
  <si>
    <t>996645519387656192</t>
  </si>
  <si>
    <t>996646193814962176</t>
  </si>
  <si>
    <t>996269452600758272</t>
  </si>
  <si>
    <t>996269611153870849</t>
  </si>
  <si>
    <t>996328504374583296</t>
  </si>
  <si>
    <t>996336081619574784</t>
  </si>
  <si>
    <t>996356473709056000</t>
  </si>
  <si>
    <t>996374537750106113</t>
  </si>
  <si>
    <t>996384262034280449</t>
  </si>
  <si>
    <t>996494489404493824</t>
  </si>
  <si>
    <t>996503553882632192</t>
  </si>
  <si>
    <t>996646522287742977</t>
  </si>
  <si>
    <t>996633231205240832</t>
  </si>
  <si>
    <t>996646623378886656</t>
  </si>
  <si>
    <t>996110628132712448</t>
  </si>
  <si>
    <t>996309219400978432</t>
  </si>
  <si>
    <t>996316615078764544</t>
  </si>
  <si>
    <t>996326242503847941</t>
  </si>
  <si>
    <t>996394268460797952</t>
  </si>
  <si>
    <t>996394422362427392</t>
  </si>
  <si>
    <t>996464103987302405</t>
  </si>
  <si>
    <t>996480549350006791</t>
  </si>
  <si>
    <t>996463030660673536</t>
  </si>
  <si>
    <t>996489316661637121</t>
  </si>
  <si>
    <t>996603555107819521</t>
  </si>
  <si>
    <t>996605892010364928</t>
  </si>
  <si>
    <t>996646818393083904</t>
  </si>
  <si>
    <t>996647092885098496</t>
  </si>
  <si>
    <t>996647177001885696</t>
  </si>
  <si>
    <t>996643052050636802</t>
  </si>
  <si>
    <t>996648762415214593</t>
  </si>
  <si>
    <t>996649332316278784</t>
  </si>
  <si>
    <t>996650210700021760</t>
  </si>
  <si>
    <t>996651999570681856</t>
  </si>
  <si>
    <t>996311034016264193</t>
  </si>
  <si>
    <t>996403048187596800</t>
  </si>
  <si>
    <t>996450848665473024</t>
  </si>
  <si>
    <t>996653362933305344</t>
  </si>
  <si>
    <t>996653383003049985</t>
  </si>
  <si>
    <t>996653437680013312</t>
  </si>
  <si>
    <t>996654139940667396</t>
  </si>
  <si>
    <t>996654305762594816</t>
  </si>
  <si>
    <t>996654830004375552</t>
  </si>
  <si>
    <t>996655533900947456</t>
  </si>
  <si>
    <t>996655609729732608</t>
  </si>
  <si>
    <t>996655898931159041</t>
  </si>
  <si>
    <t>996656453808254977</t>
  </si>
  <si>
    <t>996451100269178887</t>
  </si>
  <si>
    <t>996468281929236480</t>
  </si>
  <si>
    <t>996656919434661889</t>
  </si>
  <si>
    <t>996657262084149248</t>
  </si>
  <si>
    <t>996655496416260096</t>
  </si>
  <si>
    <t>996657790402875393</t>
  </si>
  <si>
    <t>996111543489228801</t>
  </si>
  <si>
    <t>996347182008750080</t>
  </si>
  <si>
    <t>996658218435833856</t>
  </si>
  <si>
    <t>996481374826778627</t>
  </si>
  <si>
    <t>996482906506874880</t>
  </si>
  <si>
    <t>996658218565808129</t>
  </si>
  <si>
    <t>996659587230158848</t>
  </si>
  <si>
    <t>996659995197534208</t>
  </si>
  <si>
    <t>996660385964011520</t>
  </si>
  <si>
    <t>996513276514177024</t>
  </si>
  <si>
    <t>996662244049113088</t>
  </si>
  <si>
    <t>996662361804169216</t>
  </si>
  <si>
    <t>996642604304478208</t>
  </si>
  <si>
    <t>996663434312855553</t>
  </si>
  <si>
    <t>996664156366438401</t>
  </si>
  <si>
    <t>996461517070569472</t>
  </si>
  <si>
    <t>996280313604165632</t>
  </si>
  <si>
    <t>996423989898678272</t>
  </si>
  <si>
    <t>996426979716009986</t>
  </si>
  <si>
    <t>996429866928132101</t>
  </si>
  <si>
    <t>996431879757811712</t>
  </si>
  <si>
    <t>996515764277477377</t>
  </si>
  <si>
    <t>996637539091050497</t>
  </si>
  <si>
    <t>996664319650746370</t>
  </si>
  <si>
    <t>996129099042181123</t>
  </si>
  <si>
    <t>996304461374066688</t>
  </si>
  <si>
    <t>996317273722884096</t>
  </si>
  <si>
    <t>996317331277131776</t>
  </si>
  <si>
    <t>996320650171121664</t>
  </si>
  <si>
    <t>996322544109092864</t>
  </si>
  <si>
    <t>996665272173031424</t>
  </si>
  <si>
    <t>996121734901362691</t>
  </si>
  <si>
    <t>996122522352484353</t>
  </si>
  <si>
    <t>996148743115280384</t>
  </si>
  <si>
    <t>996403638150066178</t>
  </si>
  <si>
    <t>996403778256539649</t>
  </si>
  <si>
    <t>996486080055644160</t>
  </si>
  <si>
    <t>996486803153739776</t>
  </si>
  <si>
    <t>996492188879130626</t>
  </si>
  <si>
    <t>996496965792870401</t>
  </si>
  <si>
    <t>996627783810940929</t>
  </si>
  <si>
    <t>996660187116294144</t>
  </si>
  <si>
    <t>996665691116834816</t>
  </si>
  <si>
    <t>996309366650363904</t>
  </si>
  <si>
    <t>996310354169925632</t>
  </si>
  <si>
    <t>996669117724848128</t>
  </si>
  <si>
    <t>996664707212824577</t>
  </si>
  <si>
    <t>996666343528304640</t>
  </si>
  <si>
    <t>996667578406850560</t>
  </si>
  <si>
    <t>996670394856853504</t>
  </si>
  <si>
    <t>996672176320319488</t>
  </si>
  <si>
    <t>996327127350960134</t>
  </si>
  <si>
    <t>996672574632361984</t>
  </si>
  <si>
    <t>996674279889625089</t>
  </si>
  <si>
    <t>996630042338873344</t>
  </si>
  <si>
    <t>996620284202504193</t>
  </si>
  <si>
    <t>996288983641612289</t>
  </si>
  <si>
    <t>996674422848278530</t>
  </si>
  <si>
    <t>996623804959993856</t>
  </si>
  <si>
    <t>996661242252185600</t>
  </si>
  <si>
    <t>996674978505424896</t>
  </si>
  <si>
    <t>996675146705526784</t>
  </si>
  <si>
    <t>996675372736569349</t>
  </si>
  <si>
    <t>996675777025454081</t>
  </si>
  <si>
    <t>996252511265751041</t>
  </si>
  <si>
    <t>996253838570082304</t>
  </si>
  <si>
    <t>996334672190820353</t>
  </si>
  <si>
    <t>996484570026569728</t>
  </si>
  <si>
    <t>996675923855454209</t>
  </si>
  <si>
    <t>996676110690680832</t>
  </si>
  <si>
    <t>996677087795785728</t>
  </si>
  <si>
    <t>996677227512238080</t>
  </si>
  <si>
    <t>996349879529213953</t>
  </si>
  <si>
    <t>996677340431339520</t>
  </si>
  <si>
    <t>996677687140929536</t>
  </si>
  <si>
    <t>996493534093078533</t>
  </si>
  <si>
    <t>996395444426231808</t>
  </si>
  <si>
    <t>996307972992139267</t>
  </si>
  <si>
    <t>996402327048278017</t>
  </si>
  <si>
    <t>996396862268739584</t>
  </si>
  <si>
    <t>996677843630387200</t>
  </si>
  <si>
    <t>996141391393804288</t>
  </si>
  <si>
    <t>996678205791768576</t>
  </si>
  <si>
    <t>996121239910535168</t>
  </si>
  <si>
    <t>996415312873558017</t>
  </si>
  <si>
    <t>996456341966409729</t>
  </si>
  <si>
    <t>996678410100531200</t>
  </si>
  <si>
    <t>996322726146174976</t>
  </si>
  <si>
    <t>996337522178478080</t>
  </si>
  <si>
    <t>996678849999097856</t>
  </si>
  <si>
    <t>996317034744111104</t>
  </si>
  <si>
    <t>996288500596166656</t>
  </si>
  <si>
    <t>996492181522264064</t>
  </si>
  <si>
    <t>996501664076062725</t>
  </si>
  <si>
    <t>996678998875832320</t>
  </si>
  <si>
    <t>996375779838779392</t>
  </si>
  <si>
    <t>996673887608999938</t>
  </si>
  <si>
    <t>996679471368474624</t>
  </si>
  <si>
    <t>996679499675774976</t>
  </si>
  <si>
    <t>996680163596361729</t>
  </si>
  <si>
    <t>996680409638494208</t>
  </si>
  <si>
    <t>996680965199147008</t>
  </si>
  <si>
    <t>996319906349174784</t>
  </si>
  <si>
    <t>996630450046144512</t>
  </si>
  <si>
    <t>996632532887244801</t>
  </si>
  <si>
    <t>996632603204734976</t>
  </si>
  <si>
    <t>996309994051170304</t>
  </si>
  <si>
    <t>996308133445275648</t>
  </si>
  <si>
    <t>996144536136142848</t>
  </si>
  <si>
    <t>996308768345518081</t>
  </si>
  <si>
    <t>996300362092072960</t>
  </si>
  <si>
    <t>996301838973620224</t>
  </si>
  <si>
    <t>996674500010889217</t>
  </si>
  <si>
    <t>996677749174566912</t>
  </si>
  <si>
    <t>996679137426313217</t>
  </si>
  <si>
    <t>996679301297819648</t>
  </si>
  <si>
    <t>996680999449833472</t>
  </si>
  <si>
    <t>996257506707083264</t>
  </si>
  <si>
    <t>996125760455892997</t>
  </si>
  <si>
    <t>996429657548435458</t>
  </si>
  <si>
    <t>996429971697651713</t>
  </si>
  <si>
    <t>996130154962456582</t>
  </si>
  <si>
    <t>996295284513804288</t>
  </si>
  <si>
    <t>996299539228307456</t>
  </si>
  <si>
    <t>996302087389614080</t>
  </si>
  <si>
    <t>996338375367020544</t>
  </si>
  <si>
    <t>996664135910940672</t>
  </si>
  <si>
    <t>996678491163844609</t>
  </si>
  <si>
    <t>996295552248832000</t>
  </si>
  <si>
    <t>996358078860873733</t>
  </si>
  <si>
    <t>996108452039667713</t>
  </si>
  <si>
    <t>996438036622831621</t>
  </si>
  <si>
    <t>996440109913341953</t>
  </si>
  <si>
    <t>996631842454429696</t>
  </si>
  <si>
    <t>996376662441938944</t>
  </si>
  <si>
    <t>996140928086827009</t>
  </si>
  <si>
    <t>996144185454538753</t>
  </si>
  <si>
    <t>996352291304337409</t>
  </si>
  <si>
    <t>996464014124355585</t>
  </si>
  <si>
    <t>996465598581366784</t>
  </si>
  <si>
    <t>996465840236191745</t>
  </si>
  <si>
    <t>996466310149214208</t>
  </si>
  <si>
    <t>996466362221580290</t>
  </si>
  <si>
    <t>996508066282688517</t>
  </si>
  <si>
    <t>996510690650279936</t>
  </si>
  <si>
    <t>996680935469977600</t>
  </si>
  <si>
    <t>996682723971432448</t>
  </si>
  <si>
    <t>996288313152737280</t>
  </si>
  <si>
    <t>996683507798814720</t>
  </si>
  <si>
    <t>996683916319784960</t>
  </si>
  <si>
    <t>996286518749814784</t>
  </si>
  <si>
    <t>996287447188279297</t>
  </si>
  <si>
    <t>996684831038861312</t>
  </si>
  <si>
    <t>996686313289146368</t>
  </si>
  <si>
    <t>996115465935220736</t>
  </si>
  <si>
    <t>996116822339579910</t>
  </si>
  <si>
    <t>996487940313317377</t>
  </si>
  <si>
    <t>996529104613789696</t>
  </si>
  <si>
    <t>996533617454145536</t>
  </si>
  <si>
    <t>996676387292483584</t>
  </si>
  <si>
    <t>996676732219461632</t>
  </si>
  <si>
    <t>996678608826585088</t>
  </si>
  <si>
    <t>996686356960174080</t>
  </si>
  <si>
    <t>996383578039767040</t>
  </si>
  <si>
    <t>996686790722490368</t>
  </si>
  <si>
    <t>996686914362183681</t>
  </si>
  <si>
    <t>996686463738744832</t>
  </si>
  <si>
    <t>996687195447717888</t>
  </si>
  <si>
    <t>996688374080655361</t>
  </si>
  <si>
    <t>996688665698070528</t>
  </si>
  <si>
    <t>996333953442308096</t>
  </si>
  <si>
    <t>996343485837008896</t>
  </si>
  <si>
    <t>996354958692888577</t>
  </si>
  <si>
    <t>996484575391043585</t>
  </si>
  <si>
    <t>996460199920717824</t>
  </si>
  <si>
    <t>996302453032275970</t>
  </si>
  <si>
    <t>996689791600287744</t>
  </si>
  <si>
    <t>996419062682013697</t>
  </si>
  <si>
    <t>996336719795453952</t>
  </si>
  <si>
    <t>996454890078720000</t>
  </si>
  <si>
    <t>996462476966408192</t>
  </si>
  <si>
    <t>996690161818882048</t>
  </si>
  <si>
    <t>996690716586848257</t>
  </si>
  <si>
    <t>996692956626157570</t>
  </si>
  <si>
    <t>996693186033733632</t>
  </si>
  <si>
    <t>996371567461519360</t>
  </si>
  <si>
    <t>996694728002359296</t>
  </si>
  <si>
    <t>996457254495891457</t>
  </si>
  <si>
    <t>996457630771154945</t>
  </si>
  <si>
    <t>996458537705451520</t>
  </si>
  <si>
    <t>996458830547640321</t>
  </si>
  <si>
    <t>996696169203032065</t>
  </si>
  <si>
    <t>996318993785991168</t>
  </si>
  <si>
    <t>996451643129397248</t>
  </si>
  <si>
    <t>996696632635854849</t>
  </si>
  <si>
    <t>996124478815047684</t>
  </si>
  <si>
    <t>996183859770388480</t>
  </si>
  <si>
    <t>996126299746947072</t>
  </si>
  <si>
    <t>996629928228646912</t>
  </si>
  <si>
    <t>996697909402963968</t>
  </si>
  <si>
    <t>996698683474366465</t>
  </si>
  <si>
    <t>996109712482545669</t>
  </si>
  <si>
    <t>996114917509029891</t>
  </si>
  <si>
    <t>996279677999296512</t>
  </si>
  <si>
    <t>996280623001210880</t>
  </si>
  <si>
    <t>996285043684397056</t>
  </si>
  <si>
    <t>996295716485128192</t>
  </si>
  <si>
    <t>996318098557947904</t>
  </si>
  <si>
    <t>996320685025882113</t>
  </si>
  <si>
    <t>996479925229154304</t>
  </si>
  <si>
    <t>996493981751169024</t>
  </si>
  <si>
    <t>996286196224536576</t>
  </si>
  <si>
    <t>996700524878721024</t>
  </si>
  <si>
    <t>996701629574414336</t>
  </si>
  <si>
    <t>996323571252252672</t>
  </si>
  <si>
    <t>996338036031066112</t>
  </si>
  <si>
    <t>996697359169048580</t>
  </si>
  <si>
    <t>996701706049159168</t>
  </si>
  <si>
    <t>996289908770770945</t>
  </si>
  <si>
    <t>996336538425405440</t>
  </si>
  <si>
    <t>996362325576777728</t>
  </si>
  <si>
    <t>996476153727774723</t>
  </si>
  <si>
    <t>996671758181822465</t>
  </si>
  <si>
    <t>996703163553140737</t>
  </si>
  <si>
    <t>996703231123304453</t>
  </si>
  <si>
    <t>996703777020370944</t>
  </si>
  <si>
    <t>996303448395190272</t>
  </si>
  <si>
    <t>996312154524606464</t>
  </si>
  <si>
    <t>996477651501158402</t>
  </si>
  <si>
    <t>996487973112897536</t>
  </si>
  <si>
    <t>996635688970932224</t>
  </si>
  <si>
    <t>996706572192616449</t>
  </si>
  <si>
    <t>996433162162135041</t>
  </si>
  <si>
    <t>996486870975606784</t>
  </si>
  <si>
    <t>996489554684268544</t>
  </si>
  <si>
    <t>996708067000668160</t>
  </si>
  <si>
    <t>996708260077035520</t>
  </si>
  <si>
    <t>996320963829657600</t>
  </si>
  <si>
    <t>996321084835233792</t>
  </si>
  <si>
    <t>996626179955314688</t>
  </si>
  <si>
    <t>996632261683548165</t>
  </si>
  <si>
    <t>996646968930852864</t>
  </si>
  <si>
    <t>996710703770820608</t>
  </si>
  <si>
    <t>996711890570153986</t>
  </si>
  <si>
    <t>996712594403667968</t>
  </si>
  <si>
    <t>996273667041525760</t>
  </si>
  <si>
    <t>996273713061552128</t>
  </si>
  <si>
    <t>996274331381653504</t>
  </si>
  <si>
    <t>996301108673957890</t>
  </si>
  <si>
    <t>996642932903079937</t>
  </si>
  <si>
    <t>996713523744006144</t>
  </si>
  <si>
    <t>996403818706407424</t>
  </si>
  <si>
    <t>996714962268680192</t>
  </si>
  <si>
    <t>996715034939154432</t>
  </si>
  <si>
    <t>996251333278695424</t>
  </si>
  <si>
    <t>996500714758295552</t>
  </si>
  <si>
    <t>996715502830579712</t>
  </si>
  <si>
    <t>996716558511730689</t>
  </si>
  <si>
    <t>996304415077355520</t>
  </si>
  <si>
    <t>996313742316097536</t>
  </si>
  <si>
    <t>996314786857213953</t>
  </si>
  <si>
    <t>996321531050577920</t>
  </si>
  <si>
    <t>996455331260780545</t>
  </si>
  <si>
    <t>996663675917422592</t>
  </si>
  <si>
    <t>996669308360183808</t>
  </si>
  <si>
    <t>996716835822276614</t>
  </si>
  <si>
    <t>996546042895257600</t>
  </si>
  <si>
    <t>996586255935827968</t>
  </si>
  <si>
    <t>996714620537712641</t>
  </si>
  <si>
    <t>996717001908375552</t>
  </si>
  <si>
    <t>996717677275213824</t>
  </si>
  <si>
    <t>996718298388729856</t>
  </si>
  <si>
    <t>996720073925709825</t>
  </si>
  <si>
    <t>996720445197029379</t>
  </si>
  <si>
    <t>996318375264604160</t>
  </si>
  <si>
    <t>996318970654412801</t>
  </si>
  <si>
    <t>996318987930734592</t>
  </si>
  <si>
    <t>996320497980923904</t>
  </si>
  <si>
    <t>996321549987741696</t>
  </si>
  <si>
    <t>996356121299439622</t>
  </si>
  <si>
    <t>996478576315813888</t>
  </si>
  <si>
    <t>996622518927675397</t>
  </si>
  <si>
    <t>996719789107240963</t>
  </si>
  <si>
    <t>996719897672548352</t>
  </si>
  <si>
    <t>996721360717144064</t>
  </si>
  <si>
    <t>996135105243615240</t>
  </si>
  <si>
    <t>996266599186345984</t>
  </si>
  <si>
    <t>996372149618270208</t>
  </si>
  <si>
    <t>996684914526507009</t>
  </si>
  <si>
    <t>996371661187403776</t>
  </si>
  <si>
    <t>996372231335931905</t>
  </si>
  <si>
    <t>996723873520504832</t>
  </si>
  <si>
    <t>996723983365091328</t>
  </si>
  <si>
    <t>996723998321991680</t>
  </si>
  <si>
    <t>996724012410724354</t>
  </si>
  <si>
    <t>996293735435653120</t>
  </si>
  <si>
    <t>996663208663572480</t>
  </si>
  <si>
    <t>996308557120393216</t>
  </si>
  <si>
    <t>996313724037353472</t>
  </si>
  <si>
    <t>996313746493583361</t>
  </si>
  <si>
    <t>996457094768361474</t>
  </si>
  <si>
    <t>996723624592789504</t>
  </si>
  <si>
    <t>996725069471715330</t>
  </si>
  <si>
    <t>996133242876067840</t>
  </si>
  <si>
    <t>996495500890329088</t>
  </si>
  <si>
    <t>996635988935020545</t>
  </si>
  <si>
    <t>996725229488615426</t>
  </si>
  <si>
    <t>996284216496214016</t>
  </si>
  <si>
    <t>996299257115303936</t>
  </si>
  <si>
    <t>996642809854808064</t>
  </si>
  <si>
    <t>996726220208435200</t>
  </si>
  <si>
    <t>996285051510849538</t>
  </si>
  <si>
    <t>996285259816816640</t>
  </si>
  <si>
    <t>996460046002413568</t>
  </si>
  <si>
    <t>996461470945857537</t>
  </si>
  <si>
    <t>996467915166830592</t>
  </si>
  <si>
    <t>996726572408229890</t>
  </si>
  <si>
    <t>996276020700499968</t>
  </si>
  <si>
    <t>996726676707999744</t>
  </si>
  <si>
    <t>996690056244056064</t>
  </si>
  <si>
    <t>996727117210705920</t>
  </si>
  <si>
    <t>996727755369779200</t>
  </si>
  <si>
    <t>996296152986341376</t>
  </si>
  <si>
    <t>996727881089863680</t>
  </si>
  <si>
    <t>996109907651899393</t>
  </si>
  <si>
    <t>996111380653670403</t>
  </si>
  <si>
    <t>996298608898080768</t>
  </si>
  <si>
    <t>996325014994644992</t>
  </si>
  <si>
    <t>996340254343823360</t>
  </si>
  <si>
    <t>996375222495440896</t>
  </si>
  <si>
    <t>996377886474035201</t>
  </si>
  <si>
    <t>996416260333342721</t>
  </si>
  <si>
    <t>996486857587339264</t>
  </si>
  <si>
    <t>996721272020258816</t>
  </si>
  <si>
    <t>996727933027921921</t>
  </si>
  <si>
    <t>996395265031655425</t>
  </si>
  <si>
    <t>996485364570353664</t>
  </si>
  <si>
    <t>996489930523271168</t>
  </si>
  <si>
    <t>996395399270281217</t>
  </si>
  <si>
    <t>996292499223334912</t>
  </si>
  <si>
    <t>996294949187530753</t>
  </si>
  <si>
    <t>996308840353280000</t>
  </si>
  <si>
    <t>996409590488158208</t>
  </si>
  <si>
    <t>996404974904070144</t>
  </si>
  <si>
    <t>996259732053725184</t>
  </si>
  <si>
    <t>996284407374864384</t>
  </si>
  <si>
    <t>996450616053501954</t>
  </si>
  <si>
    <t>996605775995949056</t>
  </si>
  <si>
    <t>996608446937038848</t>
  </si>
  <si>
    <t>996728371160801280</t>
  </si>
  <si>
    <t>996322211916075008</t>
  </si>
  <si>
    <t>996318797803020288</t>
  </si>
  <si>
    <t>996319453360074755</t>
  </si>
  <si>
    <t>996321310304362496</t>
  </si>
  <si>
    <t>996704548277374976</t>
  </si>
  <si>
    <t>996724333996380160</t>
  </si>
  <si>
    <t>996728558297976832</t>
  </si>
  <si>
    <t>996635990608490496</t>
  </si>
  <si>
    <t>996728628233801729</t>
  </si>
  <si>
    <t>996728896845418496</t>
  </si>
  <si>
    <t>996275519384686592</t>
  </si>
  <si>
    <t>996729127238557696</t>
  </si>
  <si>
    <t>996729200861163520</t>
  </si>
  <si>
    <t>996344839699619845</t>
  </si>
  <si>
    <t>996729760800759808</t>
  </si>
  <si>
    <t>996730647229149186</t>
  </si>
  <si>
    <t>996367130961567749</t>
  </si>
  <si>
    <t>996385953685098497</t>
  </si>
  <si>
    <t>996468088156639232</t>
  </si>
  <si>
    <t>996730770474577920</t>
  </si>
  <si>
    <t>996731346134368258</t>
  </si>
  <si>
    <t>996262185444827138</t>
  </si>
  <si>
    <t>996263512950403072</t>
  </si>
  <si>
    <t>996370336403910656</t>
  </si>
  <si>
    <t>996432539630923776</t>
  </si>
  <si>
    <t>996464981737656321</t>
  </si>
  <si>
    <t>996731459225481217</t>
  </si>
  <si>
    <t>996731695142506497</t>
  </si>
  <si>
    <t>996729745114128384</t>
  </si>
  <si>
    <t>996731610878889984</t>
  </si>
  <si>
    <t>996731679866843136</t>
  </si>
  <si>
    <t>996252608489840640</t>
  </si>
  <si>
    <t>996731789510172673</t>
  </si>
  <si>
    <t>996723129283162112</t>
  </si>
  <si>
    <t>996726064998240256</t>
  </si>
  <si>
    <t>996727407976566784</t>
  </si>
  <si>
    <t>996731812155183104</t>
  </si>
  <si>
    <t>996732073992966144</t>
  </si>
  <si>
    <t>996732298136518656</t>
  </si>
  <si>
    <t>996294739140972544</t>
  </si>
  <si>
    <t>996294769818132480</t>
  </si>
  <si>
    <t>996324880793645057</t>
  </si>
  <si>
    <t>996626892999610373</t>
  </si>
  <si>
    <t>996732566257459200</t>
  </si>
  <si>
    <t>996338411052195842</t>
  </si>
  <si>
    <t>996435407951843328</t>
  </si>
  <si>
    <t>996647391116910592</t>
  </si>
  <si>
    <t>996721246975950854</t>
  </si>
  <si>
    <t>996733407240556544</t>
  </si>
  <si>
    <t>996331321269121025</t>
  </si>
  <si>
    <t>996259056359796737</t>
  </si>
  <si>
    <t>996319454878486529</t>
  </si>
  <si>
    <t>996471666334191621</t>
  </si>
  <si>
    <t>996734994977558529</t>
  </si>
  <si>
    <t>996735819607142401</t>
  </si>
  <si>
    <t>996108694298529797</t>
  </si>
  <si>
    <t>996106409715609600</t>
  </si>
  <si>
    <t>996111798125416455</t>
  </si>
  <si>
    <t>996683285026758657</t>
  </si>
  <si>
    <t>996683539159703552</t>
  </si>
  <si>
    <t>996253139941691392</t>
  </si>
  <si>
    <t>996434265557667840</t>
  </si>
  <si>
    <t>996703378230206465</t>
  </si>
  <si>
    <t>996735853857857538</t>
  </si>
  <si>
    <t>996666336796344321</t>
  </si>
  <si>
    <t>996313860826116096</t>
  </si>
  <si>
    <t>996322263954870273</t>
  </si>
  <si>
    <t>996333554173923329</t>
  </si>
  <si>
    <t>996735967645052928</t>
  </si>
  <si>
    <t>996683937090072577</t>
  </si>
  <si>
    <t>996686043951828992</t>
  </si>
  <si>
    <t>996312744499462144</t>
  </si>
  <si>
    <t>996425494580121602</t>
  </si>
  <si>
    <t>996709805992669185</t>
  </si>
  <si>
    <t>996736891637649409</t>
  </si>
  <si>
    <t>996328960920342529</t>
  </si>
  <si>
    <t>996329137211047936</t>
  </si>
  <si>
    <t>996388768163737601</t>
  </si>
  <si>
    <t>996685002665529344</t>
  </si>
  <si>
    <t>996736742584668160</t>
  </si>
  <si>
    <t>996623288616046592</t>
  </si>
  <si>
    <t>996660207639031808</t>
  </si>
  <si>
    <t>996737475925151744</t>
  </si>
  <si>
    <t>996738070509633536</t>
  </si>
  <si>
    <t>996250656729128960</t>
  </si>
  <si>
    <t>996257375735730176</t>
  </si>
  <si>
    <t>996321581617111040</t>
  </si>
  <si>
    <t>996310053228597248</t>
  </si>
  <si>
    <t>996271823540154368</t>
  </si>
  <si>
    <t>996652140973252608</t>
  </si>
  <si>
    <t>996315568880930818</t>
  </si>
  <si>
    <t>996359423349133312</t>
  </si>
  <si>
    <t>996650780064145408</t>
  </si>
  <si>
    <t>996384748615368704</t>
  </si>
  <si>
    <t>996739227038769152</t>
  </si>
  <si>
    <t>996262164418777089</t>
  </si>
  <si>
    <t>996262839038996480</t>
  </si>
  <si>
    <t>996263607678701568</t>
  </si>
  <si>
    <t>996300003969773569</t>
  </si>
  <si>
    <t>996412607488757761</t>
  </si>
  <si>
    <t>996412680213803010</t>
  </si>
  <si>
    <t>996460828294569985</t>
  </si>
  <si>
    <t>996739258995048448</t>
  </si>
  <si>
    <t>996739609479573504</t>
  </si>
  <si>
    <t>996441276865183744</t>
  </si>
  <si>
    <t>996395748467109889</t>
  </si>
  <si>
    <t>996739791730413573</t>
  </si>
  <si>
    <t>996453486429655046</t>
  </si>
  <si>
    <t>996431885684404227</t>
  </si>
  <si>
    <t>996432867268988928</t>
  </si>
  <si>
    <t>996465125237420032</t>
  </si>
  <si>
    <t>996272637176373248</t>
  </si>
  <si>
    <t>996316000277721088</t>
  </si>
  <si>
    <t>996346616486551557</t>
  </si>
  <si>
    <t>996409459181326336</t>
  </si>
  <si>
    <t>996451199615488001</t>
  </si>
  <si>
    <t>996739921917415425</t>
  </si>
  <si>
    <t>996740106471034880</t>
  </si>
  <si>
    <t>996305349631270913</t>
  </si>
  <si>
    <t>996345086886711297</t>
  </si>
  <si>
    <t>996439936235646976</t>
  </si>
  <si>
    <t>996354335838818304</t>
  </si>
  <si>
    <t>996416797170655232</t>
  </si>
  <si>
    <t>996344733839568896</t>
  </si>
  <si>
    <t>996358459309387776</t>
  </si>
  <si>
    <t>996250715919192064</t>
  </si>
  <si>
    <t>996250852695461888</t>
  </si>
  <si>
    <t>996254259065876480</t>
  </si>
  <si>
    <t>996353744865505280</t>
  </si>
  <si>
    <t>996358546290814976</t>
  </si>
  <si>
    <t>996382522996068352</t>
  </si>
  <si>
    <t>996400384146100226</t>
  </si>
  <si>
    <t>996404874152734722</t>
  </si>
  <si>
    <t>996479960780066816</t>
  </si>
  <si>
    <t>996733712279752709</t>
  </si>
  <si>
    <t>996293077877878789</t>
  </si>
  <si>
    <t>996740644453396480</t>
  </si>
  <si>
    <t>996425671109988352</t>
  </si>
  <si>
    <t>996426598965432320</t>
  </si>
  <si>
    <t>996450960921767941</t>
  </si>
  <si>
    <t>996482079201398784</t>
  </si>
  <si>
    <t>996369334237876226</t>
  </si>
  <si>
    <t>996654339430273024</t>
  </si>
  <si>
    <t>996740879414112256</t>
  </si>
  <si>
    <t>996740909613150208</t>
  </si>
  <si>
    <t>996741085123743744</t>
  </si>
  <si>
    <t>996299534589485056</t>
  </si>
  <si>
    <t>996741580005494784</t>
  </si>
  <si>
    <t>996273558895644672</t>
  </si>
  <si>
    <t>996276279870672896</t>
  </si>
  <si>
    <t>996310251199696896</t>
  </si>
  <si>
    <t>996276545835716608</t>
  </si>
  <si>
    <t>996365079577878529</t>
  </si>
  <si>
    <t>996312928105172992</t>
  </si>
  <si>
    <t>996333778997075969</t>
  </si>
  <si>
    <t>996305427779420162</t>
  </si>
  <si>
    <t>996344495347249152</t>
  </si>
  <si>
    <t>996651816866676736</t>
  </si>
  <si>
    <t>996402738585096193</t>
  </si>
  <si>
    <t>996355085444804609</t>
  </si>
  <si>
    <t>996408470340554753</t>
  </si>
  <si>
    <t>996274878415278081</t>
  </si>
  <si>
    <t>996313322432561152</t>
  </si>
  <si>
    <t>996313583960186880</t>
  </si>
  <si>
    <t>996340193614540801</t>
  </si>
  <si>
    <t>996356031960711168</t>
  </si>
  <si>
    <t>996378772910813184</t>
  </si>
  <si>
    <t>996408503223902215</t>
  </si>
  <si>
    <t>996409003277250560</t>
  </si>
  <si>
    <t>996450803140448258</t>
  </si>
  <si>
    <t>996493941099855872</t>
  </si>
  <si>
    <t>996631726653935616</t>
  </si>
  <si>
    <t>996740810057142276</t>
  </si>
  <si>
    <t>996741254363910144</t>
  </si>
  <si>
    <t>996633094307352576</t>
  </si>
  <si>
    <t>996741858662461440</t>
  </si>
  <si>
    <t>996361495545044992</t>
  </si>
  <si>
    <t>996738709214187522</t>
  </si>
  <si>
    <t>996541690809847808</t>
  </si>
  <si>
    <t>996277440329764865</t>
  </si>
  <si>
    <t>996335064995819520</t>
  </si>
  <si>
    <t>996634270063104000</t>
  </si>
  <si>
    <t>996724726935498757</t>
  </si>
  <si>
    <t>996325742211452928</t>
  </si>
  <si>
    <t>996742495617855494</t>
  </si>
  <si>
    <t>996500457437696001</t>
  </si>
  <si>
    <t>996121933581373441</t>
  </si>
  <si>
    <t>996298868978585600</t>
  </si>
  <si>
    <t>996322580020768768</t>
  </si>
  <si>
    <t>996329227954933761</t>
  </si>
  <si>
    <t>996656146185379840</t>
  </si>
  <si>
    <t>996742717324644354</t>
  </si>
  <si>
    <t>996743062117343232</t>
  </si>
  <si>
    <t>996645301971800064</t>
  </si>
  <si>
    <t>996313497070919680</t>
  </si>
  <si>
    <t>996743144497664001</t>
  </si>
  <si>
    <t>996458673877716994</t>
  </si>
  <si>
    <t>996316893286985728</t>
  </si>
  <si>
    <t>996502611552538625</t>
  </si>
  <si>
    <t>996282203205259264</t>
  </si>
  <si>
    <t>996455313137111041</t>
  </si>
  <si>
    <t>996646751057661953</t>
  </si>
  <si>
    <t>996676891766673408</t>
  </si>
  <si>
    <t>996716181099773952</t>
  </si>
  <si>
    <t>996739116707565573</t>
  </si>
  <si>
    <t>996739174538629120</t>
  </si>
  <si>
    <t>996739608904978433</t>
  </si>
  <si>
    <t>996118751866249216</t>
  </si>
  <si>
    <t>996298172828934144</t>
  </si>
  <si>
    <t>996366007076884481</t>
  </si>
  <si>
    <t>996379778197409792</t>
  </si>
  <si>
    <t>996491789510029312</t>
  </si>
  <si>
    <t>996495781703114754</t>
  </si>
  <si>
    <t>996668040631717888</t>
  </si>
  <si>
    <t>996699804112769030</t>
  </si>
  <si>
    <t>996700021289611264</t>
  </si>
  <si>
    <t>996743360697241601</t>
  </si>
  <si>
    <t>996744257309499392</t>
  </si>
  <si>
    <t>996447373470691328</t>
  </si>
  <si>
    <t>996108566896537602</t>
  </si>
  <si>
    <t>996115281616531456</t>
  </si>
  <si>
    <t>996273715439693824</t>
  </si>
  <si>
    <t>996331903631462400</t>
  </si>
  <si>
    <t>996467817850572802</t>
  </si>
  <si>
    <t>996402945196482560</t>
  </si>
  <si>
    <t>996403507979841536</t>
  </si>
  <si>
    <t>996406935908909057</t>
  </si>
  <si>
    <t>996744364134191104</t>
  </si>
  <si>
    <t>996649757710921728</t>
  </si>
  <si>
    <t>996744977014251520</t>
  </si>
  <si>
    <t>996746152979714053</t>
  </si>
  <si>
    <t>996613734142529536</t>
  </si>
  <si>
    <t>996614275606237184</t>
  </si>
  <si>
    <t>996414542572859397</t>
  </si>
  <si>
    <t>996298556611923969</t>
  </si>
  <si>
    <t>996747081401491456</t>
  </si>
  <si>
    <t>996349129424015360</t>
  </si>
  <si>
    <t>996390343728824320</t>
  </si>
  <si>
    <t>996349991248592896</t>
  </si>
  <si>
    <t>996736685282086912</t>
  </si>
  <si>
    <t>996748035311927298</t>
  </si>
  <si>
    <t>996141046475231232</t>
  </si>
  <si>
    <t>996152199217664000</t>
  </si>
  <si>
    <t>996142739334094848</t>
  </si>
  <si>
    <t>996144235266166787</t>
  </si>
  <si>
    <t>996155184576434176</t>
  </si>
  <si>
    <t>996668812182413313</t>
  </si>
  <si>
    <t>996373418781093888</t>
  </si>
  <si>
    <t>996467785692835842</t>
  </si>
  <si>
    <t>996465402799624192</t>
  </si>
  <si>
    <t>996330498740940800</t>
  </si>
  <si>
    <t>996327664377049088</t>
  </si>
  <si>
    <t>996334678729809920</t>
  </si>
  <si>
    <t>996351700935106561</t>
  </si>
  <si>
    <t>996359663225581569</t>
  </si>
  <si>
    <t>996452223960969217</t>
  </si>
  <si>
    <t>996479129338949634</t>
  </si>
  <si>
    <t>996637092242444288</t>
  </si>
  <si>
    <t>996663964284129281</t>
  </si>
  <si>
    <t>996474958292422657</t>
  </si>
  <si>
    <t>996477939322707969</t>
  </si>
  <si>
    <t>996483546691899395</t>
  </si>
  <si>
    <t>996651960966221824</t>
  </si>
  <si>
    <t>996663635782062080</t>
  </si>
  <si>
    <t>996667934784348160</t>
  </si>
  <si>
    <t>996326425371271168</t>
  </si>
  <si>
    <t>996678972082741248</t>
  </si>
  <si>
    <t>996680864082821120</t>
  </si>
  <si>
    <t>996291946653143040</t>
  </si>
  <si>
    <t>996272402802888704</t>
  </si>
  <si>
    <t>996291806265593856</t>
  </si>
  <si>
    <t>996349203659067392</t>
  </si>
  <si>
    <t>996432261103878144</t>
  </si>
  <si>
    <t>996446839783256064</t>
  </si>
  <si>
    <t>996447130998001664</t>
  </si>
  <si>
    <t>996490946991808513</t>
  </si>
  <si>
    <t>996491380863225856</t>
  </si>
  <si>
    <t>996608362870697984</t>
  </si>
  <si>
    <t>996625114040094720</t>
  </si>
  <si>
    <t>996676235622256640</t>
  </si>
  <si>
    <t>996730966772199424</t>
  </si>
  <si>
    <t>996748263025004545</t>
  </si>
  <si>
    <t>996749156436926465</t>
  </si>
  <si>
    <t>996749183154642945</t>
  </si>
  <si>
    <t>996498017011290113</t>
  </si>
  <si>
    <t>996745111508840451</t>
  </si>
  <si>
    <t>996749792637259776</t>
  </si>
  <si>
    <t>996371899495145472</t>
  </si>
  <si>
    <t>996381905959489537</t>
  </si>
  <si>
    <t>996724655842123777</t>
  </si>
  <si>
    <t>996748095403773952</t>
  </si>
  <si>
    <t>996750845600583680</t>
  </si>
  <si>
    <t>996398489079832581</t>
  </si>
  <si>
    <t>996407414030307328</t>
  </si>
  <si>
    <t>996440516366602240</t>
  </si>
  <si>
    <t>996258920988635136</t>
  </si>
  <si>
    <t>996377585901801474</t>
  </si>
  <si>
    <t>996447465426518017</t>
  </si>
  <si>
    <t>996426015697244160</t>
  </si>
  <si>
    <t>996437805390811136</t>
  </si>
  <si>
    <t>996631325313589248</t>
  </si>
  <si>
    <t>996675738928640000</t>
  </si>
  <si>
    <t>996751063901528066</t>
  </si>
  <si>
    <t>996317272586235904</t>
  </si>
  <si>
    <t>996319758705483776</t>
  </si>
  <si>
    <t>996373947439513601</t>
  </si>
  <si>
    <t>996471050543214592</t>
  </si>
  <si>
    <t>996382364367548421</t>
  </si>
  <si>
    <t>996382818568679425</t>
  </si>
  <si>
    <t>996474165384368129</t>
  </si>
  <si>
    <t>996627624028975104</t>
  </si>
  <si>
    <t>996474869389897728</t>
  </si>
  <si>
    <t>996465129653985280</t>
  </si>
  <si>
    <t>996740414056132609</t>
  </si>
  <si>
    <t>996476834962436096</t>
  </si>
  <si>
    <t>996289742021984256</t>
  </si>
  <si>
    <t>996401959979581440</t>
  </si>
  <si>
    <t>996476870567874560</t>
  </si>
  <si>
    <t>996343450458116096</t>
  </si>
  <si>
    <t>996633060148989952</t>
  </si>
  <si>
    <t>996477013350330369</t>
  </si>
  <si>
    <t>996112066988699648</t>
  </si>
  <si>
    <t>996477100952555520</t>
  </si>
  <si>
    <t>996477629745303552</t>
  </si>
  <si>
    <t>996506847199813637</t>
  </si>
  <si>
    <t>996698934591606784</t>
  </si>
  <si>
    <t>996325627916668929</t>
  </si>
  <si>
    <t>996475737388584961</t>
  </si>
  <si>
    <t>996726291633197056</t>
  </si>
  <si>
    <t>996673445034385408</t>
  </si>
  <si>
    <t>996728481940635649</t>
  </si>
  <si>
    <t>996301377252020225</t>
  </si>
  <si>
    <t>996731864751706114</t>
  </si>
  <si>
    <t>996738090780815360</t>
  </si>
  <si>
    <t>996737837075779585</t>
  </si>
  <si>
    <t>996378967899869184</t>
  </si>
  <si>
    <t>996391891032829952</t>
  </si>
  <si>
    <t>996688867938926592</t>
  </si>
  <si>
    <t>996380140505632768</t>
  </si>
  <si>
    <t>996462892928176128</t>
  </si>
  <si>
    <t>996486974063235073</t>
  </si>
  <si>
    <t>996285929273913344</t>
  </si>
  <si>
    <t>996286057334394880</t>
  </si>
  <si>
    <t>996441960545210368</t>
  </si>
  <si>
    <t>996714086187634688</t>
  </si>
  <si>
    <t>996726846254350340</t>
  </si>
  <si>
    <t>996751227852611584</t>
  </si>
  <si>
    <t>996250700861595648</t>
  </si>
  <si>
    <t>996294146057998336</t>
  </si>
  <si>
    <t>996353385380110337</t>
  </si>
  <si>
    <t>996373969249996800</t>
  </si>
  <si>
    <t>996626344275599360</t>
  </si>
  <si>
    <t>996617071290212352</t>
  </si>
  <si>
    <t>996375001162043392</t>
  </si>
  <si>
    <t>996655989188329473</t>
  </si>
  <si>
    <t>996661246832398337</t>
  </si>
  <si>
    <t>996315020312145920</t>
  </si>
  <si>
    <t>996646128035786752</t>
  </si>
  <si>
    <t>996502965992218624</t>
  </si>
  <si>
    <t>996321738152730624</t>
  </si>
  <si>
    <t>996312010420903936</t>
  </si>
  <si>
    <t>996328960035295233</t>
  </si>
  <si>
    <t>996329365116989446</t>
  </si>
  <si>
    <t>996330761358856193</t>
  </si>
  <si>
    <t>996435089075687425</t>
  </si>
  <si>
    <t>996631530750521344</t>
  </si>
  <si>
    <t>996697328965832704</t>
  </si>
  <si>
    <t>996684502599598080</t>
  </si>
  <si>
    <t>996644649681989632</t>
  </si>
  <si>
    <t>996507950326960128</t>
  </si>
  <si>
    <t>996686396181106688</t>
  </si>
  <si>
    <t>996127083205156864</t>
  </si>
  <si>
    <t>996140912442073088</t>
  </si>
  <si>
    <t>996264580111392769</t>
  </si>
  <si>
    <t>996354957870817280</t>
  </si>
  <si>
    <t>996441645267681281</t>
  </si>
  <si>
    <t>996454990976823302</t>
  </si>
  <si>
    <t>996749007497187328</t>
  </si>
  <si>
    <t>996749242826928128</t>
  </si>
  <si>
    <t>996751125008343043</t>
  </si>
  <si>
    <t>996121693172240384</t>
  </si>
  <si>
    <t>996113857440567296</t>
  </si>
  <si>
    <t>996105631751958532</t>
  </si>
  <si>
    <t>996425199821213697</t>
  </si>
  <si>
    <t>996429715404619776</t>
  </si>
  <si>
    <t>996439712708616193</t>
  </si>
  <si>
    <t>996440237839650816</t>
  </si>
  <si>
    <t>996465532084871170</t>
  </si>
  <si>
    <t>996729521310261248</t>
  </si>
  <si>
    <t>996123704198422528</t>
  </si>
  <si>
    <t>996121898365935616</t>
  </si>
  <si>
    <t>996300606934601729</t>
  </si>
  <si>
    <t>996304842418159616</t>
  </si>
  <si>
    <t>996319790326210560</t>
  </si>
  <si>
    <t>996390244474814464</t>
  </si>
  <si>
    <t>996448164923265024</t>
  </si>
  <si>
    <t>996453357022777345</t>
  </si>
  <si>
    <t>996307249340518400</t>
  </si>
  <si>
    <t>996350273701449728</t>
  </si>
  <si>
    <t>996375397351677952</t>
  </si>
  <si>
    <t>996258668168523776</t>
  </si>
  <si>
    <t>996339948621107206</t>
  </si>
  <si>
    <t>996354004203507713</t>
  </si>
  <si>
    <t>996427902244802560</t>
  </si>
  <si>
    <t>996109276061028353</t>
  </si>
  <si>
    <t>996109415530074112</t>
  </si>
  <si>
    <t>996292746745974784</t>
  </si>
  <si>
    <t>996301775320829952</t>
  </si>
  <si>
    <t>996375664919023616</t>
  </si>
  <si>
    <t>996377983693873153</t>
  </si>
  <si>
    <t>996424416690167810</t>
  </si>
  <si>
    <t>996426850028187649</t>
  </si>
  <si>
    <t>996664621443502080</t>
  </si>
  <si>
    <t>996749430052278272</t>
  </si>
  <si>
    <t>996751526084399110</t>
  </si>
  <si>
    <t>996318930544324608</t>
  </si>
  <si>
    <t>996323950350209024</t>
  </si>
  <si>
    <t>996358973157789696</t>
  </si>
  <si>
    <t>996667815154405376</t>
  </si>
  <si>
    <t>996297880112697344</t>
  </si>
  <si>
    <t>996329439603646465</t>
  </si>
  <si>
    <t>996386806286422016</t>
  </si>
  <si>
    <t>996400712690094080</t>
  </si>
  <si>
    <t>996678972145532928</t>
  </si>
  <si>
    <t>996402406291394560</t>
  </si>
  <si>
    <t>996413324794482688</t>
  </si>
  <si>
    <t>996411628257202176</t>
  </si>
  <si>
    <t>996458550988812288</t>
  </si>
  <si>
    <t>996412806118477824</t>
  </si>
  <si>
    <t>996419372255236096</t>
  </si>
  <si>
    <t>996405987191001088</t>
  </si>
  <si>
    <t>996414674219536386</t>
  </si>
  <si>
    <t>996428699481276416</t>
  </si>
  <si>
    <t>996450432758308868</t>
  </si>
  <si>
    <t>996731257970200577</t>
  </si>
  <si>
    <t>996732959091822592</t>
  </si>
  <si>
    <t>996752464929017856</t>
  </si>
  <si>
    <t>996420304045006849</t>
  </si>
  <si>
    <t>996241520364806146</t>
  </si>
  <si>
    <t>996751241500856321</t>
  </si>
  <si>
    <t>996360870644023296</t>
  </si>
  <si>
    <t>996322160212922368</t>
  </si>
  <si>
    <t>996328930297700352</t>
  </si>
  <si>
    <t>996365709759393793</t>
  </si>
  <si>
    <t>996390375643336705</t>
  </si>
  <si>
    <t>996736839548620805</t>
  </si>
  <si>
    <t>996663330793238531</t>
  </si>
  <si>
    <t>996375866388242434</t>
  </si>
  <si>
    <t>996417261522030593</t>
  </si>
  <si>
    <t>996418075904872456</t>
  </si>
  <si>
    <t>996652303062065154</t>
  </si>
  <si>
    <t>996664511938613248</t>
  </si>
  <si>
    <t>996742810681430016</t>
  </si>
  <si>
    <t>996740142151987200</t>
  </si>
  <si>
    <t>996753189990010882</t>
  </si>
  <si>
    <t>996336792138932224</t>
  </si>
  <si>
    <t>996753550146441220</t>
  </si>
  <si>
    <t>996748537579831298</t>
  </si>
  <si>
    <t>996490188368109570</t>
  </si>
  <si>
    <t>996491947496833025</t>
  </si>
  <si>
    <t>996492609886523393</t>
  </si>
  <si>
    <t>996753738449801216</t>
  </si>
  <si>
    <t>996346470482808832</t>
  </si>
  <si>
    <t>996373373079912448</t>
  </si>
  <si>
    <t>996348787114369024</t>
  </si>
  <si>
    <t>996351192115634176</t>
  </si>
  <si>
    <t>996371107866382336</t>
  </si>
  <si>
    <t>996377533796028416</t>
  </si>
  <si>
    <t>996352457256161281</t>
  </si>
  <si>
    <t>996420831017398272</t>
  </si>
  <si>
    <t>996437217362038784</t>
  </si>
  <si>
    <t>996495520192499713</t>
  </si>
  <si>
    <t>996583018558091265</t>
  </si>
  <si>
    <t>996729660909244417</t>
  </si>
  <si>
    <t>996628826783453184</t>
  </si>
  <si>
    <t>996657040578764800</t>
  </si>
  <si>
    <t>996657191502471168</t>
  </si>
  <si>
    <t>996128731793108992</t>
  </si>
  <si>
    <t>996286012807614464</t>
  </si>
  <si>
    <t>996295697430401024</t>
  </si>
  <si>
    <t>996297172718116864</t>
  </si>
  <si>
    <t>996335285142204416</t>
  </si>
  <si>
    <t>996469330962362368</t>
  </si>
  <si>
    <t>996670146327572480</t>
  </si>
  <si>
    <t>996688880601567232</t>
  </si>
  <si>
    <t>996446238093578241</t>
  </si>
  <si>
    <t>996450217930182657</t>
  </si>
  <si>
    <t>996456507666583553</t>
  </si>
  <si>
    <t>996753840627179525</t>
  </si>
  <si>
    <t>996107367581335552</t>
  </si>
  <si>
    <t>996754217300824065</t>
  </si>
  <si>
    <t>996754220555624448</t>
  </si>
  <si>
    <t>996754457483448321</t>
  </si>
  <si>
    <t>996307230428364800</t>
  </si>
  <si>
    <t>996729715372232705</t>
  </si>
  <si>
    <t>996754727252709376</t>
  </si>
  <si>
    <t>996242436136546304</t>
  </si>
  <si>
    <t>996254674075488256</t>
  </si>
  <si>
    <t>996605322495168512</t>
  </si>
  <si>
    <t>996371870025965568</t>
  </si>
  <si>
    <t>996322006994948096</t>
  </si>
  <si>
    <t>996666420443385856</t>
  </si>
  <si>
    <t>996694175113515009</t>
  </si>
  <si>
    <t>996320580101132288</t>
  </si>
  <si>
    <t>996425607700459520</t>
  </si>
  <si>
    <t>996429469899460610</t>
  </si>
  <si>
    <t>996452591025426433</t>
  </si>
  <si>
    <t>996731557548363777</t>
  </si>
  <si>
    <t>996755066739707904</t>
  </si>
  <si>
    <t>996327992325525504</t>
  </si>
  <si>
    <t>996264545885802497</t>
  </si>
  <si>
    <t>996631473129230336</t>
  </si>
  <si>
    <t>996755417362550784</t>
  </si>
  <si>
    <t>996753375227207681</t>
  </si>
  <si>
    <t>996756387995807744</t>
  </si>
  <si>
    <t>996746218813513728</t>
  </si>
  <si>
    <t>996435280889597953</t>
  </si>
  <si>
    <t>996123623634145281</t>
  </si>
  <si>
    <t>996124768976998401</t>
  </si>
  <si>
    <t>996257356932579329</t>
  </si>
  <si>
    <t>996259357955448832</t>
  </si>
  <si>
    <t>996699366076436480</t>
  </si>
  <si>
    <t>996291829837516800</t>
  </si>
  <si>
    <t>996292564490903552</t>
  </si>
  <si>
    <t>996259170063192065</t>
  </si>
  <si>
    <t>996259364540420096</t>
  </si>
  <si>
    <t>996623301588987904</t>
  </si>
  <si>
    <t>996623311638597632</t>
  </si>
  <si>
    <t>996293955259158529</t>
  </si>
  <si>
    <t>996140602348752896</t>
  </si>
  <si>
    <t>996394062163906563</t>
  </si>
  <si>
    <t>996119013427118085</t>
  </si>
  <si>
    <t>996297307875397632</t>
  </si>
  <si>
    <t>996349199242407936</t>
  </si>
  <si>
    <t>996391443957731328</t>
  </si>
  <si>
    <t>996352736122867712</t>
  </si>
  <si>
    <t>996431174028406784</t>
  </si>
  <si>
    <t>996431751735103488</t>
  </si>
  <si>
    <t>996454719446020109</t>
  </si>
  <si>
    <t>996455312415776768</t>
  </si>
  <si>
    <t>996450309890363393</t>
  </si>
  <si>
    <t>996301111446433793</t>
  </si>
  <si>
    <t>996457970048360449</t>
  </si>
  <si>
    <t>996584110071132160</t>
  </si>
  <si>
    <t>996454878900781056</t>
  </si>
  <si>
    <t>996488002032619520</t>
  </si>
  <si>
    <t>996239943625334784</t>
  </si>
  <si>
    <t>996488046488014849</t>
  </si>
  <si>
    <t>996323288975663104</t>
  </si>
  <si>
    <t>996440757648216069</t>
  </si>
  <si>
    <t>996443705136570368</t>
  </si>
  <si>
    <t>996127989397164032</t>
  </si>
  <si>
    <t>996443019485249536</t>
  </si>
  <si>
    <t>996489468424179712</t>
  </si>
  <si>
    <t>996400200322289664</t>
  </si>
  <si>
    <t>996649093547134977</t>
  </si>
  <si>
    <t>996393242160746496</t>
  </si>
  <si>
    <t>996639249301688320</t>
  </si>
  <si>
    <t>996732912308539392</t>
  </si>
  <si>
    <t>996749863240060931</t>
  </si>
  <si>
    <t>996700604947890178</t>
  </si>
  <si>
    <t>996729709508616193</t>
  </si>
  <si>
    <t>996721399476744192</t>
  </si>
  <si>
    <t>996700794136166401</t>
  </si>
  <si>
    <t>996608221015150592</t>
  </si>
  <si>
    <t>996683285232275456</t>
  </si>
  <si>
    <t>996617304648675328</t>
  </si>
  <si>
    <t>996701881509535744</t>
  </si>
  <si>
    <t>996312757698990081</t>
  </si>
  <si>
    <t>996646408366280704</t>
  </si>
  <si>
    <t>996706749246787584</t>
  </si>
  <si>
    <t>996612483178795008</t>
  </si>
  <si>
    <t>996614306316869632</t>
  </si>
  <si>
    <t>996629650989297664</t>
  </si>
  <si>
    <t>996706706339004416</t>
  </si>
  <si>
    <t>996115978563084295</t>
  </si>
  <si>
    <t>996597686710218752</t>
  </si>
  <si>
    <t>996744032826077184</t>
  </si>
  <si>
    <t>996744547131707392</t>
  </si>
  <si>
    <t>996744217656528896</t>
  </si>
  <si>
    <t>996743633553575936</t>
  </si>
  <si>
    <t>996746198525644800</t>
  </si>
  <si>
    <t>996741347901140993</t>
  </si>
  <si>
    <t>996743559612174338</t>
  </si>
  <si>
    <t>996746247594823682</t>
  </si>
  <si>
    <t>996263993042927616</t>
  </si>
  <si>
    <t>996354442160168961</t>
  </si>
  <si>
    <t>996381853828268033</t>
  </si>
  <si>
    <t>996626181863759872</t>
  </si>
  <si>
    <t>996744694322417664</t>
  </si>
  <si>
    <t>996645829443244032</t>
  </si>
  <si>
    <t>996752174368673792</t>
  </si>
  <si>
    <t>996756252125466624</t>
  </si>
  <si>
    <t>996307362179878914</t>
  </si>
  <si>
    <t>996756844306722816</t>
  </si>
  <si>
    <t>996292361905954816</t>
  </si>
  <si>
    <t>996319007467823104</t>
  </si>
  <si>
    <t>996324365120823296</t>
  </si>
  <si>
    <t>996291374273191937</t>
  </si>
  <si>
    <t>996333527565205504</t>
  </si>
  <si>
    <t>996422507078078465</t>
  </si>
  <si>
    <t>996739410828939265</t>
  </si>
  <si>
    <t>996739740421509120</t>
  </si>
  <si>
    <t>996250930902458369</t>
  </si>
  <si>
    <t>996757063291334658</t>
  </si>
  <si>
    <t>996331103358214145</t>
  </si>
  <si>
    <t>996757510068625408</t>
  </si>
  <si>
    <t>996352285520384000</t>
  </si>
  <si>
    <t>993913820828626944</t>
  </si>
  <si>
    <t>996124995981103108</t>
  </si>
  <si>
    <t>996125823739588608</t>
  </si>
  <si>
    <t>996140068636188672</t>
  </si>
  <si>
    <t>996049226441416705</t>
  </si>
  <si>
    <t>995583988856221697</t>
  </si>
  <si>
    <t>996303538845310979</t>
  </si>
  <si>
    <t>996325824168124416</t>
  </si>
  <si>
    <t>995918683515080707</t>
  </si>
  <si>
    <t>996372715291496454</t>
  </si>
  <si>
    <t>996379692080001024</t>
  </si>
  <si>
    <t>996374423602069504</t>
  </si>
  <si>
    <t>996400590946258946</t>
  </si>
  <si>
    <t>996404574494842880</t>
  </si>
  <si>
    <t>996351580202037249</t>
  </si>
  <si>
    <t>996380422559977472</t>
  </si>
  <si>
    <t>996257892415176704</t>
  </si>
  <si>
    <t>995928549663170560</t>
  </si>
  <si>
    <t>996395684789129216</t>
  </si>
  <si>
    <t>996341116336263168</t>
  </si>
  <si>
    <t>996379140931678208</t>
  </si>
  <si>
    <t>996482777896902656</t>
  </si>
  <si>
    <t>996487243098411008</t>
  </si>
  <si>
    <t>996494612121432066</t>
  </si>
  <si>
    <t>996500701818884098</t>
  </si>
  <si>
    <t>994799469815304197</t>
  </si>
  <si>
    <t>996494320533495809</t>
  </si>
  <si>
    <t>996487387474690055</t>
  </si>
  <si>
    <t>996643383308378113</t>
  </si>
  <si>
    <t>996638657024004096</t>
  </si>
  <si>
    <t>996647142826659840</t>
  </si>
  <si>
    <t>996491362764836864</t>
  </si>
  <si>
    <t>996650165061767168</t>
  </si>
  <si>
    <t>996672725602140160</t>
  </si>
  <si>
    <t>996283986359005184</t>
  </si>
  <si>
    <t>995635440261779456</t>
  </si>
  <si>
    <t>939543394413613057</t>
  </si>
  <si>
    <t>996683539797168128</t>
  </si>
  <si>
    <t>996683143628369921</t>
  </si>
  <si>
    <t>996438532913795073</t>
  </si>
  <si>
    <t>996088223632936962</t>
  </si>
  <si>
    <t>996474483438432256</t>
  </si>
  <si>
    <t>996680531424219136</t>
  </si>
  <si>
    <t>996406357342457856</t>
  </si>
  <si>
    <t>996720406269775872</t>
  </si>
  <si>
    <t>996283938988584960</t>
  </si>
  <si>
    <t>996293479029493760</t>
  </si>
  <si>
    <t>996408580097150976</t>
  </si>
  <si>
    <t>994538021872717824</t>
  </si>
  <si>
    <t>996725834135293957</t>
  </si>
  <si>
    <t>996075552065941505</t>
  </si>
  <si>
    <t>996098922203500545</t>
  </si>
  <si>
    <t>996682089872396289</t>
  </si>
  <si>
    <t>996395514999472128</t>
  </si>
  <si>
    <t>996377462287339521</t>
  </si>
  <si>
    <t>996339105813458945</t>
  </si>
  <si>
    <t>996297755076292609</t>
  </si>
  <si>
    <t>996315447762079746</t>
  </si>
  <si>
    <t>994643218305347585</t>
  </si>
  <si>
    <t>996486359777992706</t>
  </si>
  <si>
    <t>996359120394518528</t>
  </si>
  <si>
    <t>996421887457669120</t>
  </si>
  <si>
    <t>996457117220556801</t>
  </si>
  <si>
    <t>996101502564491265</t>
  </si>
  <si>
    <t>996685245507362817</t>
  </si>
  <si>
    <t>996300662496481280</t>
  </si>
  <si>
    <t>996727565757960192</t>
  </si>
  <si>
    <t>996736743079628800</t>
  </si>
  <si>
    <t>996317933180735488</t>
  </si>
  <si>
    <t>996354783412936704</t>
  </si>
  <si>
    <t>996309478105583616</t>
  </si>
  <si>
    <t>996311148784963584</t>
  </si>
  <si>
    <t>996351971627028480</t>
  </si>
  <si>
    <t>996491400932986886</t>
  </si>
  <si>
    <t>996617294636879873</t>
  </si>
  <si>
    <t>996387235783200769</t>
  </si>
  <si>
    <t>996692262145978368</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</si>
  <si>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</si>
  <si>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</si>
  <si>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</si>
  <si>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</si>
  <si>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</si>
  <si>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</si>
  <si>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</si>
  <si>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</si>
  <si>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</si>
  <si>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</si>
  <si>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</si>
  <si>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</si>
  <si>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</si>
  <si>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pisatelj | psiholog v Svetovalnici Akcija! IPPA | PADI Rescue Diver | plezalec | aktivist | komentator socialne in pravne države | bloger | mačjeljub</t>
  </si>
  <si>
    <t>S pozitivnim odnosom do Slovenskih uspehov na različnih področjih, želimo prikazati uspešnost Slovenskega naroda, s tem pa povrniti upanje v Slovensko državo.</t>
  </si>
  <si>
    <t>⛦⛦⛦BREZ DLAKE NA JEZIKU ⛦⛦⛦ 
NE toleriram sovražnega govora in nestrpnosti! ⛦⛦⛦ ZERO tolerance to hate speech &amp; intolerant to intolerance!</t>
  </si>
  <si>
    <t>Freelance photographer / Producer and social media promotion director at @radiocapris. Instagram: @jaka_ivancic / Snapchat: @jakaivancic</t>
  </si>
  <si>
    <t>Since August 2015 Ambassador of Slovakia to the Court of St.James's, London. RTs+follows ≠ endorsements Follow Slovak Embassy London tweets @SLOVAKIAinUK</t>
  </si>
  <si>
    <t>Ambassador of Slovenia to the United Kingdom &amp; Ireland, Permanent Representative of Slovenia to the IMO</t>
  </si>
  <si>
    <t>Embassy of the Republic of Slovenia is official representative body of Slovenia in United Kingdom of Great Britain &amp; Northern Ireland and in Ireland.</t>
  </si>
  <si>
    <t>Collumnist at Portal Politikis. Journalist, philosopher and theologian, influenced by: Nietzsche, Hegel, Kant, Žižek, Marx, Ratzinger, Baudrillard, Derrida...</t>
  </si>
  <si>
    <t>Slovenska demokratska stranka</t>
  </si>
  <si>
    <t>Tedenski magazin</t>
  </si>
  <si>
    <t>Non Bene Pro Toto Libertas Venditur Auro.</t>
  </si>
  <si>
    <t>Editor-in-Chief at Demokracija magazine &amp; Nova24TV. Anti-Socialist, Conservative/Libertarian. Politically Incorrect.</t>
  </si>
  <si>
    <t>Če kaj težko prenašam, so to  eko-bleferji.</t>
  </si>
  <si>
    <t>Često ciničan. I češće nego bi bilo pristojno.</t>
  </si>
  <si>
    <t>Je suis dr.Novič, a victim of Slovenian deep state judiciary</t>
  </si>
  <si>
    <t>Najbolj obiskana spletna stran v Sloveniji.</t>
  </si>
  <si>
    <t>Uradna Twitter stran RTV Slovenija. Tvitamo sodelavke Službe za komuniciranje RTV Slovenija. Prosimo, da za uradne odgovore uredništev pišete na pr@rtvslo.si.</t>
  </si>
  <si>
    <t>#PRESIDENT_DONALD_TRUMP🇺🇸
#20_JAN_2017</t>
  </si>
  <si>
    <t>Focus on ... Sport, Media, Sponsorship, @SportoConf, Arsenal follows me</t>
  </si>
  <si>
    <t>Tehnolog mehanske obdelave. Specialist za optimizacije proizvodnih procesov. Magister inženir strojništva. Raziskovalec. Kitarist. Pa še kaj se najde.</t>
  </si>
  <si>
    <t>Seks, socijalizam i #samoisus</t>
  </si>
  <si>
    <t>Economics</t>
  </si>
  <si>
    <t>Prime Minister of the Republic of Slovenia. Uradni račun predsednika @VladaRS in predsednika @StrankaSMC.</t>
  </si>
  <si>
    <t>podpredsednica SDS, poslanka v Državnem zboru RS</t>
  </si>
  <si>
    <t>Embassy of the Republic of Slovenia in Germany, Botschaft der Republik Slowenien in Berlin</t>
  </si>
  <si>
    <t>Gimme festivals, some more festivals and a bit more of festivals. Add some culture and projects to that. Did I mention I like festivals? Valar festivalis!</t>
  </si>
  <si>
    <t>Kad ste u govnima do guše, najbitnije je da kolena ne klecnu.</t>
  </si>
  <si>
    <t>Нема дана а да не мислим на тебе!</t>
  </si>
  <si>
    <t>Misli ćaća čitam knjige, a ja pravac u Verige</t>
  </si>
  <si>
    <t>Rentner.</t>
  </si>
  <si>
    <t>Nekdo, ki ne razume čisto Slovencev, sicer pa kemik, ki spreminja svet. Aja, pa neizmerni živaloljubec</t>
  </si>
  <si>
    <t>art, architecture, books, DIY, underwater, politics, procrastination</t>
  </si>
  <si>
    <t>Ekonomist. Voditelj. Novinar.</t>
  </si>
  <si>
    <t>Journo</t>
  </si>
  <si>
    <t>Neomajen zagovornik svobode, občasni pisun, mlad raziskovalec na več področjih politične ekonomije, strokovni direktor @LibertasISK.</t>
  </si>
  <si>
    <t>»Cogito ergo sum.«</t>
  </si>
  <si>
    <t>I love listening to Enrique Iglesias songs</t>
  </si>
  <si>
    <t>SkyFallPower</t>
  </si>
  <si>
    <t>Producent pri Glasbeni mladini Slovenije, v prostem času turistični vodnik po Celju. Tu zapisana mnenja so moja (ker nimam nikogar, da bi mi jih pisal).</t>
  </si>
  <si>
    <t>rukomet, rukometni sajt, rukometne vesti, sve o rukometu:) handball, balkan handball</t>
  </si>
  <si>
    <t>Cosplayer / MARVEL fan. check my last tweet</t>
  </si>
  <si>
    <t>Osrednji slovenski časnik. Novinarske vsebine. Tiskane in digitalne.</t>
  </si>
  <si>
    <t>this is really me, yeah</t>
  </si>
  <si>
    <t>Former Prime Minister 2013 - 2014, Member of Parliament, Party of Alenka Bratušek https://t.co/P1qSpKIWLW https://t.co/NKFkyRLVyA</t>
  </si>
  <si>
    <t>Mayor Munic. of KOMEN ,CEO BANDELLI Group, AIRE resident, entrepreneur, Former President Supervis.Board RTV SLO-MSc.b.s, Vice-President Stranka Alenke Bratušek</t>
  </si>
  <si>
    <t>Hotel Vitranc with À la carte restautant and Apartments Belopeški dvori are located in the center of small village Podkoren in Slovenia Europe.</t>
  </si>
  <si>
    <t>Tvita Urad vlade za komuniciranje. | English account @govSlovenia</t>
  </si>
  <si>
    <t>Forren turists fink we carnt spel but we no beta</t>
  </si>
  <si>
    <t>/ political commentator/ architect</t>
  </si>
  <si>
    <t>Red Velvet/ 孫勝完💙 /HaJiWon 河智苑🌞 /偶爾會哭夭一下職場生活# 歡迎大家一起來哭夭</t>
  </si>
  <si>
    <t>konoplja, utd, end</t>
  </si>
  <si>
    <t>Pivoting to video.</t>
  </si>
  <si>
    <t>A Christ centered non-denominational ministry based on Gods love. Making disciples from all walks of life. Partner in Christ with the Knights Templar.</t>
  </si>
  <si>
    <t>Sharing the Word of God to all the nations of the world!</t>
  </si>
  <si>
    <t>International speaker on a mission to equip the church to love God &amp; love people, founder of @lifestylechrist, host of Todd White Podcast, daddy, &amp; husband</t>
  </si>
  <si>
    <t>Christian rock band in the Buffalo N.Y. area. We are Christian music for the non Christian. Get Exclusive Content Here https://t.co/m6Py4X0vXT</t>
  </si>
  <si>
    <t>#Military🇺🇸family, #BlueStarMom #Catholic, 🙏 rides Harley, #dogmom artist,ballet, business, #2A, #NEPatriots 🏈 #soccer, mma, #pets, tax paying AMERICAN</t>
  </si>
  <si>
    <t>Live and play for Him.  Athletic &amp; Christian Motivation.</t>
  </si>
  <si>
    <t>Trendi. Scena. Kultura. Moda. Dom. Kulinarika. Potovanja.  Z vami tvitamo novinarji sklopa Trendi na https://t.co/aGLkb24tyX.</t>
  </si>
  <si>
    <t>Najboljši in najcenejši izdelki v Sloveniji 
#trgovina #nakup #prodaja #izdelki #bitcoin #farmasi #kozmetika
#kartica #wee #lepotice #punce #girls #ragingbull</t>
  </si>
  <si>
    <t>Slovenians of Canada</t>
  </si>
  <si>
    <t>MTB addict with love for landscape Photography.</t>
  </si>
  <si>
    <t>Slovenec, Ptujčan, Karantanec, NacionalDomoljub</t>
  </si>
  <si>
    <t>Dobra država, drugačna politična stranka</t>
  </si>
  <si>
    <t>MASCHINENBAU TECHNIKER::::</t>
  </si>
  <si>
    <t>free wise man</t>
  </si>
  <si>
    <t>IT tech, ati od Nine, tabornik...</t>
  </si>
  <si>
    <t>First woman to ski across Antarctica alone</t>
  </si>
  <si>
    <t>Co-founder of media network @metinalista | Co-Host #MetinČaj, #EvropskaČetrt &amp; #PolarExposure | Member of The Women's Euro-Arabian @NorthPole2018 Expedition.</t>
  </si>
  <si>
    <t>A team of women from across Europe and the Middle East heading for the North Pole in 2018</t>
  </si>
  <si>
    <t>❤️🐾</t>
  </si>
  <si>
    <t>Avoid empty words.</t>
  </si>
  <si>
    <t>Journalist at @Zurnal_24, book hoarder, coffee lover and everything else.</t>
  </si>
  <si>
    <t>S študijem na EPF odpirate vrata svoji strokovni ali znanstveni karieri!</t>
  </si>
  <si>
    <t>I use #biopsychology and #neurorhetorics for political analysis and strategy as #coach and #consultant in #branding and #election #campaigns</t>
  </si>
  <si>
    <t>Lisboa 2018</t>
  </si>
  <si>
    <t>26 🔸 Eurofan birth in 2002 🔸 Eurovision Song Contest defines me. Marketing. De espíritu libre. Aprendiendo.</t>
  </si>
  <si>
    <t>Podjetnik; aktiven državljan, zagovornik pravičnega, pravne države; socialni-liberalec; ljubitelj plesa, glasbe in dobrih razmišljanj,...</t>
  </si>
  <si>
    <t>State Secretary in Office of the Prime minister of the Republic of Slovenia responsible for social and green economy</t>
  </si>
  <si>
    <t>nothing special. just doing my best. :) #kafetarime</t>
  </si>
  <si>
    <t>Edini slovenski dnevni športni časopis. / The only Slovenian daily sports newspaper.</t>
  </si>
  <si>
    <t>Uradni profil NK Olimpija Ljubljana / The official Twitter account of NK Olimpija Ljubljana. #verjamemvzmaje</t>
  </si>
  <si>
    <t>pričakovanja so merilo vsega</t>
  </si>
  <si>
    <t>Gledam in se čudim.</t>
  </si>
  <si>
    <t>CGI, animation and film/video post-production expert, social psychologist, jazz pianist, helicopter pilot, demisexual, dude.
I tweet in EN, SL, SR/CR and MK.</t>
  </si>
  <si>
    <t>Agencija RS za javnopravne evidence in storitve (AJPES). Z vami na podjetniški poti tvitata A. in A.</t>
  </si>
  <si>
    <t>Združena levica - Demokratična stranka dela - Delu Čast &amp; Ljudstvu Oblast!</t>
  </si>
  <si>
    <t>ponosen Primorec | socialdemokrat, korak levo od sredine | evrofil | predsednik Mladega foruma Vrtnica | ljubitelj rdečih vin, opere, kravat in manšetnih gumbov</t>
  </si>
  <si>
    <t>Evropski poslanec @strankaSLS / @EPP @EPPGroup / Member of the European Parliament (SLS/EPP) / Tweets from me and my office.</t>
  </si>
  <si>
    <t>Politician, 1st democratic PM of Slovenia, MEP @EPPgroup - Christian Democrat</t>
  </si>
  <si>
    <t>Za vas tvitamo iz Informacijske pisarne Evropskega parlamenta v Sloveniji: o delu @Europarl_SL za Slovenijo #EPSLO. RT ne odraža stališč Parlamenta.</t>
  </si>
  <si>
    <t>MEP / Evropska poslanka. Vice-Chair of @TheProgressives &amp; podpredsednica @strankaSD. Tweets by myself &amp; my team. Tvitam skupaj z ekipo.</t>
  </si>
  <si>
    <t>Vozovnice, vozni red, aktualne novice v javnem prevozu potnikov, ... https://t.co/6241trNiDj</t>
  </si>
  <si>
    <t>redakcija@svet24.si</t>
  </si>
  <si>
    <t>Pišem  blog Jinov svet https://t.co/B0MSslSSCp , za Drugi svet https://t.co/2U4adMisJW in v angleščini na Medium https://t.co/gyV2ITufxe</t>
  </si>
  <si>
    <t>Reviews based on facts and performance. coaching based on facts and performance (not plane😂🙈) Twitter based on rants and poor marketing.</t>
  </si>
  <si>
    <t>R.I.P Jonghyun🖤 ❤#kpop = #lifeu❤ ❤#kdrama❤ ❤#multifandom❤(in 99% of fandoms😂)</t>
  </si>
  <si>
    <t>Hello! We are BTS!</t>
  </si>
  <si>
    <t>Welcome to BTS Slovenia Official twitter!
🇸🇮🇪🇺
Part of @btseuropebalkan</t>
  </si>
  <si>
    <t>Fédération Internationale des Professeurs de Langues Vivantes (FIPLV) The only global multilingual federation of language teacher associations. Since 1931.</t>
  </si>
  <si>
    <t>Secretary General of the Council of Europe, where we strive for democracy, human rights and the rule of law 
@coe</t>
  </si>
  <si>
    <t>Sets standards, fights for democracy, human rights and the rule of law and ensures that Europe is so much more than you think.</t>
  </si>
  <si>
    <t>🤠🤠🤠</t>
  </si>
  <si>
    <t>Afrikaner, Prokureur, demarchyst, amateur historikus, nextgen voortrekker, konflik ontleder, zefspotter, humanitêre aktivis, diere regte aktivis.</t>
  </si>
  <si>
    <t>reverse engineer expert</t>
  </si>
  <si>
    <t>Preprosto več za vas. Lidl Slovenija z vami tudi na twitterju.</t>
  </si>
  <si>
    <t>Slovenska konferenca o odnosih z javnostmi je osrednji dogodek komunikatorjev pri nas.</t>
  </si>
  <si>
    <t>Vsak nov dan mi je v veselje in v izziv.</t>
  </si>
  <si>
    <t>President of SDS and VP of CDI-IDC, MOD 1990-94 &amp; 2000, PM 2004-8 &amp; 2012-13, P of the EUCO 2008 RTnotEndorsment https://t.co/s70xpEuN4j</t>
  </si>
  <si>
    <t>Živi, kakor bi si želel, da bi živel,  ko boš na smrtni postelji 🇸🇮</t>
  </si>
  <si>
    <t>Minorities. Politics. HRs. Member of @ACoY_CoE. Former @YenJev President. FUEN Project Manager. European. KSŠŠD. Wien. Koroška. https://t.co/gsaaUEcdM3</t>
  </si>
  <si>
    <t>Politična stranka, nastala iz civilno-družbenih in vstajniških gibanj. _x000D_
_x000D_
Politiko želimo vrniti ljudem in ljudi v politiko!</t>
  </si>
  <si>
    <t>Socializem za 21. stoletje</t>
  </si>
  <si>
    <t>Uradni Twitter račun Slovenske vojske. Twitta Oddelek za odnose z javnostmi.</t>
  </si>
  <si>
    <t>Vedno kaj uporabnega.</t>
  </si>
  <si>
    <t>Oče, mož, predsednik @strankaSD, minister, ljubitelj živali, nordijske hoje in znanstvene fantastike. Vsi tviti so osebni.</t>
  </si>
  <si>
    <t>Dottore in scienze giuridiche,
dirigente sindacale , dipendente pubblico,
consigliere comunale</t>
  </si>
  <si>
    <t>#SunContract, Open #Energy Market using #Blockchain Tech ☀️🌍 $SNC</t>
  </si>
  <si>
    <t>United Nations Industrial Development Organization aspires to reduce poverty through #inclusive&amp; #sustainable industrial development
#SDGs #industry #innovation</t>
  </si>
  <si>
    <t>Za (skoraj) vse, kar se zanimivega zgodi, čivka ali govori!</t>
  </si>
  <si>
    <t>...o seksu ne vem veliko, skoraj ves čas sem bil poročen...</t>
  </si>
  <si>
    <t>Val 202, drugi program Radia Slovenija, je sodoben informativni, glasbeni, športni in interaktivni radijski program.</t>
  </si>
  <si>
    <t>Rojen v Menišiji-SLOVENIJA. Kot otrok bil politični zapornik v letih 1954-56. Pobegnil iz jece narodov 4. 8. 1956 in postal SVOBODEN.</t>
  </si>
  <si>
    <t>Propiar d.o.o. Družba za strateško komuniciranje Strategic Communications Agency</t>
  </si>
  <si>
    <t>Združenje Manager je neprofitna, nevladna, nacionalna managerska stanovska organizacija, ki združuje več kot 1080 slovenskih managerjev in managerk.</t>
  </si>
  <si>
    <t>IZOR - Institute for Organizational Solutions</t>
  </si>
  <si>
    <t>Operna pevka, singing teacher, začetnica pop-opere-crossoverja v Sloveniji in na Eurosongu, magistra teaterskih znanosti, humanitarni delavec, žena, mama.</t>
  </si>
  <si>
    <t>“Appear weak when you are strong, and strong when you are weak.”
 Sun Tzu, The Art of War</t>
  </si>
  <si>
    <t>Videl London in Rim,a nogomet in hokej sta Svet zase (Una pasión es una pasión) https://t.co/sTakcjrbFA… Off duty do Rusije 2018 ;-) Zdaj sem blaženi kavčar.</t>
  </si>
  <si>
    <t>Consultant &amp; lobbyist in Alpe Adria region  Business consulting Marsky</t>
  </si>
  <si>
    <t>President of Slovenian footballers and Sportsmen Union, WPA board member, unconfirmed FIFA PSC member, ZSSS board member, “Sports law” dissident</t>
  </si>
  <si>
    <t>Analiza Bezpieczenstwa SUWERENA</t>
  </si>
  <si>
    <t>#🇸🇮 Politika #👥Kultura govora# #Supporting correct international relations#</t>
  </si>
  <si>
    <t>Stranka Alenke Bratušek | Official account of political party, Party of Alenka Bratušek Slovenian member of ALDE Party @ALDEParty</t>
  </si>
  <si>
    <t>Dnevnik Slovencev v Italiji - Il quotidiano degli sloveni in Italia</t>
  </si>
  <si>
    <t>Aktualni dogodki doma in po svetu z vseh področij življenja - vsak delavnik ob 18.00 na Kanalu A.</t>
  </si>
  <si>
    <t>Z vami tvita novinarska ekipa MMC RTV Slovenija. The official rtvslo.si on Twitter.</t>
  </si>
  <si>
    <t>Sovražim enoumje, nacionalsocialiste in xenofobe</t>
  </si>
  <si>
    <t>Vozim po desni, prehitevam po levi. Per aspera ad astra. Merimo na Luno, kajti tudi, če zgrešimo, bomo končali med zvezdami.</t>
  </si>
  <si>
    <t>Journalist @24ur, POP TV.</t>
  </si>
  <si>
    <t>DUKE'S FROM MACEDONIA🇲🇰.Mrzim gimnazijalci pošo obično uvek gimnazijalci bile sds/movci.</t>
  </si>
  <si>
    <t>Official twitter account of VMRO-DPMNE. Founded June 17, 1990</t>
  </si>
  <si>
    <t>Претседател на ВМРО-ДПМНЕ / President of VMRO-DPMNE 
2014- Вонреден Професор на Машински факултет Скопје/ Assoc. Professor, Faculty for Mech. Eng. Skopje;</t>
  </si>
  <si>
    <t>🇲🇰🇲🇰🇲🇰🇲🇰🇲🇰🇲🇰🇲🇰🇲🇰🇲🇰🇲🇰🇲🇰🇲🇰🇲🇰🇲🇰🇲🇰🇲🇰🇲🇰🇲🇰🇲🇰🇲🇰🇲🇰🇲🇰🇲🇰🇲🇰🇲🇰🇲🇰</t>
  </si>
  <si>
    <t>Ако со десет зборови не успееш да извлечеш поента, таа самата се извлекува. Глуп си и не си ти за тука. ╭∩╮（︶︿︶）╭∩╮</t>
  </si>
  <si>
    <t>bi še več, pa ni časa. RT ni tatu.</t>
  </si>
  <si>
    <t>From Dagobah I am.
Save the world we must. Change to renewable energy we must. Improvement it is. A revolution we start. 
May the force be with you</t>
  </si>
  <si>
    <t>journalist  🇸🇮https://t.co/JChC1IKAgz</t>
  </si>
  <si>
    <t>Novice, ki si jih ne nujno zaslužite, so pa novice, ki jih potrebujete. V službi desnice. (Parodija)</t>
  </si>
  <si>
    <t>Views are my own. Slovenian 🇸🇮 European 🇪🇺</t>
  </si>
  <si>
    <t>Mother of two angels, 24/7 wife, thinker, 👠 lover, EU affairs, SI affairs 🇸🇮</t>
  </si>
  <si>
    <t>Landscape and Lifescape</t>
  </si>
  <si>
    <t>Master degree in Management @UCLouvain_be | Former Intern @Europarl_EN | Former co-LCP @AIESECMONS | Passionate about #EU | Accordion player</t>
  </si>
  <si>
    <t>mlada, nova, vedoželjna......ne maram pa hinavcev.</t>
  </si>
  <si>
    <t>sLOVEnija LIFE</t>
  </si>
  <si>
    <t>Liberty enlightening the world</t>
  </si>
  <si>
    <t>pravnik - upokojeni direktor PU Novo mesto - zagovornik enakosti pred zakonom</t>
  </si>
  <si>
    <t>Predsednik stranke Andrej Čuš in Zeleni Slovenije, poslanec Državnega zbora RS, Ptujčan.</t>
  </si>
  <si>
    <t>Spremljaj dogajanje v moji mali kuhinji. Kuham okusne in predvsem zdrave jedi. S tabo sem Barbara.</t>
  </si>
  <si>
    <t>😘💋kike my love</t>
  </si>
  <si>
    <t>Institute for Electronic Participation NGO (INePA). Addressing democratic challenges of digital society #digitalengagement #opengov #civilsociety #demopart</t>
  </si>
  <si>
    <t>Izobraževanje in usposabljanje ravnateljev in drugih strokovnih delavcev na področju vodenja in kakovosti šol in vrtcev.</t>
  </si>
  <si>
    <t>Chair of Commission for Petitions, Human Rights and Equal Opportunities, Member of Parliament</t>
  </si>
  <si>
    <t>I sail. When not sailing, I trick computers into things. I dislike even the things I like.</t>
  </si>
  <si>
    <t>SQL Server MVP. Developer. Creator of SSMS Tools Pack add-in for SSMS.</t>
  </si>
  <si>
    <t>Agent provocateur and an occasional scribe. Chief janitor @radio_kaos. The stammering one in #MetinČaj and #EvropskaČetrt podcasts.</t>
  </si>
  <si>
    <t>Ustvarjanje kakovostnega novinarstva. // We are a non-profit media outlet focusing on investigative reporting, data journalism and in-depth stories.</t>
  </si>
  <si>
    <t>Marketing magazin je edina specializirana marketinška revija v Sloveniji. V MM-ovem imenu tvita @GashperM.</t>
  </si>
  <si>
    <t>Dedicated to PR. Good books and movies win me over anytime. Can't scare me - I have a teenager at home!</t>
  </si>
  <si>
    <t>Balkan Underground News. We only report on FACTS. From Slovenija to Turkey and everything in-between. We cover it!</t>
  </si>
  <si>
    <t>小林研ベニアハウスプロジェクトの写真を上げるためだけのアカウントです。</t>
  </si>
  <si>
    <t>Državna sekretarka na MDDSZ. Predsednica Ženskega foruma SD. Sem, kakršna sem! Drugih je že tako preveč!</t>
  </si>
  <si>
    <t>Prevajanje poslovne strategije v dnevna vedenja zaposlenih z upravljanjem org. kulture! Čivka praviloma: Brane Gruban, ABC, L.A.</t>
  </si>
  <si>
    <t>360° confused</t>
  </si>
  <si>
    <t>Proud father of 5</t>
  </si>
  <si>
    <t>DNEVNE NOVICE smo slovenski spletni medij. Slovenskim uporabnikom ponujamo malce drugačen zbir novic, kot ostali mediji.</t>
  </si>
  <si>
    <t>Keep simple simple, make impossible possible.</t>
  </si>
  <si>
    <t>Citydeal.ba je prva bosanskohercegovačka web stranica koja nudi uslugu grupne kupovine. Ostvarite popust u svom gradu i do 90%!</t>
  </si>
  <si>
    <t>Evropski poslanec, član Odbora za notr. trg in varstvo potrošnikov, nadom. član odborov za zun. zadeve in za peticije. MEP, IMCO member, AFET&amp;PETI subs. member</t>
  </si>
  <si>
    <t>Kandidat Slovenske demokratske stranke v VE3 VO5 - Ljubljana Vič na volitvah v Državni zbor 2018</t>
  </si>
  <si>
    <t>Gradbenik in arhitekt</t>
  </si>
  <si>
    <t>Dober plan je canning plan</t>
  </si>
  <si>
    <t>Journalist, Historian</t>
  </si>
  <si>
    <t>Glas za otroke in družine-Združena desnica</t>
  </si>
  <si>
    <t>https://t.co/HykxbK8oWl
@GlasZaOtroke
https://t.co/qhPUphsrFI
@strankaNLS
https://t.co/7pbHxUwoP9</t>
  </si>
  <si>
    <t>Niso leta življejnja države tista, ki štejejo.Šteje, koliko življenja je bilo, je in bo v njej. 
Ni mi vseeno,  kako in kje bodo živeli moji vnuki. #ZaOtroke</t>
  </si>
  <si>
    <t>Poslanec Državnega zbora, nekdanji minister za notranje zadeve, univerzitetni profesor, član SDS,  avtodomar, vrtičkar in še kaj.</t>
  </si>
  <si>
    <t>pravnik, knjigožer, jadralec</t>
  </si>
  <si>
    <t>#더로즈 #유태양 #피오피</t>
  </si>
  <si>
    <t>𝘦𝘹𝘰 𝘳𝘷 𝘮𝘢𝘳𝘷𝘦𝘭 ♡·˚ ༘</t>
  </si>
  <si>
    <t>Gledam tudi k ne vidim ! Vidim tudi k ne gledam !</t>
  </si>
  <si>
    <t>Berem novice in uporabljam zdravo pamet. Fluent in sarcasm!</t>
  </si>
  <si>
    <t>developer, entrepreneur, cyclist, thinker, geek, father, husband ... above all, believe in goodness, equality, support and courage - no one left behind!</t>
  </si>
  <si>
    <t>I’m here just in case anyone is wrong on Twitter. And of course to point out grammar mistakes. リュブリャナ大学文学部教員</t>
  </si>
  <si>
    <t>Hermenevt. Supporting Mr. Presednik and independent Slovenia since 1944!</t>
  </si>
  <si>
    <t>Executive Director, Slovenian Lymphoma and eukemia Patient Association, L&amp;L</t>
  </si>
  <si>
    <t>Economy and bussines web site</t>
  </si>
  <si>
    <t>Sine moji, nije pitanje dal ćeš pasti ili koliko ćeš puta pasti, bitno je da se digneš nakon svakog pada i nastaviš dalje. No guts no glory. Volim te ❤️</t>
  </si>
  <si>
    <t>Perspektivan omladinac. Mučko đubre i mučki provokator. Prljav sam, smrdim i ne perem se i odma' izjutra se našikam i pravim haos...</t>
  </si>
  <si>
    <t>Stay hungry. Stay foolish.</t>
  </si>
  <si>
    <t>Pritajeni predstavnik ogorčenih stanara sa Pećina
 Co-founder of Peek&amp;Poke, Vintage computer museum,Rijeka, Croatia; https://t.co/R0AGeznodZ</t>
  </si>
  <si>
    <t>Zagovornik načela enakosti je neodvisen in samostojni državni organ, katerega naloge in pooblastila določa Zakon o varstvu pred diskriminacijo #ZVarD (2016)</t>
  </si>
  <si>
    <t>Portal Spol.si je samostojen, neodvisen in nestrankarski medij, osredotočen na teme, ki so povezane s spolom.</t>
  </si>
  <si>
    <t>As an independent advertising agency, we are agile and flexible, fearless of the  unknown.</t>
  </si>
  <si>
    <t>Imagination is more important than knowledge. Knowledge is limited. Imagination encircles the world. (Albert Einstein)</t>
  </si>
  <si>
    <t>I am happy, I'm feeling glad, I've got sunshine in a bag, I'm useless, but not for long, the future is coming on...</t>
  </si>
  <si>
    <t>Kandidat za poslanca Združene Desnice. Član IO stranke Glas za otroke in družine. TV voditelj NOVA24TV, Aktualno, četrtek, 20.10</t>
  </si>
  <si>
    <t>▫️The ones who say you can’t and you won’t are probably the one who are scared that you will.▫️</t>
  </si>
  <si>
    <t>#cryptocurrency #blockchain #ICO #ethereum #tokensale #crypto #CROWDSALE #eth #altcoin #btc #followback #Bitcoin #blockchain #Eth #Altcoin #Cryptocurrency</t>
  </si>
  <si>
    <t>IoT Empowering Platform</t>
  </si>
  <si>
    <t>Sačuvajmo Zdrav Razum!
Kritikujmo javno sve ono što je loše!
STOP CENZURI- SLOBODA GOVORU!</t>
  </si>
  <si>
    <t>Združenje za vrednote slovenske osamosvojitve - VSO</t>
  </si>
  <si>
    <t>Do not go where the path may lead, go instead where there is no path and leave a trail.
                                                  Ralph Waldo Emerson</t>
  </si>
  <si>
    <t>Kandidatka v VE3|VO10|Dolomitski odred|Bratov Babnik|Šentvid|Vižmarje-Brod|Gunclje-Male Vižmarje|Zanjo tvita njena ekipa. #SDSzate #zahtevajmoveč</t>
  </si>
  <si>
    <t>Kandidatka za poslanko #SMC na volitvah v DZ v volilnem okraju Moste Polje I
  #Boljezavse  Diplomirana pravnica</t>
  </si>
  <si>
    <t>Poslanka v DZ in doktorica pravnih znanosti</t>
  </si>
  <si>
    <t>🌎#TriadoxaDeStrukelj ☘ 2974570592 
https://t.co/SFxIeMUPaG</t>
  </si>
  <si>
    <t>Novosti iz ljubljanske stolnice, slovenske Cerkve, dogodkov v domovini in svetu kreirajo katoliški tisk in blogerji</t>
  </si>
  <si>
    <t>Drugorazredni kantavtor, zglavoskozizidni radijec. Rad imam ragtime, dixieland, swing, blues in zgodnja r'n'r &amp; r'n'b. Ne maram uporabnikov in omejencev.</t>
  </si>
  <si>
    <t>Podmladek Slovenske demokratske stranke, MO Ljubljana. Tvita ekipa</t>
  </si>
  <si>
    <t>Na strani šibkejših in razuma. #DisruptCensorship</t>
  </si>
  <si>
    <t>owner of #mightyfuck</t>
  </si>
  <si>
    <t>Homo sapines.</t>
  </si>
  <si>
    <t>https://t.co/wlCpecPdHu - STRANKA SLOGA - MOČ JE V SLOGI - NIKOGAR NE PUŠČAMO ZA SEBOJ - VZPOSTAVILI BOMO ODGOVORNOST</t>
  </si>
  <si>
    <t>Z vami tvitamo novinarji https://t.co/aGLkb24tyX.</t>
  </si>
  <si>
    <t>Told ya there'd be a GnR reunion.</t>
  </si>
  <si>
    <t>dipl.ing. strojništva, manager, jadralec, kitarist</t>
  </si>
  <si>
    <t>Translator, movie buff, ženska, ki še nikoli v lajfu ni bila pri kozmetičarki</t>
  </si>
  <si>
    <t>Komunikacija za razumevanje. Mednarodne delovne izkušnje v zasebnem in javnem. 7 jezikov, evropske študije. Moj(c)a Koroška. Blizu Srca. (stališča  osebna)</t>
  </si>
  <si>
    <t>here, there and everywhere</t>
  </si>
  <si>
    <t>Predstavništvo Evropske komisije v Sloveniji predstavlja Evropsko komisijo. Skrbimo za dobro obveščenost o delovanju, odločitvah in stališčih Evropske komisije.</t>
  </si>
  <si>
    <t>Razvojni dosežki slovenskih podjetij, startupov, znanstvenikov, inovatorjev in medijev.</t>
  </si>
  <si>
    <t>Network engineer, Politically incorrect with dark humour. Anti-theist. Healed vegetarian. Cat owner. I lift heavy things, put them down and then do it again.</t>
  </si>
  <si>
    <t>author of http://t.co/lCkrD1Jk3Z / owner of https://t.co/TiMUIqFEJU / OpenStreetMap / cartography / SW development / hiking / photography / jazz / links / rants</t>
  </si>
  <si>
    <t>Tu smo, da vam pomagamo.
Se na tweet nismo takoj odzvali? Verjetno dostavljamo kakšno hitro pošto. Prioritete pač. :)</t>
  </si>
  <si>
    <t>Bonbon diler. Kadilec. Ne jem zelja in škampov. 
 #Rogatec</t>
  </si>
  <si>
    <t>Peter Klepec je legendarna oseba Zgornjekolpske doline.</t>
  </si>
  <si>
    <t>birthday 16/05</t>
  </si>
  <si>
    <t>slovenec...fan of F.C.Liverpool...love hockey</t>
  </si>
  <si>
    <t>Father of 2 beautifull daughters who are facing the parental alienation by the mother</t>
  </si>
  <si>
    <t>Mama, (žena ne več), športnica, predavateljica, ministrica za delo, družino, socialne zadeve in enake možnosti</t>
  </si>
  <si>
    <t>Domoljub, ki za nobeno ceno ne proda domovine (za razliko od levakov).</t>
  </si>
  <si>
    <t>21*student*SLOVENIA* Traveling*Snowboarding*Bloger*Weird, funny, energetic, joyful* Loving people</t>
  </si>
  <si>
    <t>Oj, ljudstvo ti slovensko, kako si tem sleparjem v roke padlo! Bog te odreši tega zlega!</t>
  </si>
  <si>
    <t>Slovenska katoliška postaja. Slovenian catholic radio station.</t>
  </si>
  <si>
    <t>Don't believe everything you hear about me, the truth is much worse.</t>
  </si>
  <si>
    <t>Vse o Ribniški dolini od blizu in daleč. Novice, dogodki, črna kronika, pisma bralcev, zanimivosti,....</t>
  </si>
  <si>
    <t>Sem ravnatelj na OŠ Gornja Radgona, kandidat za mojstra fotografije, popotnik in športnik.</t>
  </si>
  <si>
    <t>Film Producer</t>
  </si>
  <si>
    <t>Kandidat za poslanca na listi SMC. Olimčan. Oče. Gospodarski minister po funkciji, gospodarstvenik po duši, univ. dipl. inž. agro. po izobrazbi, kmet po hobiju.</t>
  </si>
  <si>
    <t>Socialist guerilla.</t>
  </si>
  <si>
    <t>Uradna stran slovenske policije. Objavljava Vesna Drole in Drago Menegalija.</t>
  </si>
  <si>
    <t>SLO CRO Poslovni klub je bil ustanovljen leta 2002 z namenom krepitve ekonomskega sodelovanja med R Slovenijo in R Hrvaško.</t>
  </si>
  <si>
    <t>Uradni profil zavoda Turizem Ljubljana. Za Ljubljančane, domače goste in novinarje tvitamo v slovenščini. Z vami: Tamara &amp; Daša. English tweets: @visitljubljana</t>
  </si>
  <si>
    <t>Slovenian Tourist Board (STB) corporate Twitter account, bringing you the latest updates on #tourism news, trends and events in #Slovenia</t>
  </si>
  <si>
    <t>Delam na sončni upravi😎</t>
  </si>
  <si>
    <t>tvita redakcija Dnevnik.si</t>
  </si>
  <si>
    <t>Pro small government and economic freedom. SDS international secretary. EU politics.</t>
  </si>
  <si>
    <t>my passion is creativity and all kinds of personas</t>
  </si>
  <si>
    <t>Delavska zveza SDS_x000D_
http://t.co/2ZSLDwnArB</t>
  </si>
  <si>
    <t>I don't trust words. 
I even question actions. 
But I never doubt patterns.</t>
  </si>
  <si>
    <t>Prehranski dodatki za pridobivanje mišične mase, izgubo maščobe, zdravje in vitalnost, nadomestki obroka, beljakovinske ploščice in pripravljeni napitki.</t>
  </si>
  <si>
    <t>Sem pa tja pa take fore.. na TV Slovenija.</t>
  </si>
  <si>
    <t>Life is beautiful!!!!</t>
  </si>
  <si>
    <t>Novice iz sveta športa. Potopite se v športne zgodbe na https://t.co/481CGtoMzJ!</t>
  </si>
  <si>
    <t>Professional cyclist with Bahrain Merida. Life is about moments - enjoy every single one of them!</t>
  </si>
  <si>
    <t>Born before twitter.</t>
  </si>
  <si>
    <t>Mož, očka, pesnik, kantavtor, glasbenik, ... https://t.co/UrJsFtMFEJ</t>
  </si>
  <si>
    <t>Zdravje jezika je drevo življenja, napaka v njem je rana v duhu. Prg 15,4        Opozorilo: Rada se šalim, zato moje tvite jemlji z zrnom soli!</t>
  </si>
  <si>
    <t>For extra helpings of Pop and to find your channel go to http://t.co/QgGgYPvaxY.</t>
  </si>
  <si>
    <t>Komunist je kot krokodil : ko odpre smrdljivi gobec, nikoli ne veš, ali se skuša nasmejati ali te skuša požreti.  WINSTON CHURCHILL</t>
  </si>
  <si>
    <t>Slovenec,domoljub,radikalni desničar,prostovoljec za rablja ko se bo sodilo izdajalcem Slovenije</t>
  </si>
  <si>
    <t>journalist at Reporter.si magazine</t>
  </si>
  <si>
    <t>pisatelj, 
redni član HAZUD</t>
  </si>
  <si>
    <t>Inženir naivnež s slutnjo ekonomije in informatike.</t>
  </si>
  <si>
    <t>pijanec se spreobrne, ko se v jamo zvrne.</t>
  </si>
  <si>
    <t>Novinar in dnevni urednik / Journalist and editor @siolNEWS  Views are my own.</t>
  </si>
  <si>
    <t>Don Bosko. Več kot le novice. Razgledi po salezijanskem svetu ...</t>
  </si>
  <si>
    <t>I am Salesian of Don Bosco! Give me souls, take away the rest!</t>
  </si>
  <si>
    <t>Just breathe</t>
  </si>
  <si>
    <t>Uradni A1 Slovenija Twitter kanal.</t>
  </si>
  <si>
    <t>-economist -SDS -ponosna slovenka</t>
  </si>
  <si>
    <t>The only true wisdom is in knowing you know nothing. 
(Socrates)</t>
  </si>
  <si>
    <t>Corporate Communications at A1 Slovenija</t>
  </si>
  <si>
    <t>Desni bomo ustvarili, levim "pripada".</t>
  </si>
  <si>
    <t>Mož, oče. DZ RS - SDS, predsednik SDS Sevnica. Ki uživa v dobri družbi. Fuzbal fan.</t>
  </si>
  <si>
    <t>Ate, ki je sadil drevesa</t>
  </si>
  <si>
    <t>International lawyer/publicist. Legal Consultant @ Drolec Sladojevic Law Firm. Vice-President @AdriaticCouncil. Non-Resident Senior Fellow @ISDP_Sweden.</t>
  </si>
  <si>
    <t>Association Progresiva (@D_Progresiva) member of @FEPS_Europe. Secretary General of Slovenian Social democrats between 2005 and 2015.</t>
  </si>
  <si>
    <t>Domovina, domovina, ....aja pa domovina  🇸🇮</t>
  </si>
  <si>
    <t>IT professional, math&amp;philosophy, used to be an active bridge player, politics: common sense</t>
  </si>
  <si>
    <t>A citizen and a patriot. My new tweets about chess training/education are on @ChessEduc and not here.</t>
  </si>
  <si>
    <t>Zavzeto sem proti invazivnim migracijam. Podpiram zamenjavo oblasti v RS. Počistimo navlako iz preteklosti.</t>
  </si>
  <si>
    <t>student, salesman, social scientist, sportsman, NSi member and councilor/študent, komercialist, družboslovec, športnik, četrtni svetnik NSi Ljubljana Bežigrad</t>
  </si>
  <si>
    <t>OBRAČATSE  S JAZIKOM KOE-KAK,_x000D_
ZNAČIT I MISLIT KOE-KAK:_x000D_
NETOCNO, PRIBLIZITELJNO,_x000D_
NEVERNO._x000D_
_x000D_
L. N. TOLSTOI</t>
  </si>
  <si>
    <t>beta seeker, gadget girl, and magic maker, looking for her calling... Available for hire! Portfolio: https://t.co/FG3jhEZ4Ez</t>
  </si>
  <si>
    <t>lawyer, accountant, professional driver, seller, chief, pensioner, racing driver, bicyclist, runner, pedestrian, hiker...</t>
  </si>
  <si>
    <t>Še vedno kuham marmelade! Ja, pa morje imam rada, pa sneg, pa pse, pa mačke. Pa srce imam na levi strani.</t>
  </si>
  <si>
    <t>ODMEVI vsak delavnik ob 22.00 ponudijo sveže večerne novice ter analize najpomembnejših dogodkov dneva.</t>
  </si>
  <si>
    <t>Želimo po demokratični poti  uveljaviti pravno državo ter omogočiti  vsem, da z nami uberejo pot uspešnega in trajnostnega razvoja.</t>
  </si>
  <si>
    <t>Socialno-liberalna stranka | Social Liberal Party | Članica/Member of @ALDEParty | Predsednik @MiroCerar | #volitve2018 #boljezavse #strankaSMC</t>
  </si>
  <si>
    <t>Ich bin @Iris_Haussmann</t>
  </si>
  <si>
    <t>comjunikejsn pipl/krijejtiv dajrektor</t>
  </si>
  <si>
    <t>Editor-in-Chief https://t.co/oYWB0XwqKL &amp; https://t.co/gKn97pA1Kv // Author // Columnist // frmr Styria Media Int. CEO Adviser // @AdriaticCouncil VP Slovenia</t>
  </si>
  <si>
    <t>Temeljno poslanstvo naše cerkve je zvonjenje z svetim zvonom ter blagoslovljenim piskrom in ponvijo. Dolžnost vsakega vernika je širjenje vere, sporočanje vseh</t>
  </si>
  <si>
    <t>Journalist. Runner.</t>
  </si>
  <si>
    <t>patriot...terapevt...maser....reikist....</t>
  </si>
  <si>
    <t>🇸🇮</t>
  </si>
  <si>
    <t>Slovenka. Evropejka. Predsednica ŽO SDS MARIBOR. Magistrica državnih in evropskih študij / European and State Studies Master.</t>
  </si>
  <si>
    <t>Hier twittern Redakteure der Digitalen Redaktion der Frankfurter Rundschau. | Rhein-Main: @FRlokal | Sport: @FR_sport | Impressum: http://t.co/XkpxCCUvP4</t>
  </si>
  <si>
    <t>Proud Slovenian! Truth, Honesty and Respect - these are the values I try to live by</t>
  </si>
  <si>
    <t>It is the mark of an educated mind to be able to entertain a thought without accepting it. (Aristotle)</t>
  </si>
  <si>
    <t>Vse o vremenu. Prognostik na ARSO. Rad v gorah preverja vremensko napoved.</t>
  </si>
  <si>
    <t>journalist at Finance Daily. 
Če ne morete tukaj ➡️  petra.sovdat@finance.si 😉</t>
  </si>
  <si>
    <t>family forever 3</t>
  </si>
  <si>
    <t>Founder @circularchange platform for circular economy leaders. Member of #CEstakeholderEU, Co-chair AmCham CE Committee, @CircularsAwards Leadership Finalist.</t>
  </si>
  <si>
    <t>Radikalni ateist, krščanskih vrednot!
Radical atheist with christian values!</t>
  </si>
  <si>
    <t>SDS - Slovenska demokratska stranka SDM - Slovenska demokratska mladina Turno smučanje, kolesarjenje, gorništvo...</t>
  </si>
  <si>
    <t>Predsednik Komisije za nadzor obveščevalnih in varnostnih služb, Odbor za zunanjo politiko; Ustavna komisija Odbor za pravosodje, predsednik MO SDS Kranj.</t>
  </si>
  <si>
    <t>Slovenska demokratska mladina (SDM) je podmladek SDS  // Slovenian Democratic Youth is the youth organization of Slovenian Democratic Party</t>
  </si>
  <si>
    <t>Slovensko mladinsko politično gibanje. Podmladek Socialnih demokratov. | Slovenian youth political movement. Youth wing of Socialdemocrats.</t>
  </si>
  <si>
    <t>Democracy is the last refuge of a communist.</t>
  </si>
  <si>
    <t>Državni svetnik 2017 – / Member od the National Council 2017. President of the programme council of NLS (New People's Party of Slovenia)</t>
  </si>
  <si>
    <t>Photo editor at https://t.co/q5faF4xKon
Photographer</t>
  </si>
  <si>
    <t>zdaj pa čist zares</t>
  </si>
  <si>
    <t>Evropski poslanec/Member of the European Parliament, podpredsednik SDS/Vicepresident of the Slovenian Democratic Party https://t.co/KkpEIp11dY</t>
  </si>
  <si>
    <t>Pohodnik, fotograf, filmski kritik, hobi politik.</t>
  </si>
  <si>
    <t>Lebanon's #1 political and social discussion forums. Online since 2004 the O. Room is dedicated to bringing people together and promoting free thoughtful dialog</t>
  </si>
  <si>
    <t>Institute for Slovenian Studies of Victoria Inc.1976-; Portal https://t.co/MYPmK35GKp,1998-2017, https://t.co/iTOykoNH8j 2018, e-resources, bilateral cultural projects</t>
  </si>
  <si>
    <t>Alter šminka. Journalist, columnist, editor, podcaster. Mladina, Torek ob petih, Torpedo, Odzven.</t>
  </si>
  <si>
    <t>Partnerstvo za globalno konkurenčni nacionalni start-up ekosistem.</t>
  </si>
  <si>
    <t>1x poročen, 3x oče, veren</t>
  </si>
  <si>
    <t>Systems engineer with passion for weapons, target shooting, photography and lacking sympathy for ~isms (islamism, communism, ...)</t>
  </si>
  <si>
    <t>SLOvenec</t>
  </si>
  <si>
    <t>Komú narpred veselo  zdravljico, bratje! čmo zapét'!   Bog našo nam deželo,  Bog živi ves slovenski svet,   brate vse,  kar nas je  sinov slovenske matere!</t>
  </si>
  <si>
    <t>Journalist and linguist. Dreamer. Fighting Ego since 2014. Unboxing life.</t>
  </si>
  <si>
    <t>🤠</t>
  </si>
  <si>
    <t>patriot</t>
  </si>
  <si>
    <t>Official account of Slovenian Bishops' Conference and Catholic Church in Slovenia | RT, follow &amp; quote ≠ endorsement |</t>
  </si>
  <si>
    <t>novinarka/journalist Preverjeno POP TV</t>
  </si>
  <si>
    <t>🙈🙉🙊 bull shit</t>
  </si>
  <si>
    <t>Mi smo slovenski Socialni demokrati./Official account of political party Social democrats, Slovenian member of the Party of European Socialists (@PES_PSE).</t>
  </si>
  <si>
    <t>Dnevnikov izbor najhitreje rastočih podjetij. Delimo dobre prakse iz sveta podjetništva. Spodbujamo rast.</t>
  </si>
  <si>
    <t>MARA LONČAR Me and my whole family was killed by the communists in 1942.</t>
  </si>
  <si>
    <t>Vse novice. Vsako jutro. Vsako uro.</t>
  </si>
  <si>
    <t>Dobro je, da smo tukaj!</t>
  </si>
  <si>
    <t>https://t.co/2c4qxpGsUm</t>
  </si>
  <si>
    <t>Now the whole world will know that you died scratching my balls. 🏍</t>
  </si>
  <si>
    <t>Zakonska in družinska terapevtka. Ljubiteljica knjig. Imuna na ustrahovanja psihicev.</t>
  </si>
  <si>
    <t>Nemogoči nergač 😤</t>
  </si>
  <si>
    <t>Journalist, founder of blog Pozareport.si, publicist, producer&amp;host on TV show VVFaktor - TV3. e-mail: bojan.pozar@siol.net</t>
  </si>
  <si>
    <t>Človek, skupnost, država.</t>
  </si>
  <si>
    <t>Slika je zgolj simbolična.</t>
  </si>
  <si>
    <t>Permanent Representation of the Republic of Slovenia to the OECD</t>
  </si>
  <si>
    <t>Ministry of Foreign Affairs of the Republic of Slovenia. Ministrstvo za zunanje zadeve Republike Slovenije. Tvita služba za odnose z javnostmi MZZ.</t>
  </si>
  <si>
    <t>/🇸🇮 #Novomesto @NovaSlovenija</t>
  </si>
  <si>
    <t>Uradni profil Mestne občine Novo mesto.
Official profile of Municipality of Novo mesto, Slovenia.</t>
  </si>
  <si>
    <t>Prizadevam si za razbijanje monopolov, sem ljubiteljica narave, knjižničarka, profesorica in strastna bralka</t>
  </si>
  <si>
    <t>¯\_(ツ)_/¯</t>
  </si>
  <si>
    <t>Politika je zadnja konsekvenca filozofije.. H. Arendt Prijatelje imamo radi, resnico še bolj... Aristotel</t>
  </si>
  <si>
    <t>Ἡράκλειτος ὁ Ἐφέσιος. #Elza_Premšak, #Elizabeth_Bentley, #Oriana_Fallaci #Ursula_Haverbeck. American betrayal. AR&amp;NovaDesnica. https://t.co/u8iNEcM2Sc</t>
  </si>
  <si>
    <t>Vsi kuponi s popusti zbrani na enem mestu. Prihranite do 90% na hrano in pijačo, izlete in počitnice, zdravju, negi... Ne zamudite in se prijavite brezplačno!</t>
  </si>
  <si>
    <t>Borec za resnico</t>
  </si>
  <si>
    <t>Zanj twitta njegova ekipa.</t>
  </si>
  <si>
    <t>liberalec, inženir, amaterski kolesar, nekoč jeanmark.</t>
  </si>
  <si>
    <t>Co-founder Outfit7, now mostly investor.</t>
  </si>
  <si>
    <t>Is this thing on?</t>
  </si>
  <si>
    <t>BA Politics from University of Nottinhgam.</t>
  </si>
  <si>
    <t>Leading the way in coverage of college football in the Southeastern Conference.</t>
  </si>
  <si>
    <t>Prvo načelo zgodovine je, da ne sme poročati neresnice, drugo, da ne sme zamolčati resnice.</t>
  </si>
  <si>
    <t>Jst sm kr tm en.Več vas pa ne briga.Hvala za razumevanje!</t>
  </si>
  <si>
    <t>grafika, glasba...</t>
  </si>
  <si>
    <t>I respect Mother Nature...I respect life because it is a gift from God...</t>
  </si>
  <si>
    <t>😆</t>
  </si>
  <si>
    <t>I miei compagni volevano fare i calciatori
Frà, i miei miti erano tutti criminali e spacciatori</t>
  </si>
  <si>
    <t>Poslanec Državnega zbora Republike Slovenije, ekonomist, inženir // Member of Slovenian parliament, economist, engineer</t>
  </si>
  <si>
    <t>Vijesti iz energetskog i plinskog gospodarstva, obnovljivih izvora energije, zaštite okoliša, intervju mjeseca, najave događanja, javni natječaji, baze podataka</t>
  </si>
  <si>
    <t>"Nothing is worse than accepting less than you wanted and ending up in misery."</t>
  </si>
  <si>
    <t>Častni konzul Občine Ajdovščina.</t>
  </si>
  <si>
    <t>Trust me. I'm a journalist. And people think I'm joking. 🤣 Opinions are my own!!!</t>
  </si>
  <si>
    <t>Journalist. Radio Slovenia, Val 202. Human</t>
  </si>
  <si>
    <t>President of @SDEWES_Centre, Professor in energy planning, economics, policy, management and combustion engineering, HR Researcher mobility coordinator</t>
  </si>
  <si>
    <t>Najraje oče, mož, popotnik, bralec, oblikovalec idej, tekstov ter izvajalec usposabljanj in izobraževanj. Začasno poslanec Državnega zbora. Socialdemokrat.</t>
  </si>
  <si>
    <t>politolog, Fulbrighter, doktorski študent, aktivist, antifašist, upornik, borec (ne nujno v tem vrstnem redu)</t>
  </si>
  <si>
    <t>Slovenian in Berlin. 
MSc in International Security and Law. Passionate coffee drinker &amp; culinary blogger. Likes, follows and RTs ≠ endorsements.</t>
  </si>
  <si>
    <t>Прв и единствен информативен канал во Македонија!_x000D_
Информација сега!</t>
  </si>
  <si>
    <t>Собрание на Република Македонија</t>
  </si>
  <si>
    <t>Mediadom Pyrhani - 
Kulturno središče in multimedijski muzej - Centro culturale e museo multimediale - Cultural center and multimedia museum.</t>
  </si>
  <si>
    <t>Primorec. Neprepirjliv glasbeni frik, pošten ekonomist, srčni planinec, istrski Pandolaš, Mixtape master. Urednik @MuzikObala in manager v  @MediadomPiran</t>
  </si>
  <si>
    <t>#ReconnectJulian  #FreeAssange  #ACTION4ASSANGE #JulianAssange:""KeepTheBastardsHonest!"  #ElMundoConAssange   https://t.co/xHRHwIhGPk!, https://t.co/NbsYvyKX7q</t>
  </si>
  <si>
    <t>Portal, ki spremlja moško in žensko košarko. Profesionalno in rekreativno, klubsko in reprezentančno. Največ znotraj, pogosto pa tudi zunaj državnih meja.</t>
  </si>
  <si>
    <t>Freelance journalist. Basketball junkie. Music lova with no lova. Lost traveler with a plan. A man of many wonders. :D</t>
  </si>
  <si>
    <t>#Diplomat.#LithuaniaMFA.#Border_security&amp;#management. #Foreign_policy.#Global #Economic #Trends. Ambassador at large. RT does not mean endorsement.</t>
  </si>
  <si>
    <t>News from Macedonia</t>
  </si>
  <si>
    <t>http://t.co/NnYUm1iM91 je največji pomurski spletni medij, ki ga dnevno obišče več kot 10.000 različnih uporabnikov. Dnevno ažurno spremlja dogajanje v Pomurju.</t>
  </si>
  <si>
    <t>Anti-komunist in Patriot. Sovražim levičarje. Njihova strpnost je velika laž. Ponosni islamofob, za tiste ki verjamejo, da to res obstaja. Fuck Islam and Left!</t>
  </si>
  <si>
    <t>Kämpferin für Freiheit</t>
  </si>
  <si>
    <t>Nationalist&amp;Liverpool FC fan</t>
  </si>
  <si>
    <t>Information junkie, views are mine and mine alone. I report what I see and know / objave in pogledi so izrecno 24ur na dan osebni. Poročam kar vidim in vem.</t>
  </si>
  <si>
    <t>Exodus TV je edina katoliška televizija v Sloveniji, ki ponuja program osnovan na temelju krščanskih vrednot.</t>
  </si>
  <si>
    <t>Pri Mariji Pomagaj na Brezjah je vsak dan čudež!</t>
  </si>
  <si>
    <t>Wonder woman 💃🏿- Made in 1980 🇸🇮- Best female football player ⚽️🥇World traveler 🗽🏟🗺- Painter 🎨✏️-Amater photography - Book lover 📚- Politics 🗣🤷🏿‍♀️</t>
  </si>
  <si>
    <t>Sociologist, communicator, political adviser, animal rights advocate, jazz lover, social-liberal, feminist, servant of a labrador-mix Dona :-) #FreeCatalonia</t>
  </si>
  <si>
    <t>journalist/columnist, @TarcaRTVSLO fan, 📚 book addict, 👟 runner, ✍️secret historian  "Ko hodiš, pojdi zmeraj do konca."</t>
  </si>
  <si>
    <t>Professor of Political Science at University of Ljubljana; Editor-in-Chief, Journal of Comparative Politics; Vice-President of Central European PSA.</t>
  </si>
  <si>
    <t>mechanical engineer, scout - @taborniki, scuba diver, project/event manager @Slovenia2014 @obnovimogozdove</t>
  </si>
  <si>
    <t>Lepa beseda lepo mesto najde</t>
  </si>
  <si>
    <t>Catholic, devoted to Jesus. Proud Slovene. Blessed wife, mother and grandmother. With heavy earned therefore unbreakable resistance to everything communists!</t>
  </si>
  <si>
    <t>Še vedno iščem pravico, ki je ni.</t>
  </si>
  <si>
    <t>Moja plitkost sega globoko / My shallowness runs deep</t>
  </si>
  <si>
    <t>Pošten, deloven in samozavesten dečko</t>
  </si>
  <si>
    <t>Planet TV je najmlajša komercialna televizija, ki prinaša pestrejšo ponudbo na trgu.</t>
  </si>
  <si>
    <t>Traditional, Conservative;
Interested In Politics, Information Technology &amp; Food</t>
  </si>
  <si>
    <t>If your enemies know where you are, then don't be there. (Rufus)</t>
  </si>
  <si>
    <t>Principal strategic supplier of oil and other energy products to the SE European markets. We offer Fourcourt retailing, fuel, gas, heating oil, electricity...</t>
  </si>
  <si>
    <t>Z vami in za vas tvita ekipa Telekoma Slovenije. Z vami smo od 8.00 do 20.00.</t>
  </si>
  <si>
    <t>Podkast @Val202 se loteva sodobnih tehnologij in jih kritično umešča v prostor in čas. Vsak četrtek! Pripravljata @TviterusaMarusa in @anzet.</t>
  </si>
  <si>
    <t>Journalist. Ahead of digital.</t>
  </si>
  <si>
    <t>Ljubiteljica kave in pelinkovca. Ponosna Šiškarca. Mojstrica odlašanja in kraljica zapitkov. Ehm, zatipkov. Mnenja so izključno moja.</t>
  </si>
  <si>
    <t>osebno</t>
  </si>
  <si>
    <t>CATHOLIC, CONSERVATIVE._x000D_
_x000D_ANTICOMMUNIST.</t>
  </si>
  <si>
    <t>bio večnamenski termofor</t>
  </si>
  <si>
    <t>Glas za otroke in družine je politična stranka, ki v ospredje postavlja skrb za otroke in družine #GlasZaOtrokeInDruzine #ZaOtroke #PovejmoNaglas #ZaStareStarse</t>
  </si>
  <si>
    <t>Production team member of Metaldays, Punk Rock Holiday, Reggae OverJam festival, MotörCity, Avven - General manager....Life is a bitch and then you die...</t>
  </si>
  <si>
    <t>Statistični podatki o Sloveniji. Uradni Twitter račun Statističnega urada RS (SURS). Več na http://t.co/KrQOAWqKl6 | English account @StatSlovenia</t>
  </si>
  <si>
    <t>We develop experts in business and economics, conduct innovative research and facilitate effective and socially responsible transfer of knowledge to business.</t>
  </si>
  <si>
    <t>Karierni centri Univerze v Ljubljani - vaš kompas na karierni poti • Naložbo sofinancirata Republika Slovenija in Evropska unija iz Evropskega socialnega sklada</t>
  </si>
  <si>
    <t>“The world will not be destroyed by those who do evil, but by those who watch them without doing anything” Albert Einstein</t>
  </si>
  <si>
    <t>Skupina neodvisnih ljudi se je povezala v GibanjeSkupajNaprej.
Želimo opozoriti na stanje v zdravstvu, aktivirati ljudi in skupaj vrniti zdravstvo vsem nam!</t>
  </si>
  <si>
    <t>24UR na POP TV je vodilna osrednja dnevno-informativna oddaja v Sloveniji.</t>
  </si>
  <si>
    <t>Za preproste rešitve in dobre ljudi.</t>
  </si>
  <si>
    <t>Danijel Bešič Loredan, predsednik GibanjeSkupajNaprej
dr. med., specialist ortopedske kirurgije</t>
  </si>
  <si>
    <t>ljubiteljica živali,levo usmerjena.</t>
  </si>
  <si>
    <t>Like 🇸🇮🇪🇺🇺🇸 /Lieutenant /Former Soldier/Drink Teran/</t>
  </si>
  <si>
    <t>Narodna suverenost, Socialna solidarnost, Tradiconalne vrednote</t>
  </si>
  <si>
    <t>Avtor slovenskega spletnega portala o heraldiki in veksilologiji https://t.co/G8V3HD6VdH in predsednik Heraldice Slovenice https://t.co/vimHJKgGEK</t>
  </si>
  <si>
    <t>SupraStrategic Global Consultant Special</t>
  </si>
  <si>
    <t>Official Twitter Page - News, Links, Photos and more from cycling world!_x000D_
_x000D_
https://t.co/4epqJkwWw3</t>
  </si>
  <si>
    <t>Športni portal Prijavim.se kjer dobite vse na enem mestu. Individualno in klubska prijavo na tekmo, organizacijo tekme, objavo rezultatov in točkovanja ...</t>
  </si>
  <si>
    <t>UCI Gran Fondo World Series, UGFWS, UWCT, UCI World Cycling Tour, UCI, Granfondo, UCI Gran Fondo World Championships</t>
  </si>
  <si>
    <t>Official feed of Cycling Weekly magazine and website. News, racing, interviews, fitness, reviews, sportives...we do it all. Subscribe: https://t.co/ExO7wx2Yhr</t>
  </si>
  <si>
    <t>The Union Cycliste Internationale (UCI) is the world governing body of cycling. It groups together 190 National Federations.</t>
  </si>
  <si>
    <t>Your guide to LIVE and On Demand race coverage, all year long. Cycling live streaming video, results, photos, videos and commentary.  Who's tweeting? @petegeyer</t>
  </si>
  <si>
    <t>A European initiative for the integration of Sport and European cultural heritage. #myfranja #cycle2heritage</t>
  </si>
  <si>
    <t>Za celostno razumevanje družbe.  
Independent Media/ Geopolitical Comments/For Ethical Science/Anthropological Analysis #Ⓥ #NoGMO Urednica/Editor and Writer</t>
  </si>
  <si>
    <t>The European Values Think-Tank is a non-governmental Prague-based policy institute defending liberal democracy.</t>
  </si>
  <si>
    <t>Predsednica, @VisioInstitut &amp; Adjunct Scholar, @CatoInstitute. Coauthor, The Human Freedom Index. Tweeting on #HumanFreedom #HumanRights</t>
  </si>
  <si>
    <t>Foreign Affairs Reporter, Slovenia.  I tweet personally, my views or others</t>
  </si>
  <si>
    <t>Domoljub, seaman at Liberija</t>
  </si>
  <si>
    <t>Naj kar moji tviti govorijo ...</t>
  </si>
  <si>
    <t>I am waiting for the day when justice will overcome injustice, the truth overwhelms lies and honesty overthrows corruption.</t>
  </si>
  <si>
    <t>Journalist</t>
  </si>
  <si>
    <t>Samostojna odvetnica, preveč načelna, da bi bila res bogata</t>
  </si>
  <si>
    <t>Novinar, trmast kot bik, domoljub, zaprisežen pravici, demokrat in hud nasprotnik novih obrazov, s katerimi nas fila udbaško omrežje</t>
  </si>
  <si>
    <t>Husband, father, brother, son, homo sapiens and journalist.</t>
  </si>
  <si>
    <t>Po čudežni rešitvi-osamosvojitvi-se je kmalu pokazalo, da je Alien, skupaj s tisoči jajc, ostal na krovu ladje</t>
  </si>
  <si>
    <t>Nikoli ni prepozno.</t>
  </si>
  <si>
    <t>Ceterum censeo Carthaginem esse delendam</t>
  </si>
  <si>
    <t>(upokojeni) avtomobilistični novinar  / motoring writer (retired)</t>
  </si>
  <si>
    <t>2004-14 župan MO M. Sobota, 2012-14 nadomestni član Odbora regij v EP, 2013-14 predsednik Skupnosti občin SLO, 2013-14 član Sveta vzhodne kohezijske regije</t>
  </si>
  <si>
    <t>V tebi mora goreti, kar želiš zanetiti v drugem! Avgustinus</t>
  </si>
  <si>
    <t>Nič se ne splača?
Tudo vale a pena
quando a alma não é pequena!
IT guy. Homo sapiens.
HT: Zagorje
Currently: MB
Previously: LJ, München, Ludwigsburg, Izola</t>
  </si>
  <si>
    <t>Ponosen oče, Ponosen Slovenec, domoljub, podpredsednik Stranke slovenskega naroda in borec za prihodnost našega naroda.</t>
  </si>
  <si>
    <t>Blogger  Cooking in my style  sLOVEnia  ✉ blaz.kuha@t-2.net https://t.co/6jnMUXFLQd</t>
  </si>
  <si>
    <t>Umetnostna galerija Maribor | Maribor Art Gallery ||| piše Jure Kirbiš, stiki z javnostmi | tweets by Jure Kirbiš, public relations ||| @JurijOstrovshka</t>
  </si>
  <si>
    <t>Poslanka SDS v DZ RS. 
Pred tem opravljala funkcijo generalne sekretarke SDS. Bila predsednica SDM(podmladek SDS). Ponosna članica SDS že od leta 1994.</t>
  </si>
  <si>
    <t>"This isn’t right. This isn’t even wrong.” – Wolfgang Pauli
#reminderMonday=opomnik za vse, ki rešujejo probleme z ignoriranjem</t>
  </si>
  <si>
    <t>Socialictična Partija Slovenije;  #Marksizem, #Titoizem, #Panslavizem, Gibanje neuvrščenih   -  Socialist Party of Slovenia;  #Marxism, #Titoism, #Panslavism</t>
  </si>
  <si>
    <t>Pravzaprav nas je več</t>
  </si>
  <si>
    <t>Krščanski demokrat, spoznam se na pokojnine, politiko, raziskujem vojne in politične zločine 1941-1990.</t>
  </si>
  <si>
    <t>Milijarder i filantrop
Pare unapred</t>
  </si>
  <si>
    <t>Lex talionis</t>
  </si>
  <si>
    <t>Zaskrbljeni volilec,.....brez stranke kateri bi zaupal glas.</t>
  </si>
  <si>
    <t>trance classics addict, vinyl lover, real estate specialist</t>
  </si>
  <si>
    <t>Quiet, shy, but brave in my own world...</t>
  </si>
  <si>
    <t>Navihan iskalec resnice, mož, oče, elektroenergetik, inženir, TA svetovalec, klasični liberalec, katolik,..</t>
  </si>
  <si>
    <t>Learnings for Make Benefit, yes?</t>
  </si>
  <si>
    <t>Fan of sports, music, movies, books, computers, mobile technology and everything beautiful.</t>
  </si>
  <si>
    <t>Oče in mož, hokejist in košarkar, nekdanji espejevec, krščanski demokrat, poslanec, predsednik @NovaSlovenija</t>
  </si>
  <si>
    <t>Nova Slovenija - krščanski demokrati / New Slovenia - Christian Democrats / Member of @EPP Political Group</t>
  </si>
  <si>
    <t>Owner and CEO at D&amp;P Solutions d.o.o., president of Municipal committee NSi Zagorje ob Savi.</t>
  </si>
  <si>
    <t>Uraden Twitter račun za navijaški klub Arsenal Slovenija. Dostopni na naši spletni strani.</t>
  </si>
  <si>
    <t>predsednica Društva Fran Govekar Ig,
mama, pesnica, režiserka, odbojkarica, optimistka :)</t>
  </si>
  <si>
    <t>Embassy of the Republic of Slovenia in the Republic of Croatia / Veleposlanstvo Republike Slovenije u Republici Hrvatskoj</t>
  </si>
  <si>
    <t>imigrant child, protest singer, writer</t>
  </si>
  <si>
    <t>Nurse  with a lot of empathy</t>
  </si>
  <si>
    <t>Slovenska fuzijska asociacija (SFA) se ukvarja z najrazličnejšimi raziskavami, izobraževanjem in informiranjem javnosti na področju fuzije.</t>
  </si>
  <si>
    <t>The State of Matter matters!!</t>
  </si>
  <si>
    <t>Providing news and updates on General Fusion Inc. and the fusion community at large</t>
  </si>
  <si>
    <t>Entrepreneur (@Lean, https://t.co/CZ9eCw2PsY), Author, Programmer</t>
  </si>
  <si>
    <t>#EUROfusion communicator || views and words are my own || German by birth, European at heart || #Editor of #Fusion in #Europe: https://t.co/lp2y4SZ6M9</t>
  </si>
  <si>
    <t>Work for #ITER &amp; popularize this huge international project #scicomm. Comments my own. Last book: https://t.co/JHgUrjkEaN.</t>
  </si>
  <si>
    <t>Bringing people and nuclei together.</t>
  </si>
  <si>
    <t>Progettazione e costruzione di apparecchi di processo di grandi dimensioni, criogenia,meccanica di precisione.  Montaggio e manutenzioni di impianti industriali</t>
  </si>
  <si>
    <t>ITER is a large-scale scientific experiment that aims to demonstrate that it is possible to produce commercial energy from fusion.</t>
  </si>
  <si>
    <t>Stran, na kateri boste našli vse o telenovelah, španskih serijah, njihovih igralcih in glasbi.</t>
  </si>
  <si>
    <t>Nije važno odakle sam, sve dok znadeš kuda putujem. Deralo me sedam mora, gorka kora ljute nevolje.</t>
  </si>
  <si>
    <t>Kažu da sam svojeglava. Bolje nego tvojeglava il' ne daj Bože šupljoglava. 
Sigurno svoja, nikad pogubljena, ponekad statična, uvek praktična.</t>
  </si>
  <si>
    <t>Благословен Господ Бог мој,
Који научава руке моје за борбу,
прсте моје за рат.</t>
  </si>
  <si>
    <t>Zavedna Slovenka iz Nove Gorice</t>
  </si>
  <si>
    <t>Bolje je biti bogat i zdrav, jer ako si siromašan, džaba ti što si bolestan.</t>
  </si>
  <si>
    <t>After all, tomorrow is another day..... Pustite druge da budu u pravu. Vi budite srećni!</t>
  </si>
  <si>
    <t>Polilingvist in komentator političnih dogodkov. 
Polylinguiste et commentateur des  événements politiques.</t>
  </si>
  <si>
    <t>Bring your event to the digital age. The solution for cashless payment execution, advanced access management and ticketing for events.</t>
  </si>
  <si>
    <t>Vse zadnje novice na enem mestu.</t>
  </si>
  <si>
    <t>Vse o aferah in škandalih iz politike ter estrade pa do zgodb navadnega človeka- zgodbe, ki jih piše življenje!</t>
  </si>
  <si>
    <t>Official Twitter account of NATO - the North Atlantic Treaty Organization. #NATO #WeAreNATO</t>
  </si>
  <si>
    <t>Journalist, TV show host, publicist, founder of television Top TV and TV show Vroči stol vladimir.vodusek@toptv.si</t>
  </si>
  <si>
    <t>Slavic discord server: https://t.co/RpQgFZGHrs</t>
  </si>
  <si>
    <t>European Parliament Committee on Civil Liberties, Justice and Home Affairs. Managed by I. Lietzen, E. Narrillos, M. Orel &amp; P. Saraca Volpini. RTs ≠ endorsement</t>
  </si>
  <si>
    <t>Blogger, reklamni menager i Online saradnik preko interneta.</t>
  </si>
  <si>
    <t>Spletni medij v lasti zaposlenih.</t>
  </si>
  <si>
    <t>Unionist Western Saharawi, proud of it as the majority of Saharaoui in the Western Sahara Territory, sick to read such propaganda by Algeria and $€£ fellows</t>
  </si>
  <si>
    <t>Prof. at the Faculty of Criminal Justice and Security. Policing, Organizational Behavior, HRM</t>
  </si>
  <si>
    <t>Whoever said diamonds are a girl's best friend never had a dog.</t>
  </si>
  <si>
    <t>Never forget that only dead fish swim with the stream.</t>
  </si>
  <si>
    <t>Lajnar, verglaš, organ grinder, Drehorgelspieler, Orgues de Barbarie</t>
  </si>
  <si>
    <t>The only thing necessary for the triumph of evil is for good men to do nothing. -Edmund Burke</t>
  </si>
  <si>
    <t>Oboževalec generala Pattona in Bertolda Brechta. Sun Tzu mi tudi ni daleč.</t>
  </si>
  <si>
    <t>Kia Motors je proizvajalec kakovostnih vozil za mlade po srcu.</t>
  </si>
  <si>
    <t>MuchAdoAboutNothing. Bi-directional. Entrepreneur @ BICERO &amp; assist. prof. of Business Informatics. Gestalt pedagogy. Family&amp;friends. Trail running. Books.</t>
  </si>
  <si>
    <t>If you tell the truth, you don't have to remember anything - Mark Twain</t>
  </si>
  <si>
    <t>Mladinska sekcija Združenja za vrednote slovenske osamosvojitve</t>
  </si>
  <si>
    <t>Retweets of @jjansaSDS for everybody blocked by @jjansaSDS.</t>
  </si>
  <si>
    <t>poslanka DZ RS  v mandatu  2011-2014; dipl. upr. organizator; mati;</t>
  </si>
  <si>
    <t>Podjetnik, specialist za komplementarne valute.</t>
  </si>
  <si>
    <t>Lawyer &amp; Entrepreneur  🇸🇮</t>
  </si>
  <si>
    <t>Prihodnost, inovativnost, tehnologija, hitrost.</t>
  </si>
  <si>
    <t>Slovenska tiskovna agencija_x000D_
Slovenian Press Agency</t>
  </si>
  <si>
    <t>Sajt Crnogorskih sajtova! Sajtovi i vijesti iz Crne Gore na jednom mjestu! Crna Gora na internetu, Podgorica, Nikšić, Budva, Kotor... https://t.co/QIGXASeHEk</t>
  </si>
  <si>
    <t>Everything will be o.k. in the end. If it s not O.K. is not the end</t>
  </si>
  <si>
    <t>“Če bolj sovražiš Janšo kot imaš rad sebe, se ne pritožuj, če boš še naprej neskončno dolgo čakal na medicinski poseg.” Lucija Ušaj</t>
  </si>
  <si>
    <t>Menda lažen kristjan, ki od znotraj najeda krščansko občestvo. #satanist</t>
  </si>
  <si>
    <t>CEO at Hammock, the customer media &amp; content company (http://t.co/ZwxtlSMI), Creator-helper at http://t.co/e8CmyJLf (@smallbusiness).</t>
  </si>
  <si>
    <t>Časopis Domovina. Naveličani resnic mainstream medijev? Sledite dnevnim povzetkom na https://t.co/HmONaKzgCz</t>
  </si>
  <si>
    <t>Časnik: spletni magazin z mero</t>
  </si>
  <si>
    <t>Grd madež na človeku je laž; stalno je v ustih nevzgojenih.</t>
  </si>
  <si>
    <t>Planetarec</t>
  </si>
  <si>
    <t>Boli me đoko!
Pobozam 🐱, ce jo srecam na ulici.
Ne tezim mulcem, ko rolkajo.</t>
  </si>
  <si>
    <t>Najbolj poslušan slovenski radio. Uredništva po celotni državi. Glasbo izbirajo poslušalci.</t>
  </si>
  <si>
    <t>dipl.soc (UN), PR</t>
  </si>
  <si>
    <t>univ. dipl. inž._ FASHION and TEXTILE DESIGNER_ university graduate NTF-OTO LJ SLO; personal stylist and shopper_STYLIST for some media persons_freelancer</t>
  </si>
  <si>
    <t>Poslanec v DZ in mestni svetnik MOL</t>
  </si>
  <si>
    <t>Better to be far-right than far-wrong!👌🏻</t>
  </si>
  <si>
    <t>Trenutno brez mačkonov v hiši.</t>
  </si>
  <si>
    <t>One-man-band... in vsem bo odleglo, ko bodo prebrali.</t>
  </si>
  <si>
    <t>izr. prof. dr. Janez Cerkovnik (org. kem.); preds. Sveta stranke Glas za otroke in družine; koordinator duh. gibanj v LJ nadškofiji, član UO Prenova v Duhu.</t>
  </si>
  <si>
    <t>Radio Slovenija, 1. program</t>
  </si>
  <si>
    <t>Original ZUJF team member. Deplorable. Second-class. Swampie. Counter-revolutionary. And very small. Falangist ostarelih vojakov sodobnega enoumja.</t>
  </si>
  <si>
    <t>Vsak sam je močan, skupaj smo Slovenci nepremagljivi!</t>
  </si>
  <si>
    <t>Očistimo Slovenijo!</t>
  </si>
  <si>
    <t>Your life must have a meaning. To you!</t>
  </si>
  <si>
    <t>Leading Slovenia OOH provider</t>
  </si>
  <si>
    <t>MIR z Vami .....</t>
  </si>
  <si>
    <t>The best censor in town! Upon a time #iFEELsLOVEnia, Now  #iSMELLsLOVEnia.  Wise man forevere.</t>
  </si>
  <si>
    <t>Slovenija izbira predsednika Republike. #predsednik2017 #predsednik17 #volitve #volitve17 #volitve2017 #PRS17 #PRS2017 #soočenje #soocenje</t>
  </si>
  <si>
    <t>Član društva Vez-je, računalniki za VSE!</t>
  </si>
  <si>
    <t>Ponosna SLOVENKA</t>
  </si>
  <si>
    <t>Poslanec in podpredsednik DZ RS / Member and Vice-President of the National Assembly of the Republic of Slovenia 🇸🇮🇪🇺</t>
  </si>
  <si>
    <t>Football, IT, Technologies, Music. Prekmurje republika</t>
  </si>
  <si>
    <t>Journalist at Planet TV</t>
  </si>
  <si>
    <t>IPES je platforma, ki poglablja razumevanje enakosti spolov v Sloveniji / Gender Equality Research Institute Slovenia</t>
  </si>
  <si>
    <t>"Glavno je, da ne lažete sam sebi."</t>
  </si>
  <si>
    <t>Vztrajnik! Vsako potovanje se prične s prvim korakom. Izgleda nemogoče, dokler ni opravljeno! Nelson Mandela</t>
  </si>
  <si>
    <t>We are a national anti-doping organization. Together with the Slovenian sports federations we are trying to protect athletes' rights to compete in a doping free</t>
  </si>
  <si>
    <t>Publisher, editor, writer, foodie,
passionate swimmer....
Politics from a distance, life with humor</t>
  </si>
  <si>
    <t>My middle name is Encyclopedia Butalika :)</t>
  </si>
  <si>
    <t>Namestnik gl. in odg. urednika Demokracije</t>
  </si>
  <si>
    <t>Še vedno dobri, stari JAZ! Glede dobrega sicer nisem prepričan, star pa vsak dan bolj.</t>
  </si>
  <si>
    <t>Zasvojen s tenisom, tekom v naravi. Levičar! Alergičen na hinavce in konvertite.Ne se jezit! Za 1 minuto jeze porabite 60 s sreče.</t>
  </si>
  <si>
    <t>Rođen u Mostaru , źivim u Beogradu .Pośten,smeran ,pravdoljubljiv ,volim istinu,i istinom se slużim.</t>
  </si>
  <si>
    <t>Valobran pred cunamijem omejevanja človekovih pravic in večanja nadzora nad ljudmi</t>
  </si>
  <si>
    <t>Estados Unidos y el mundo</t>
  </si>
  <si>
    <t>Domoljub,veteran</t>
  </si>
  <si>
    <t>Electrical engineer, Real Madrid supporter</t>
  </si>
  <si>
    <t>Man, fish</t>
  </si>
  <si>
    <t>patriot, sports and music fan</t>
  </si>
  <si>
    <t>I'd trade all my tomorrows for a single yesterday</t>
  </si>
  <si>
    <t>Slovenka, domoljubka, #sds zame, zate, za nas, za Slovenijo</t>
  </si>
  <si>
    <t>Prvi slovenski agregator novic. Točimo ga že od leta 2008.</t>
  </si>
  <si>
    <t>i hate people who hate people</t>
  </si>
  <si>
    <t>Vedno lačen 
- parody account</t>
  </si>
  <si>
    <t>https://t.co/PXJdmvny6X</t>
  </si>
  <si>
    <t>Fan</t>
  </si>
  <si>
    <t>Greatest fear to #Humanity are attempts to prove us abnormal things to appear as normal.</t>
  </si>
  <si>
    <t>Nič ni na svetu tako dobro razporejeno kot pamet: vsakdo misli, da je ima dovolj.</t>
  </si>
  <si>
    <t>Državni zbor - svetovalec za področje financ</t>
  </si>
  <si>
    <t>Savc, Slovenia</t>
  </si>
  <si>
    <t>Slovenija</t>
  </si>
  <si>
    <t>Koper</t>
  </si>
  <si>
    <t>London, United Kingdom</t>
  </si>
  <si>
    <t>London, England</t>
  </si>
  <si>
    <t>London</t>
  </si>
  <si>
    <t>Republic of Slovenia</t>
  </si>
  <si>
    <t>Ljubljana, Slovenija</t>
  </si>
  <si>
    <t>Srednja Evropa</t>
  </si>
  <si>
    <t>Slovenia</t>
  </si>
  <si>
    <t>Ljubljana, Slovenia (EU)</t>
  </si>
  <si>
    <t>Rijeka</t>
  </si>
  <si>
    <t>Grosuplje, Slovenia</t>
  </si>
  <si>
    <t>Ljubljana</t>
  </si>
  <si>
    <t>Michigan, in the woods</t>
  </si>
  <si>
    <t>Republic of Slovenia, Celje</t>
  </si>
  <si>
    <t>Zagreb</t>
  </si>
  <si>
    <t>Kranj</t>
  </si>
  <si>
    <t>Slovenia, Germany</t>
  </si>
  <si>
    <t>Berlin, Germany</t>
  </si>
  <si>
    <t>no/w/here</t>
  </si>
  <si>
    <t>Novi Sad</t>
  </si>
  <si>
    <t>Novi Sad, Republic of Serbia</t>
  </si>
  <si>
    <t>Maribor, Slovenia</t>
  </si>
  <si>
    <t>Vrhnika</t>
  </si>
  <si>
    <t>Trzic, Slovenia</t>
  </si>
  <si>
    <t>Portorož, Republic of Slovenia</t>
  </si>
  <si>
    <t>Celje</t>
  </si>
  <si>
    <t>Nova Gorica, Slovenija</t>
  </si>
  <si>
    <t>California, USA</t>
  </si>
  <si>
    <t>Celje, Slovenija</t>
  </si>
  <si>
    <t>Balkan</t>
  </si>
  <si>
    <t>ljubljana</t>
  </si>
  <si>
    <t>Ptuj, Slovenia</t>
  </si>
  <si>
    <t>Taiwan</t>
  </si>
  <si>
    <t xml:space="preserve">Johnson county Texas </t>
  </si>
  <si>
    <t>San Bruno, CA</t>
  </si>
  <si>
    <t>Michigan, USA</t>
  </si>
  <si>
    <t>Tustin, CA</t>
  </si>
  <si>
    <t>Dallas, TX</t>
  </si>
  <si>
    <t>Buffalo, NY</t>
  </si>
  <si>
    <t>Nevada City, CA</t>
  </si>
  <si>
    <t>Ljubljana, Slovenia</t>
  </si>
  <si>
    <t>CANADA</t>
  </si>
  <si>
    <t>SLOVENIJA-moja domovina</t>
  </si>
  <si>
    <t>Idrija</t>
  </si>
  <si>
    <t>sLOVEnia</t>
  </si>
  <si>
    <t>Kent &amp; Iceland</t>
  </si>
  <si>
    <t>Umobolnica Slovenija</t>
  </si>
  <si>
    <t>Maribor</t>
  </si>
  <si>
    <t>Koper, Slovenija</t>
  </si>
  <si>
    <t>España</t>
  </si>
  <si>
    <t>Europe</t>
  </si>
  <si>
    <t>Domžale</t>
  </si>
  <si>
    <t>Slovenia / Belgium</t>
  </si>
  <si>
    <t>Dunajska 20, Ljubljana, SI</t>
  </si>
  <si>
    <t>Brussels / Ljubljana</t>
  </si>
  <si>
    <t>Jakobski Dol</t>
  </si>
  <si>
    <t>Exeter Devon UK</t>
  </si>
  <si>
    <t>Strasbourg</t>
  </si>
  <si>
    <t>Bloemfontein, South Africa</t>
  </si>
  <si>
    <t>Portorož</t>
  </si>
  <si>
    <t>HRASTNIK</t>
  </si>
  <si>
    <t>around Europe</t>
  </si>
  <si>
    <t>Murska Sobota, Slovenija</t>
  </si>
  <si>
    <t>Trieste, Friuli-Venezia Giulia</t>
  </si>
  <si>
    <t>Vienna, Austria</t>
  </si>
  <si>
    <t>France</t>
  </si>
  <si>
    <t xml:space="preserve">Republic of Slovenia  </t>
  </si>
  <si>
    <t>Kriška vas - Ljubljana</t>
  </si>
  <si>
    <t>Tolmin, Slovenia</t>
  </si>
  <si>
    <t>Virginia, USA</t>
  </si>
  <si>
    <t>Nova Gorica</t>
  </si>
  <si>
    <t>Trst</t>
  </si>
  <si>
    <t>Kanal A, Slovenia</t>
  </si>
  <si>
    <t>Ljubljana, Slovenia, Europe</t>
  </si>
  <si>
    <t>macedonia</t>
  </si>
  <si>
    <t>Republic of Macedonia</t>
  </si>
  <si>
    <t>Macedonia</t>
  </si>
  <si>
    <t>Македонија</t>
  </si>
  <si>
    <t>Smederevska Palanka</t>
  </si>
  <si>
    <t>Bruxelles</t>
  </si>
  <si>
    <t>Crunchy land</t>
  </si>
  <si>
    <t>Novo mesto</t>
  </si>
  <si>
    <t>roma</t>
  </si>
  <si>
    <t>Vojkova 63, Ljubljana, Slo</t>
  </si>
  <si>
    <t>Vipava</t>
  </si>
  <si>
    <t>Ljubljana / Luxembourg</t>
  </si>
  <si>
    <t>Yugoslavia</t>
  </si>
  <si>
    <t>DNPハウス</t>
  </si>
  <si>
    <t>Kranj, Slovenia</t>
  </si>
  <si>
    <t>Sarajevo</t>
  </si>
  <si>
    <t>SI-Ljubljana, B- Brussels</t>
  </si>
  <si>
    <t>Braslovče</t>
  </si>
  <si>
    <t>marie liza</t>
  </si>
  <si>
    <t xml:space="preserve">𝘤𝘩𝘢𝘳 </t>
  </si>
  <si>
    <t>Republic of Slov€nia</t>
  </si>
  <si>
    <t>Republic of Slovenistan</t>
  </si>
  <si>
    <t>Gruntovec</t>
  </si>
  <si>
    <t>Zagreb, Croatia</t>
  </si>
  <si>
    <t>Dunajska cesta 139, Ljubljana</t>
  </si>
  <si>
    <t>Republic of Croatia  克罗地亚</t>
  </si>
  <si>
    <t>Chhattisgarh, India</t>
  </si>
  <si>
    <t>LJUBLJANA</t>
  </si>
  <si>
    <t>Comodoro Rivadavia, Chubut, AR</t>
  </si>
  <si>
    <t>Zemlja</t>
  </si>
  <si>
    <t>SLOVENIJA</t>
  </si>
  <si>
    <t>Brussel, België</t>
  </si>
  <si>
    <t>Buckinghamshire</t>
  </si>
  <si>
    <t>SLO</t>
  </si>
  <si>
    <t>Komenda, Slovenija</t>
  </si>
  <si>
    <t>Koper, Ljubljana, Slovenija</t>
  </si>
  <si>
    <t>Brussels, Belgium</t>
  </si>
  <si>
    <t>Ljubljana,Slovenija</t>
  </si>
  <si>
    <t>ljubljana slovenija</t>
  </si>
  <si>
    <t>Republic of Croatia</t>
  </si>
  <si>
    <t>Europe (Slovenia)</t>
  </si>
  <si>
    <t>Cjele, Slovenija</t>
  </si>
  <si>
    <t>Monaco</t>
  </si>
  <si>
    <t>Find Your Channel:</t>
  </si>
  <si>
    <t>SLOVENIJA  &amp; SDS</t>
  </si>
  <si>
    <t>PTUJ</t>
  </si>
  <si>
    <t>Radenci</t>
  </si>
  <si>
    <t>Rakovniška 6
Ljubljana, Slovenija</t>
  </si>
  <si>
    <t>Slovenija, Vojnik</t>
  </si>
  <si>
    <t>Komen</t>
  </si>
  <si>
    <t>Chicago il</t>
  </si>
  <si>
    <t>Sečovlje, Slovenija</t>
  </si>
  <si>
    <t>EU</t>
  </si>
  <si>
    <t>Čezvesolje</t>
  </si>
  <si>
    <t>dobrna Slovenija</t>
  </si>
  <si>
    <t>Maribor, Slovenija</t>
  </si>
  <si>
    <t>Frankfurt, Hessen</t>
  </si>
  <si>
    <t>45°31`42``N -- 13°34`05``E</t>
  </si>
  <si>
    <t>MMS 3. Slo, Ljubljana</t>
  </si>
  <si>
    <t>Mislinja</t>
  </si>
  <si>
    <t>Argentina</t>
  </si>
  <si>
    <t>Lebanon</t>
  </si>
  <si>
    <t>Melbourne, Australia.</t>
  </si>
  <si>
    <t>Polzevo, SLOVENIA</t>
  </si>
  <si>
    <t>Slovenia♥ ❤️   Lj</t>
  </si>
  <si>
    <t>Europa</t>
  </si>
  <si>
    <t>New Europe</t>
  </si>
  <si>
    <t>LENART</t>
  </si>
  <si>
    <t>Borovnica12/5/42,začetek drž.v</t>
  </si>
  <si>
    <t>Štajerska</t>
  </si>
  <si>
    <t>Velenje</t>
  </si>
  <si>
    <t>Munich, Germany</t>
  </si>
  <si>
    <t>Kamnik, Slovenija</t>
  </si>
  <si>
    <t>Paris, France</t>
  </si>
  <si>
    <t>Novo mesto, Slovenia</t>
  </si>
  <si>
    <t>Gosposka ulica 18, Ljubljana</t>
  </si>
  <si>
    <t>Ambrus</t>
  </si>
  <si>
    <t>Limassol, Cyprus</t>
  </si>
  <si>
    <t>Izola</t>
  </si>
  <si>
    <t>SEC Football Country</t>
  </si>
  <si>
    <t>Kamnik</t>
  </si>
  <si>
    <t>Sokolska 25, Zagreb, Hrvatska</t>
  </si>
  <si>
    <t>Ajdovščina</t>
  </si>
  <si>
    <t>Kumarjeva ulica 3, 6330 Piran</t>
  </si>
  <si>
    <t>Lucija, Istra, Slovenia, EU</t>
  </si>
  <si>
    <t>Barcelona, Catalunya/ (sLOVEnia)</t>
  </si>
  <si>
    <t>Vilnius, Lithuania</t>
  </si>
  <si>
    <t>Slowenien</t>
  </si>
  <si>
    <t>Скопје</t>
  </si>
  <si>
    <t>Brezje</t>
  </si>
  <si>
    <t>brankovicjure@gmail.com</t>
  </si>
  <si>
    <t>Petkovec</t>
  </si>
  <si>
    <t xml:space="preserve">Republic of Slovenia </t>
  </si>
  <si>
    <t>Kongresni trg 12, Ljubljana</t>
  </si>
  <si>
    <t>Islamic Republic of Iran</t>
  </si>
  <si>
    <t>PRO PLUS, d.o.o., Ljubljana</t>
  </si>
  <si>
    <t>Kokrica-Šenčur-Matjaševci</t>
  </si>
  <si>
    <t>Italy</t>
  </si>
  <si>
    <t>Global - based in Slovenia</t>
  </si>
  <si>
    <t>Farnborough</t>
  </si>
  <si>
    <t>Aigle, Switzerland</t>
  </si>
  <si>
    <t>Paris and Chicago</t>
  </si>
  <si>
    <t>Czech Republic/European Union</t>
  </si>
  <si>
    <t>Ljubljana  Slovenija</t>
  </si>
  <si>
    <t>Srednje Duplje na Gorenjskem</t>
  </si>
  <si>
    <t>Republic of Slovenia, Ptuj</t>
  </si>
  <si>
    <t xml:space="preserve">Kočevje, Slovenija </t>
  </si>
  <si>
    <t>SPS, Ulica Jakoba Zupana 7, SI-1241 Kamnik</t>
  </si>
  <si>
    <t>#Slovenija</t>
  </si>
  <si>
    <t>šmarna gora</t>
  </si>
  <si>
    <t>Soest, Deutschland</t>
  </si>
  <si>
    <t>Radovljica</t>
  </si>
  <si>
    <t>Mars</t>
  </si>
  <si>
    <t>Celje Slovenia</t>
  </si>
  <si>
    <t>Zgornji Tuhinj</t>
  </si>
  <si>
    <t>Ptuj</t>
  </si>
  <si>
    <t>Radovljica, SLO</t>
  </si>
  <si>
    <t>India</t>
  </si>
  <si>
    <t>Burnaby, BC, Canada</t>
  </si>
  <si>
    <t>San Francisco, CA</t>
  </si>
  <si>
    <t>Vinon-sur-Verdon (France)</t>
  </si>
  <si>
    <t>New Jersey</t>
  </si>
  <si>
    <t>Manufacturing Company</t>
  </si>
  <si>
    <t>Eslovenia</t>
  </si>
  <si>
    <t>selo u ravnici, ispod Kozare</t>
  </si>
  <si>
    <t>Република Србија</t>
  </si>
  <si>
    <t>Ulica OF 15, 6000 Koper</t>
  </si>
  <si>
    <t>Belgrade, Serbia</t>
  </si>
  <si>
    <t>FYR Slovenia</t>
  </si>
  <si>
    <t>Czech Republic</t>
  </si>
  <si>
    <t>Brussels/Strasbourg</t>
  </si>
  <si>
    <t>West. Sahara Territory/Morocco</t>
  </si>
  <si>
    <t>Ljubljana,  Slovenia</t>
  </si>
  <si>
    <t>Slovenska Bistrica</t>
  </si>
  <si>
    <t>Grosuplje</t>
  </si>
  <si>
    <t>Republic of s.Love.nia</t>
  </si>
  <si>
    <t>Dobova</t>
  </si>
  <si>
    <t>Podgorica</t>
  </si>
  <si>
    <t>Nashville</t>
  </si>
  <si>
    <t>Nazorjeva ulica 1, Ljubljana</t>
  </si>
  <si>
    <t>Ljubljana - Slovenija</t>
  </si>
  <si>
    <t>Slovenia, Ljubljana</t>
  </si>
  <si>
    <t>Downtown London</t>
  </si>
  <si>
    <t>Nju York</t>
  </si>
  <si>
    <t>Sobota</t>
  </si>
  <si>
    <t>Ljubljana, Slovenia/EU</t>
  </si>
  <si>
    <t>dom-kraljestvo izpod Snežnika</t>
  </si>
  <si>
    <t>Slovenija, Ljubljana</t>
  </si>
  <si>
    <t>now here</t>
  </si>
  <si>
    <t>Ljubljana, Slovenia, EU</t>
  </si>
  <si>
    <t>Bordeaux</t>
  </si>
  <si>
    <t>#Slovenia</t>
  </si>
  <si>
    <t>http://t.co/Yuiipxt4jQ</t>
  </si>
  <si>
    <t>https://t.co/TRzRURUy51</t>
  </si>
  <si>
    <t>https://t.co/GOLKSEtDDA</t>
  </si>
  <si>
    <t>https://t.co/J4uQxDJrbI</t>
  </si>
  <si>
    <t>http://t.co/YgINP5Ucd3</t>
  </si>
  <si>
    <t>https://t.co/XUUepcs3Je</t>
  </si>
  <si>
    <t>http://t.co/Fu7vumgMQO</t>
  </si>
  <si>
    <t>http://t.co/cBdloC0DTX</t>
  </si>
  <si>
    <t>http://t.co/msj0jCC6lR</t>
  </si>
  <si>
    <t>http://t.co/yIQRFHgecl</t>
  </si>
  <si>
    <t>https://t.co/RAUVNgdXwY</t>
  </si>
  <si>
    <t>https://t.co/0N4DROztGR</t>
  </si>
  <si>
    <t>http://t.co/Z2s57adC9N</t>
  </si>
  <si>
    <t>https://t.co/phqk2g3iSi</t>
  </si>
  <si>
    <t>http://t.co/qMsrNkxopj</t>
  </si>
  <si>
    <t>https://t.co/lWQZFmDgIq</t>
  </si>
  <si>
    <t>https://t.co/MufRC60WAo</t>
  </si>
  <si>
    <t>https://t.co/B0ptgDOG8x</t>
  </si>
  <si>
    <t>http://t.co/70NjQbhtJY</t>
  </si>
  <si>
    <t>http://t.co/UpbiYy0V17</t>
  </si>
  <si>
    <t>https://t.co/n49BAndPEL</t>
  </si>
  <si>
    <t>https://t.co/qPYdiyPWGn</t>
  </si>
  <si>
    <t>http://t.co/AxJRxNb8Y4</t>
  </si>
  <si>
    <t>http://t.co/WLWgaGlD04</t>
  </si>
  <si>
    <t>http://t.co/0kflgyknm8</t>
  </si>
  <si>
    <t>https://t.co/P1qSpKIWLW</t>
  </si>
  <si>
    <t>https://t.co/MQlukwXEkQ</t>
  </si>
  <si>
    <t>http://t.co/XEv2i6rg3E</t>
  </si>
  <si>
    <t>https://t.co/2KK2jTDKuL</t>
  </si>
  <si>
    <t>http://t.co/lSrWOxXibz</t>
  </si>
  <si>
    <t>https://t.co/F3fLcfn45H</t>
  </si>
  <si>
    <t>https://t.co/5HR0EpPnd5</t>
  </si>
  <si>
    <t>https://t.co/d0gpFWmFKW</t>
  </si>
  <si>
    <t>https://t.co/s3jpAJFyWE</t>
  </si>
  <si>
    <t>https://t.co/dpBtUQjLTa</t>
  </si>
  <si>
    <t>https://t.co/9ExSgY7bJ7</t>
  </si>
  <si>
    <t>https://t.co/Spcj7noPVy</t>
  </si>
  <si>
    <t>http://t.co/3OLIRaLME6</t>
  </si>
  <si>
    <t>https://t.co/Bcksq74lOW</t>
  </si>
  <si>
    <t>https://t.co/0Z5VhwNW0t</t>
  </si>
  <si>
    <t>http://t.co/bs9TvHWjqp</t>
  </si>
  <si>
    <t>https://t.co/Q9ZjOMwwOp</t>
  </si>
  <si>
    <t>https://t.co/q83DnK34uU</t>
  </si>
  <si>
    <t>http://t.co/48ga4MwY5Y</t>
  </si>
  <si>
    <t>https://t.co/KALchBD8zd</t>
  </si>
  <si>
    <t>https://t.co/cxMGdEx6Hm</t>
  </si>
  <si>
    <t>https://t.co/RLflW0D1pu</t>
  </si>
  <si>
    <t>http://t.co/lGIwto22bO</t>
  </si>
  <si>
    <t>https://t.co/M0tFtmUqGl</t>
  </si>
  <si>
    <t>http://t.co/bDSXbjA5MV</t>
  </si>
  <si>
    <t>https://t.co/p9tLz6nEdF</t>
  </si>
  <si>
    <t>https://t.co/CYfUnjZ1uU</t>
  </si>
  <si>
    <t>http://t.co/fsbz9PNGhS</t>
  </si>
  <si>
    <t>https://t.co/UUsZu8Xci5</t>
  </si>
  <si>
    <t>https://t.co/eo4en3QYoD</t>
  </si>
  <si>
    <t>https://t.co/1HPtcoga5L</t>
  </si>
  <si>
    <t>https://t.co/msGybAX1sa</t>
  </si>
  <si>
    <t>http://t.co/zgmMgj5sEk</t>
  </si>
  <si>
    <t>http://t.co/hIvazj2XeK</t>
  </si>
  <si>
    <t>https://t.co/2d2p3dwnLZ</t>
  </si>
  <si>
    <t>http://t.co/5O0vOAQ4yq</t>
  </si>
  <si>
    <t>https://t.co/FGYOdTwzfi</t>
  </si>
  <si>
    <t>http://t.co/FmnGZExzRB</t>
  </si>
  <si>
    <t>http://t.co/o2lPwBBQSH</t>
  </si>
  <si>
    <t>https://t.co/xEaaowF5oI</t>
  </si>
  <si>
    <t>https://t.co/BP579N8Xkk</t>
  </si>
  <si>
    <t>http://t.co/2EiDpu0mdO</t>
  </si>
  <si>
    <t>http://t.co/3wedja9qSx</t>
  </si>
  <si>
    <t>https://t.co/3wedja9qSx</t>
  </si>
  <si>
    <t>http://t.co/Hb48LnWOf1</t>
  </si>
  <si>
    <t>https://t.co/oudeUEh9NH</t>
  </si>
  <si>
    <t>https://t.co/ezx8vrlqYt</t>
  </si>
  <si>
    <t>https://t.co/MTVvQCuecT</t>
  </si>
  <si>
    <t>https://t.co/09Au9Z3lQ4</t>
  </si>
  <si>
    <t>http://t.co/rQwlWg8pvo</t>
  </si>
  <si>
    <t>https://t.co/gzYLq5ve6a</t>
  </si>
  <si>
    <t>http://t.co/QhAXrKJq</t>
  </si>
  <si>
    <t>http://t.co/Vftx85MZ8P</t>
  </si>
  <si>
    <t>https://t.co/h7nprCU8hg</t>
  </si>
  <si>
    <t>https://t.co/aeRIdFM71Y</t>
  </si>
  <si>
    <t>http://t.co/mF0TmIw17p</t>
  </si>
  <si>
    <t>https://t.co/IMoWDEmdRd</t>
  </si>
  <si>
    <t>https://t.co/0s0M7KAoio</t>
  </si>
  <si>
    <t>http://t.co/Kjz9m1NwcT</t>
  </si>
  <si>
    <t>https://t.co/ZcV53231GU</t>
  </si>
  <si>
    <t>https://t.co/1IVhPRUhmx</t>
  </si>
  <si>
    <t>https://t.co/krdte7tDlV</t>
  </si>
  <si>
    <t>https://t.co/PgHCm8xPaJ</t>
  </si>
  <si>
    <t>https://t.co/he8hSghvEK</t>
  </si>
  <si>
    <t>https://t.co/lsXRwa4acF</t>
  </si>
  <si>
    <t>http://t.co/gUh7CoPA3M</t>
  </si>
  <si>
    <t>https://t.co/J7j3oAdxiB</t>
  </si>
  <si>
    <t>http://t.co/2sf8BEHWx4</t>
  </si>
  <si>
    <t>https://t.co/jlEX5mOBZH</t>
  </si>
  <si>
    <t>https://t.co/jYQJctXKeo</t>
  </si>
  <si>
    <t>https://t.co/dhFUF1B4Lc</t>
  </si>
  <si>
    <t>http://t.co/VPzwy5y4TX</t>
  </si>
  <si>
    <t>http://t.co/SrUeYwN4Ps</t>
  </si>
  <si>
    <t>https://t.co/ekPd7ftVEf</t>
  </si>
  <si>
    <t>https://t.co/iz906y4C7e</t>
  </si>
  <si>
    <t>https://t.co/Tk48945dfX</t>
  </si>
  <si>
    <t>http://t.co/ieTyqJq3AZ</t>
  </si>
  <si>
    <t>http://t.co/ccfxRESA8Y</t>
  </si>
  <si>
    <t>http://t.co/BrC5bgU7Gl</t>
  </si>
  <si>
    <t>http://t.co/rgs2S84w0H</t>
  </si>
  <si>
    <t>http://t.co/Dd1PTxURYg</t>
  </si>
  <si>
    <t>http://t.co/8QEb2tmjy3</t>
  </si>
  <si>
    <t>http://t.co/sKFkXGtiDr</t>
  </si>
  <si>
    <t>http://t.co/mGinl9oUZV</t>
  </si>
  <si>
    <t>https://t.co/doDiypLsIK</t>
  </si>
  <si>
    <t>https://t.co/Nqwd2IU0u4</t>
  </si>
  <si>
    <t>https://t.co/lHz4ogLU2m</t>
  </si>
  <si>
    <t>https://t.co/mk1ghYkHa1</t>
  </si>
  <si>
    <t>https://t.co/F0F1tDvLGN</t>
  </si>
  <si>
    <t>http://t.co/UXvXItHnad</t>
  </si>
  <si>
    <t>https://t.co/JyHj8rqbHl</t>
  </si>
  <si>
    <t>https://t.co/Y3kB23Q9BZ</t>
  </si>
  <si>
    <t>http://t.co/Aywv7aQMEe</t>
  </si>
  <si>
    <t>https://t.co/s1QK90f0mF</t>
  </si>
  <si>
    <t>https://t.co/jhnKTghJ1R</t>
  </si>
  <si>
    <t>https://t.co/nJ1zVabF2U</t>
  </si>
  <si>
    <t>http://t.co/H2VmD4GM2j</t>
  </si>
  <si>
    <t>https://t.co/EueDsEGRgA</t>
  </si>
  <si>
    <t>https://t.co/ZJ8grVsYWg</t>
  </si>
  <si>
    <t>http://t.co/KLWwDTfqxY</t>
  </si>
  <si>
    <t>https://t.co/aLUZQ9Dnug</t>
  </si>
  <si>
    <t>http://t.co/MkB2v8ujEp</t>
  </si>
  <si>
    <t>https://t.co/SUwJQKmPd0</t>
  </si>
  <si>
    <t>http://t.co/iR2MVQfFiM</t>
  </si>
  <si>
    <t>http://t.co/c6Tzh4hS4X</t>
  </si>
  <si>
    <t>http://t.co/Y2SMEU3iGM</t>
  </si>
  <si>
    <t>https://t.co/8CndiA9TkE</t>
  </si>
  <si>
    <t>https://t.co/uY9xfteIqQ</t>
  </si>
  <si>
    <t>http://t.co/WMAn37eWtO</t>
  </si>
  <si>
    <t>https://t.co/D60kQemEds</t>
  </si>
  <si>
    <t>https://t.co/XKggZyZGBy</t>
  </si>
  <si>
    <t>http://t.co/HbCr4PQHPd</t>
  </si>
  <si>
    <t>https://t.co/W1W1zEqDq4</t>
  </si>
  <si>
    <t>https://t.co/WwcxNoXVvp</t>
  </si>
  <si>
    <t>https://t.co/wFBcqbeOkv</t>
  </si>
  <si>
    <t>http://t.co/4GoFgvjXTi</t>
  </si>
  <si>
    <t>https://t.co/N09glDywZd</t>
  </si>
  <si>
    <t>http://t.co/3Ktk6ZYJL7</t>
  </si>
  <si>
    <t>https://t.co/OFEmTGr7wI</t>
  </si>
  <si>
    <t>https://t.co/bcFsoF1RKj</t>
  </si>
  <si>
    <t>https://t.co/VfuZ18a0RM</t>
  </si>
  <si>
    <t>https://t.co/bZfoH4lykc</t>
  </si>
  <si>
    <t>https://t.co/KUlUIz0uyQ</t>
  </si>
  <si>
    <t>https://t.co/xveFhsC5wp</t>
  </si>
  <si>
    <t>https://t.co/atfJjN5UfV</t>
  </si>
  <si>
    <t>http://t.co/twQo6eJzly</t>
  </si>
  <si>
    <t>https://t.co/BOyF8eKbXo</t>
  </si>
  <si>
    <t>https://t.co/j0xG5WPpjX</t>
  </si>
  <si>
    <t>http://t.co/hJ09G3jT</t>
  </si>
  <si>
    <t>https://t.co/H8UqTLxa0K</t>
  </si>
  <si>
    <t>http://t.co/ADCNxskFtq</t>
  </si>
  <si>
    <t>https://t.co/YXNZ50KIJY</t>
  </si>
  <si>
    <t>http://t.co/wI41mOraEL</t>
  </si>
  <si>
    <t>https://t.co/HykxbK8oWl</t>
  </si>
  <si>
    <t>http://t.co/CIlpk91nNE</t>
  </si>
  <si>
    <t>http://t.co/sbPzg9qhgI</t>
  </si>
  <si>
    <t>https://t.co/RQRTDgANSM</t>
  </si>
  <si>
    <t>http://t.co/RmE2uXUoN9</t>
  </si>
  <si>
    <t>https://t.co/BxlBC2uCFt</t>
  </si>
  <si>
    <t>https://t.co/ZeqPqxPnID</t>
  </si>
  <si>
    <t>https://t.co/Bt7hU1OwVQ</t>
  </si>
  <si>
    <t>http://t.co/dRVPBWtugI</t>
  </si>
  <si>
    <t>https://t.co/UzXNOogkTT</t>
  </si>
  <si>
    <t>https://t.co/JcEQdZ7ieY</t>
  </si>
  <si>
    <t>https://t.co/Cou9OM4qAw</t>
  </si>
  <si>
    <t>http://t.co/cTZreHpBCc</t>
  </si>
  <si>
    <t>https://t.co/UswNJoj3ki</t>
  </si>
  <si>
    <t>http://t.co/YRFs6Lqt0k</t>
  </si>
  <si>
    <t>http://t.co/3GBZEW3QSu</t>
  </si>
  <si>
    <t>https://t.co/8wTGrSNr9A</t>
  </si>
  <si>
    <t>https://t.co/apGuClBuaU</t>
  </si>
  <si>
    <t>https://t.co/oYWB0XwqKL</t>
  </si>
  <si>
    <t>http://t.co/j91SKQ1f99</t>
  </si>
  <si>
    <t>https://t.co/G7xm8m2FXO</t>
  </si>
  <si>
    <t>https://t.co/N6zN96OQfJ</t>
  </si>
  <si>
    <t>http://t.co/02YP9Brc1j</t>
  </si>
  <si>
    <t>https://t.co/9ahj2Iofx5</t>
  </si>
  <si>
    <t>https://t.co/ZyluZ7tMpn</t>
  </si>
  <si>
    <t>http://t.co/OPr0XNrzMC</t>
  </si>
  <si>
    <t>https://t.co/N6aygQ9x5e</t>
  </si>
  <si>
    <t>https://t.co/wnFMS2GTwd</t>
  </si>
  <si>
    <t>https://t.co/BvzCksmsGF</t>
  </si>
  <si>
    <t>https://t.co/3lV6YZoni4</t>
  </si>
  <si>
    <t>https://t.co/7H9SQ8ke2y</t>
  </si>
  <si>
    <t>http://t.co/k2jvA76pSu</t>
  </si>
  <si>
    <t>http://t.co/sTtlu6jaf4</t>
  </si>
  <si>
    <t>http://t.co/bHSDw7TitT</t>
  </si>
  <si>
    <t>https://t.co/jKXXDM29NT</t>
  </si>
  <si>
    <t>https://t.co/icNVaUc1wr</t>
  </si>
  <si>
    <t>https://t.co/antAfXszCh</t>
  </si>
  <si>
    <t>https://t.co/s3OnRB3o3H</t>
  </si>
  <si>
    <t>http://t.co/ymdC0XZMbu</t>
  </si>
  <si>
    <t>http://t.co/lYAi5gqiW0</t>
  </si>
  <si>
    <t>https://t.co/ZOclpBkqbL</t>
  </si>
  <si>
    <t>https://t.co/FRvHGFo2nK</t>
  </si>
  <si>
    <t>http://t.co/DDCnCouW9b</t>
  </si>
  <si>
    <t>http://t.co/7Xyq0kidZ1</t>
  </si>
  <si>
    <t>https://t.co/4jdaNjOHoR</t>
  </si>
  <si>
    <t>http://t.co/3vehNonjYo</t>
  </si>
  <si>
    <t>http://t.co/6EkwG7BthB</t>
  </si>
  <si>
    <t>https://t.co/0z7HMulhnM</t>
  </si>
  <si>
    <t>http://t.co/3IAUm95lmr</t>
  </si>
  <si>
    <t>http://t.co/AO1nudOkqf</t>
  </si>
  <si>
    <t>https://t.co/7SjObrfW96</t>
  </si>
  <si>
    <t>http://t.co/ljA6BYFNZY</t>
  </si>
  <si>
    <t>https://t.co/O6IfnU3aLS</t>
  </si>
  <si>
    <t>https://t.co/2Npl3Homp7</t>
  </si>
  <si>
    <t>https://t.co/WPn72swq9m</t>
  </si>
  <si>
    <t>http://t.co/egDyV9TAqc</t>
  </si>
  <si>
    <t>https://t.co/suqnp65XBl</t>
  </si>
  <si>
    <t>https://t.co/TkdFuNnBjC</t>
  </si>
  <si>
    <t>http://t.co/9sn7oiBmS9</t>
  </si>
  <si>
    <t>https://t.co/350UjPK9Ov</t>
  </si>
  <si>
    <t>https://t.co/F5usyTzlrU</t>
  </si>
  <si>
    <t>http://t.co/IMoWDEmdRd</t>
  </si>
  <si>
    <t>http://t.co/Xo7Bdx68gB</t>
  </si>
  <si>
    <t>https://t.co/CffbyIVtK9</t>
  </si>
  <si>
    <t>http://t.co/qXBCBNMj</t>
  </si>
  <si>
    <t>http://t.co/VIVHzSHqFE</t>
  </si>
  <si>
    <t>http://t.co/DCnIqhtfEy</t>
  </si>
  <si>
    <t>https://t.co/OSPFyRsKrI</t>
  </si>
  <si>
    <t>http://t.co/ndQj3fc9Ha</t>
  </si>
  <si>
    <t>http://t.co/9FIp0R4hmI</t>
  </si>
  <si>
    <t>https://t.co/NbKSVRVgMZ</t>
  </si>
  <si>
    <t>https://t.co/CQEqnylZu8</t>
  </si>
  <si>
    <t>http://t.co/RFDQpPWNzf</t>
  </si>
  <si>
    <t>https://t.co/kgt2MoxdhM</t>
  </si>
  <si>
    <t>https://t.co/YzjooRwQHL</t>
  </si>
  <si>
    <t>http://t.co/9APH8elp29</t>
  </si>
  <si>
    <t>http://t.co/xvr472dZ</t>
  </si>
  <si>
    <t>https://t.co/Epa3A7pKFo</t>
  </si>
  <si>
    <t>https://t.co/g1zThV0pgP</t>
  </si>
  <si>
    <t>http://t.co/piq8l4myPl</t>
  </si>
  <si>
    <t>http://t.co/hxLF6lddLF</t>
  </si>
  <si>
    <t>http://t.co/71s0KaFARa</t>
  </si>
  <si>
    <t>https://t.co/ihB0zrvHAy</t>
  </si>
  <si>
    <t>https://t.co/7mJdIlMXC9</t>
  </si>
  <si>
    <t>https://t.co/qhPUphsrFI</t>
  </si>
  <si>
    <t>http://t.co/pRZYAGhqvu</t>
  </si>
  <si>
    <t>https://t.co/9cIbCKJxh5</t>
  </si>
  <si>
    <t>http://t.co/TLDE7cuaZn</t>
  </si>
  <si>
    <t>http://t.co/0Bk45tST21</t>
  </si>
  <si>
    <t>http://t.co/NFSvVs2VF2</t>
  </si>
  <si>
    <t>https://t.co/CuPqHuBlOm</t>
  </si>
  <si>
    <t>https://t.co/et2aC1O9ql</t>
  </si>
  <si>
    <t>https://t.co/3APRFj0xkA</t>
  </si>
  <si>
    <t>http://t.co/xcKqrPe3wQ</t>
  </si>
  <si>
    <t>http://t.co/YFPBnX5fxq</t>
  </si>
  <si>
    <t>http://t.co/3rXwz1uJqu</t>
  </si>
  <si>
    <t>https://t.co/KLKt04pBiH</t>
  </si>
  <si>
    <t>https://t.co/CHj7PV4koJ</t>
  </si>
  <si>
    <t>https://t.co/cshEUKNhfp</t>
  </si>
  <si>
    <t>http://t.co/2brqsv1gzm</t>
  </si>
  <si>
    <t>https://t.co/BVBJrukzce</t>
  </si>
  <si>
    <t>https://t.co/RPqx8toBo7</t>
  </si>
  <si>
    <t>https://t.co/eYEZydb8pW</t>
  </si>
  <si>
    <t>https://t.co/TjGTlLZQJL</t>
  </si>
  <si>
    <t>https://t.co/lqzazlFygc</t>
  </si>
  <si>
    <t>http://t.co/yaWu9J2Zjj</t>
  </si>
  <si>
    <t>https://t.co/O4Y5fkvXrW</t>
  </si>
  <si>
    <t>https://t.co/D3nlUZDh5i</t>
  </si>
  <si>
    <t>https://t.co/VDYgTquYto</t>
  </si>
  <si>
    <t>https://t.co/6jnMUXFLQd</t>
  </si>
  <si>
    <t>http://t.co/DWjrA8zSMN</t>
  </si>
  <si>
    <t>http://t.co/N9JGzI38Bp</t>
  </si>
  <si>
    <t>https://t.co/lB9Gd7Np27</t>
  </si>
  <si>
    <t>http://t.co/sri4AIzRTc</t>
  </si>
  <si>
    <t>http://t.co/M3QnaSJCCZ</t>
  </si>
  <si>
    <t>https://t.co/bXgvN5kx62</t>
  </si>
  <si>
    <t>https://t.co/sRz32skaSr</t>
  </si>
  <si>
    <t>http://t.co/2cbg0vxNIW</t>
  </si>
  <si>
    <t>https://t.co/Es1FOcABpT</t>
  </si>
  <si>
    <t>https://t.co/mojdlh8k8B</t>
  </si>
  <si>
    <t>http://t.co/e1CxqvPY</t>
  </si>
  <si>
    <t>http://t.co/5lkvEd046s</t>
  </si>
  <si>
    <t>http://t.co/0pg9qAkrwS</t>
  </si>
  <si>
    <t>https://t.co/gWis8riuZD</t>
  </si>
  <si>
    <t>http://t.co/cnPyG9mEx7</t>
  </si>
  <si>
    <t>http://t.co/ZCXxIW3xSF</t>
  </si>
  <si>
    <t>http://t.co/VoH3KulmmJ</t>
  </si>
  <si>
    <t>https://t.co/iZUrE58iIr</t>
  </si>
  <si>
    <t>https://t.co/gnuRshSpcZ</t>
  </si>
  <si>
    <t>https://t.co/a6xO4JtJkw</t>
  </si>
  <si>
    <t>http://t.co/EpCK4CmtKE</t>
  </si>
  <si>
    <t>http://t.co/cOom1I9ehl</t>
  </si>
  <si>
    <t>http://t.co/UMpkXiFaiL</t>
  </si>
  <si>
    <t>https://t.co/iam4cvf7I8</t>
  </si>
  <si>
    <t>https://t.co/WmH7FMkFLY</t>
  </si>
  <si>
    <t>http://t.co/51I44wxhEG</t>
  </si>
  <si>
    <t>https://t.co/mfVGJKurYz</t>
  </si>
  <si>
    <t>http://t.co/CNozOoE9ZH</t>
  </si>
  <si>
    <t>http://t.co/jMGv9Pi1Oy</t>
  </si>
  <si>
    <t>https://t.co/aVcGOnPJRb</t>
  </si>
  <si>
    <t>https://t.co/4bDFoqPMPo</t>
  </si>
  <si>
    <t>https://t.co/rUcS7EoVqz</t>
  </si>
  <si>
    <t>https://t.co/yxrCT6t9ay</t>
  </si>
  <si>
    <t>https://t.co/g9fl5WwdnN</t>
  </si>
  <si>
    <t>https://t.co/Hy6ddOIqOA</t>
  </si>
  <si>
    <t>https://t.co/U2bJZXkamt</t>
  </si>
  <si>
    <t>https://t.co/W3FuW6Abxn</t>
  </si>
  <si>
    <t>http://t.co/Es1FOcABpT</t>
  </si>
  <si>
    <t>http://t.co/ue9BhXtbaA</t>
  </si>
  <si>
    <t>https://t.co/o2yQcdy6zU</t>
  </si>
  <si>
    <t>http://t.co/QzxFkfKuU8</t>
  </si>
  <si>
    <t>https://t.co/averQOafVI</t>
  </si>
  <si>
    <t>https://t.co/Lr1PZFLqnz</t>
  </si>
  <si>
    <t>https://t.co/dsWgJg20xL</t>
  </si>
  <si>
    <t>http://t.co/bWOq96E6oX</t>
  </si>
  <si>
    <t>http://t.co/ISwj5qVWbj</t>
  </si>
  <si>
    <t>https://t.co/a8qgg1cV0W</t>
  </si>
  <si>
    <t>http://t.co/4LTw0rjxp7</t>
  </si>
  <si>
    <t>https://t.co/HmONaKzgCz</t>
  </si>
  <si>
    <t>http://t.co/T2GdhqXnUk</t>
  </si>
  <si>
    <t>http://t.co/f7B3jBzP53</t>
  </si>
  <si>
    <t>https://t.co/9ky7aL2Qt5</t>
  </si>
  <si>
    <t>https://t.co/DP5wbFYqXy</t>
  </si>
  <si>
    <t>https://t.co/nHp9tlrODv</t>
  </si>
  <si>
    <t>http://t.co/cnzNiHRxgD</t>
  </si>
  <si>
    <t>http://t.co/emwXaGzXag</t>
  </si>
  <si>
    <t>http://t.co/pzoyqdXZT2</t>
  </si>
  <si>
    <t>http://t.co/A0Dyl0Pfhu</t>
  </si>
  <si>
    <t>https://t.co/WgeLHXBLhj</t>
  </si>
  <si>
    <t>https://t.co/4LGLFMB39X</t>
  </si>
  <si>
    <t>http://t.co/9gidH2Zhua</t>
  </si>
  <si>
    <t>https://t.co/ooF4rx5os2</t>
  </si>
  <si>
    <t>https://t.co/SFsUIyj8QA</t>
  </si>
  <si>
    <t>https://t.co/KaJIhERC1N</t>
  </si>
  <si>
    <t>http://t.co/w6hVj1a2Cb</t>
  </si>
  <si>
    <t>http://t.co/7gFxMyUJZ0</t>
  </si>
  <si>
    <t>http://t.co/72CKWFsy</t>
  </si>
  <si>
    <t>http://t.co/6nTJLp9Uh6</t>
  </si>
  <si>
    <t>Amsterdam</t>
  </si>
  <si>
    <t>Athens</t>
  </si>
  <si>
    <t>Pacific Time (US &amp; Canada)</t>
  </si>
  <si>
    <t>Belgrade</t>
  </si>
  <si>
    <t>Adelaide</t>
  </si>
  <si>
    <t>Kyiv</t>
  </si>
  <si>
    <t>Central Time (US &amp; Canada)</t>
  </si>
  <si>
    <t>Eastern Time (US &amp; Canada)</t>
  </si>
  <si>
    <t>Mountain Time (US &amp; Canada)</t>
  </si>
  <si>
    <t>Buenos Aires</t>
  </si>
  <si>
    <t>West Central Africa</t>
  </si>
  <si>
    <t>Vienna</t>
  </si>
  <si>
    <t>Madrid</t>
  </si>
  <si>
    <t>Greenland</t>
  </si>
  <si>
    <t>Baghdad</t>
  </si>
  <si>
    <t>Irkutsk</t>
  </si>
  <si>
    <t>Paris</t>
  </si>
  <si>
    <t>Rome</t>
  </si>
  <si>
    <t>Skopje</t>
  </si>
  <si>
    <t>Brussels</t>
  </si>
  <si>
    <t>Berlin</t>
  </si>
  <si>
    <t>Tokyo</t>
  </si>
  <si>
    <t>Quito</t>
  </si>
  <si>
    <t>America/Chicago</t>
  </si>
  <si>
    <t>Bern</t>
  </si>
  <si>
    <t>Melbourne</t>
  </si>
  <si>
    <t>Hawaii</t>
  </si>
  <si>
    <t>Vilnius</t>
  </si>
  <si>
    <t>Prague</t>
  </si>
  <si>
    <t>Europe/Berlin</t>
  </si>
  <si>
    <t>Casablanca</t>
  </si>
  <si>
    <t>Europe/Ljubljana</t>
  </si>
  <si>
    <t>Open Twitter Page for This Person</t>
  </si>
  <si>
    <t>https://twitter.com/monster189</t>
  </si>
  <si>
    <t>https://twitter.com/slovenija_2012</t>
  </si>
  <si>
    <t>https://twitter.com/meli__si</t>
  </si>
  <si>
    <t>https://twitter.com/jaka_ivancic</t>
  </si>
  <si>
    <t>https://twitter.com/rehaklubomir</t>
  </si>
  <si>
    <t>https://twitter.com/tadejrupel</t>
  </si>
  <si>
    <t>https://twitter.com/sloinuk</t>
  </si>
  <si>
    <t>https://twitter.com/serlah2017</t>
  </si>
  <si>
    <t>https://twitter.com/strankasds</t>
  </si>
  <si>
    <t>https://twitter.com/caplcapinski</t>
  </si>
  <si>
    <t>https://twitter.com/lavrij</t>
  </si>
  <si>
    <t>https://twitter.com/revijareporter</t>
  </si>
  <si>
    <t>https://twitter.com/iacomenius</t>
  </si>
  <si>
    <t>https://twitter.com/demokracija1</t>
  </si>
  <si>
    <t>https://twitter.com/jozebiscak</t>
  </si>
  <si>
    <t>https://twitter.com/vanegosnik</t>
  </si>
  <si>
    <t>https://twitter.com/mgregoric</t>
  </si>
  <si>
    <t>https://twitter.com/kjukar</t>
  </si>
  <si>
    <t>https://twitter.com/janjicgor</t>
  </si>
  <si>
    <t>https://twitter.com/laurakriznik</t>
  </si>
  <si>
    <t>https://twitter.com/24ur_com</t>
  </si>
  <si>
    <t>https://twitter.com/rtv_slovenija</t>
  </si>
  <si>
    <t>https://twitter.com/sumandreja</t>
  </si>
  <si>
    <t>https://twitter.com/annianni246</t>
  </si>
  <si>
    <t>https://twitter.com/tomazambrozic</t>
  </si>
  <si>
    <t>https://twitter.com/futsalsi</t>
  </si>
  <si>
    <t>https://twitter.com/strikki</t>
  </si>
  <si>
    <t>https://twitter.com/gasper_oswald</t>
  </si>
  <si>
    <t>https://twitter.com/igorgobec</t>
  </si>
  <si>
    <t>https://twitter.com/nedamise1950</t>
  </si>
  <si>
    <t>https://twitter.com/njenasi</t>
  </si>
  <si>
    <t>https://twitter.com/perko_david</t>
  </si>
  <si>
    <t>https://twitter.com/mirocerar</t>
  </si>
  <si>
    <t>https://twitter.com/majsanom</t>
  </si>
  <si>
    <t>https://twitter.com/carin2013</t>
  </si>
  <si>
    <t>https://twitter.com/jelka_godec</t>
  </si>
  <si>
    <t>https://twitter.com/fatoldsun1</t>
  </si>
  <si>
    <t>https://twitter.com/sloinger</t>
  </si>
  <si>
    <t>https://twitter.com/multikultivator</t>
  </si>
  <si>
    <t>https://twitter.com/marinijafiredon</t>
  </si>
  <si>
    <t>https://twitter.com/sambaljig</t>
  </si>
  <si>
    <t>https://twitter.com/nocnatica</t>
  </si>
  <si>
    <t>https://twitter.com/rgapari</t>
  </si>
  <si>
    <t>https://twitter.com/medeja_7</t>
  </si>
  <si>
    <t>https://twitter.com/peterstrovs</t>
  </si>
  <si>
    <t>https://twitter.com/jureferjan</t>
  </si>
  <si>
    <t>https://twitter.com/nova24tv</t>
  </si>
  <si>
    <t>https://twitter.com/turboeco</t>
  </si>
  <si>
    <t>https://twitter.com/urosesih</t>
  </si>
  <si>
    <t>https://twitter.com/sdstrzic</t>
  </si>
  <si>
    <t>https://twitter.com/rok_novak</t>
  </si>
  <si>
    <t>https://twitter.com/blaz_88</t>
  </si>
  <si>
    <t>https://twitter.com/dejankolsek1</t>
  </si>
  <si>
    <t>https://twitter.com/sylviav74759384</t>
  </si>
  <si>
    <t>https://twitter.com/libbera16</t>
  </si>
  <si>
    <t>https://twitter.com/umijosek</t>
  </si>
  <si>
    <t>https://twitter.com/balkanhandball</t>
  </si>
  <si>
    <t>https://twitter.com/istvantanko</t>
  </si>
  <si>
    <t>https://twitter.com/delo</t>
  </si>
  <si>
    <t>https://twitter.com/jolandabuh</t>
  </si>
  <si>
    <t>https://twitter.com/abratusek</t>
  </si>
  <si>
    <t>https://twitter.com/markobandelli</t>
  </si>
  <si>
    <t>https://twitter.com/sloveniana</t>
  </si>
  <si>
    <t>https://twitter.com/hvitranc</t>
  </si>
  <si>
    <t>https://twitter.com/vladars</t>
  </si>
  <si>
    <t>https://twitter.com/turizemptuj</t>
  </si>
  <si>
    <t>https://twitter.com/brandonturb</t>
  </si>
  <si>
    <t>https://twitter.com/syrianasoldier</t>
  </si>
  <si>
    <t>https://twitter.com/hsuan_0209</t>
  </si>
  <si>
    <t>https://twitter.com/reveluv1023</t>
  </si>
  <si>
    <t>https://twitter.com/gogorgo31</t>
  </si>
  <si>
    <t>https://twitter.com/gape88</t>
  </si>
  <si>
    <t>https://twitter.com/youtube</t>
  </si>
  <si>
    <t>https://twitter.com/cluneyministry</t>
  </si>
  <si>
    <t>https://twitter.com/tbn</t>
  </si>
  <si>
    <t>https://twitter.com/toddwhitelc</t>
  </si>
  <si>
    <t>https://twitter.com/uncutstones</t>
  </si>
  <si>
    <t>https://twitter.com/hirene7up</t>
  </si>
  <si>
    <t>https://twitter.com/athietesforgod</t>
  </si>
  <si>
    <t>https://twitter.com/sioltrendi</t>
  </si>
  <si>
    <t>https://twitter.com/slovenia_shop</t>
  </si>
  <si>
    <t>https://twitter.com/slovened</t>
  </si>
  <si>
    <t>https://twitter.com/rozancgasper</t>
  </si>
  <si>
    <t>https://twitter.com/slovenskipanter</t>
  </si>
  <si>
    <t>https://twitter.com/gskube</t>
  </si>
  <si>
    <t>https://twitter.com/goodoldrebel3</t>
  </si>
  <si>
    <t>https://twitter.com/dobradrzava</t>
  </si>
  <si>
    <t>https://twitter.com/sitarmilan</t>
  </si>
  <si>
    <t>https://twitter.com/stajerskitednik</t>
  </si>
  <si>
    <t>https://twitter.com/anjaintihar</t>
  </si>
  <si>
    <t>https://twitter.com/ferdinandpusnik</t>
  </si>
  <si>
    <t>https://twitter.com/freewiseguy</t>
  </si>
  <si>
    <t>https://twitter.com/biserislovenije</t>
  </si>
  <si>
    <t>https://twitter.com/termie1</t>
  </si>
  <si>
    <t>https://twitter.com/felicity_aston</t>
  </si>
  <si>
    <t>https://twitter.com/dc43</t>
  </si>
  <si>
    <t>https://twitter.com/tedniktvs</t>
  </si>
  <si>
    <t>https://twitter.com/northpole2018</t>
  </si>
  <si>
    <t>https://twitter.com/bredakolar</t>
  </si>
  <si>
    <t>https://twitter.com/akrevs</t>
  </si>
  <si>
    <t>https://twitter.com/svobodomiselni</t>
  </si>
  <si>
    <t>https://twitter.com/stanejagergmaio</t>
  </si>
  <si>
    <t>https://twitter.com/novicmarjana</t>
  </si>
  <si>
    <t>https://twitter.com/paganini_1782</t>
  </si>
  <si>
    <t>https://twitter.com/symru</t>
  </si>
  <si>
    <t>https://twitter.com/24ur_come</t>
  </si>
  <si>
    <t>https://twitter.com/barbaraerzen</t>
  </si>
  <si>
    <t>https://twitter.com/epfmb</t>
  </si>
  <si>
    <t>https://twitter.com/bizjakju</t>
  </si>
  <si>
    <t>https://twitter.com/neurovirtu</t>
  </si>
  <si>
    <t>https://twitter.com/eurovisionespan</t>
  </si>
  <si>
    <t>https://twitter.com/naforue</t>
  </si>
  <si>
    <t>https://twitter.com/obramba2015</t>
  </si>
  <si>
    <t>https://twitter.com/zigab</t>
  </si>
  <si>
    <t>https://twitter.com/podimconference</t>
  </si>
  <si>
    <t>https://twitter.com/tadejslapnik</t>
  </si>
  <si>
    <t>https://twitter.com/kizidor</t>
  </si>
  <si>
    <t>https://twitter.com/ekipa24</t>
  </si>
  <si>
    <t>https://twitter.com/nkolimpija</t>
  </si>
  <si>
    <t>https://twitter.com/prahneza</t>
  </si>
  <si>
    <t>https://twitter.com/zelenilka</t>
  </si>
  <si>
    <t>https://twitter.com/majaprija</t>
  </si>
  <si>
    <t>https://twitter.com/bilgladen</t>
  </si>
  <si>
    <t>https://twitter.com/ajpes</t>
  </si>
  <si>
    <t>https://twitter.com/infodsd</t>
  </si>
  <si>
    <t>https://twitter.com/kosirliza</t>
  </si>
  <si>
    <t>https://twitter.com/rokzidanik</t>
  </si>
  <si>
    <t>https://twitter.com/franc_bogovic</t>
  </si>
  <si>
    <t>https://twitter.com/lojzepeterle</t>
  </si>
  <si>
    <t>https://twitter.com/ep_slovenija</t>
  </si>
  <si>
    <t>https://twitter.com/tfajon</t>
  </si>
  <si>
    <t>https://twitter.com/javniprevoz</t>
  </si>
  <si>
    <t>https://twitter.com/svet24_si</t>
  </si>
  <si>
    <t>https://twitter.com/jinaver</t>
  </si>
  <si>
    <t>https://twitter.com/u2urbas</t>
  </si>
  <si>
    <t>https://twitter.com/demegolfemente</t>
  </si>
  <si>
    <t>https://twitter.com/4golfonline</t>
  </si>
  <si>
    <t>https://twitter.com/dejanmesaricgsn</t>
  </si>
  <si>
    <t>https://twitter.com/aylayeahh</t>
  </si>
  <si>
    <t>https://twitter.com/bts_twt</t>
  </si>
  <si>
    <t>https://twitter.com/btsslovenia</t>
  </si>
  <si>
    <t>https://twitter.com/fiplv</t>
  </si>
  <si>
    <t>https://twitter.com/tjagland</t>
  </si>
  <si>
    <t>https://twitter.com/coe</t>
  </si>
  <si>
    <t>https://twitter.com/ingvarcoracinus</t>
  </si>
  <si>
    <t>https://twitter.com/miro52</t>
  </si>
  <si>
    <t>https://twitter.com/oranjeswaeltjie</t>
  </si>
  <si>
    <t>https://twitter.com/ag_anton</t>
  </si>
  <si>
    <t>https://twitter.com/tomoanzel</t>
  </si>
  <si>
    <t>https://twitter.com/napoleonboutiq</t>
  </si>
  <si>
    <t>https://twitter.com/fskamnik</t>
  </si>
  <si>
    <t>https://twitter.com/dejanpersuh</t>
  </si>
  <si>
    <t>https://twitter.com/lidlslo</t>
  </si>
  <si>
    <t>https://twitter.com/skoj_konferenca</t>
  </si>
  <si>
    <t>https://twitter.com/itavcarsds</t>
  </si>
  <si>
    <t>https://twitter.com/jjansasds</t>
  </si>
  <si>
    <t>https://twitter.com/matjadraksler</t>
  </si>
  <si>
    <t>https://twitter.com/mgermovsek</t>
  </si>
  <si>
    <t>https://twitter.com/tvslv</t>
  </si>
  <si>
    <t>https://twitter.com/solidarnost_si</t>
  </si>
  <si>
    <t>https://twitter.com/strankalevica</t>
  </si>
  <si>
    <t>https://twitter.com/vinkovasle1</t>
  </si>
  <si>
    <t>https://twitter.com/vehar_a</t>
  </si>
  <si>
    <t>https://twitter.com/slovenskavojska</t>
  </si>
  <si>
    <t>https://twitter.com/uporabnastran</t>
  </si>
  <si>
    <t>https://twitter.com/zidandejan</t>
  </si>
  <si>
    <t>https://twitter.com/elvi_daris</t>
  </si>
  <si>
    <t>https://twitter.com/sun_contract</t>
  </si>
  <si>
    <t>https://twitter.com/unido</t>
  </si>
  <si>
    <t>https://twitter.com/govorise</t>
  </si>
  <si>
    <t>https://twitter.com/xxx24241454</t>
  </si>
  <si>
    <t>https://twitter.com/jangrilc</t>
  </si>
  <si>
    <t>https://twitter.com/val202</t>
  </si>
  <si>
    <t>https://twitter.com/franctursic</t>
  </si>
  <si>
    <t>https://twitter.com/propiar</t>
  </si>
  <si>
    <t>https://twitter.com/zdrmanager</t>
  </si>
  <si>
    <t>https://twitter.com/saskamrak</t>
  </si>
  <si>
    <t>https://twitter.com/kilgoresh5</t>
  </si>
  <si>
    <t>https://twitter.com/artgotar</t>
  </si>
  <si>
    <t>https://twitter.com/bojanastr</t>
  </si>
  <si>
    <t>https://twitter.com/jozeleskovec</t>
  </si>
  <si>
    <t>https://twitter.com/duledoz</t>
  </si>
  <si>
    <t>https://twitter.com/peterdax_marsky</t>
  </si>
  <si>
    <t>https://twitter.com/dejlight</t>
  </si>
  <si>
    <t>https://twitter.com/bojannavodnik1</t>
  </si>
  <si>
    <t>https://twitter.com/jansobieski19</t>
  </si>
  <si>
    <t>https://twitter.com/mitjahumar</t>
  </si>
  <si>
    <t>https://twitter.com/sandi_markisic</t>
  </si>
  <si>
    <t>https://twitter.com/strankaab</t>
  </si>
  <si>
    <t>https://twitter.com/primorskid</t>
  </si>
  <si>
    <t>https://twitter.com/primorskenovice</t>
  </si>
  <si>
    <t>https://twitter.com/svet_kanala</t>
  </si>
  <si>
    <t>https://twitter.com/rtvslo</t>
  </si>
  <si>
    <t>https://twitter.com/berry20275000</t>
  </si>
  <si>
    <t>https://twitter.com/pertinacal</t>
  </si>
  <si>
    <t>https://twitter.com/ijoveva</t>
  </si>
  <si>
    <t>https://twitter.com/gospodjob</t>
  </si>
  <si>
    <t>https://twitter.com/vmro_dpmne</t>
  </si>
  <si>
    <t>https://twitter.com/mickoskihm</t>
  </si>
  <si>
    <t>https://twitter.com/edendenmkd</t>
  </si>
  <si>
    <t>https://twitter.com/effo12</t>
  </si>
  <si>
    <t>https://twitter.com/svarun_k</t>
  </si>
  <si>
    <t>https://twitter.com/realcryptoyoda</t>
  </si>
  <si>
    <t>https://twitter.com/editbystudio</t>
  </si>
  <si>
    <t>https://twitter.com/mtvladimirov</t>
  </si>
  <si>
    <t>https://twitter.com/dragopirec</t>
  </si>
  <si>
    <t>https://twitter.com/mojcav1</t>
  </si>
  <si>
    <t>https://twitter.com/nova24tw</t>
  </si>
  <si>
    <t>https://twitter.com/barbarajavornik</t>
  </si>
  <si>
    <t>https://twitter.com/pandicamuss</t>
  </si>
  <si>
    <t>https://twitter.com/sloposum</t>
  </si>
  <si>
    <t>https://twitter.com/acmant</t>
  </si>
  <si>
    <t>https://twitter.com/laurentafricano</t>
  </si>
  <si>
    <t>https://twitter.com/pikapok38002423</t>
  </si>
  <si>
    <t>https://twitter.com/ytongsi</t>
  </si>
  <si>
    <t>https://twitter.com/kragelnadja</t>
  </si>
  <si>
    <t>https://twitter.com/bizjakselma</t>
  </si>
  <si>
    <t>https://twitter.com/jforsek</t>
  </si>
  <si>
    <t>https://twitter.com/nimivseeno</t>
  </si>
  <si>
    <t>https://twitter.com/prerok</t>
  </si>
  <si>
    <t>https://twitter.com/francivaljavec</t>
  </si>
  <si>
    <t>https://twitter.com/dr_olaj</t>
  </si>
  <si>
    <t>https://twitter.com/andrejcus</t>
  </si>
  <si>
    <t>https://twitter.com/sitfitsi</t>
  </si>
  <si>
    <t>https://twitter.com/soniatrulli80</t>
  </si>
  <si>
    <t>https://twitter.com/institut_inepa</t>
  </si>
  <si>
    <t>https://twitter.com/eduleader_si</t>
  </si>
  <si>
    <t>https://twitter.com/evairgll</t>
  </si>
  <si>
    <t>https://twitter.com/jkmcnk</t>
  </si>
  <si>
    <t>https://twitter.com/mladenprajdic</t>
  </si>
  <si>
    <t>https://twitter.com/pengovsky</t>
  </si>
  <si>
    <t>https://twitter.com/ljkucic</t>
  </si>
  <si>
    <t>https://twitter.com/podcrto</t>
  </si>
  <si>
    <t>https://twitter.com/mmtvit</t>
  </si>
  <si>
    <t>https://twitter.com/sinicica</t>
  </si>
  <si>
    <t>https://twitter.com/yugounderground</t>
  </si>
  <si>
    <t>https://twitter.com/veneerhouse_p</t>
  </si>
  <si>
    <t>https://twitter.com/jozespiljak</t>
  </si>
  <si>
    <t>https://twitter.com/martinavuk</t>
  </si>
  <si>
    <t>https://twitter.com/dialogos_si</t>
  </si>
  <si>
    <t>https://twitter.com/nejkom</t>
  </si>
  <si>
    <t>https://twitter.com/vrtowc</t>
  </si>
  <si>
    <t>https://twitter.com/novistarimost</t>
  </si>
  <si>
    <t>https://twitter.com/dnevnenovice</t>
  </si>
  <si>
    <t>https://twitter.com/martastimec</t>
  </si>
  <si>
    <t>https://twitter.com/citydealba</t>
  </si>
  <si>
    <t>https://twitter.com/bigjoc2011</t>
  </si>
  <si>
    <t>https://twitter.com/isoltesep</t>
  </si>
  <si>
    <t>https://twitter.com/janko35349864</t>
  </si>
  <si>
    <t>https://twitter.com/m_bostjan</t>
  </si>
  <si>
    <t>https://twitter.com/1535priman</t>
  </si>
  <si>
    <t>https://twitter.com/zvonecadez</t>
  </si>
  <si>
    <t>https://twitter.com/jozesket68</t>
  </si>
  <si>
    <t>https://twitter.com/baldrick_57</t>
  </si>
  <si>
    <t>https://twitter.com/rosvitap</t>
  </si>
  <si>
    <t>https://twitter.com/janezkunc</t>
  </si>
  <si>
    <t>https://twitter.com/zdruzenadesnica</t>
  </si>
  <si>
    <t>https://twitter.com/metkazevnik</t>
  </si>
  <si>
    <t>https://twitter.com/drvinkogorenak</t>
  </si>
  <si>
    <t>https://twitter.com/markolisec</t>
  </si>
  <si>
    <t>https://twitter.com/arthajoon</t>
  </si>
  <si>
    <t>https://twitter.com/iovehuns</t>
  </si>
  <si>
    <t>https://twitter.com/cashkee</t>
  </si>
  <si>
    <t>https://twitter.com/simon_skrba</t>
  </si>
  <si>
    <t>https://twitter.com/mprtenja</t>
  </si>
  <si>
    <t>https://twitter.com/lculiberg</t>
  </si>
  <si>
    <t>https://twitter.com/zaslovenijo2</t>
  </si>
  <si>
    <t>https://twitter.com/modickristina</t>
  </si>
  <si>
    <t>https://twitter.com/faktormk</t>
  </si>
  <si>
    <t>https://twitter.com/dlenarcic</t>
  </si>
  <si>
    <t>https://twitter.com/lijenihinko</t>
  </si>
  <si>
    <t>https://twitter.com/vtarczay</t>
  </si>
  <si>
    <t>https://twitter.com/svetonilovic</t>
  </si>
  <si>
    <t>https://twitter.com/zagovornik</t>
  </si>
  <si>
    <t>https://twitter.com/portalspolsi</t>
  </si>
  <si>
    <t>https://twitter.com/katarina1402</t>
  </si>
  <si>
    <t>https://twitter.com/agencija101</t>
  </si>
  <si>
    <t>https://twitter.com/vidmarpeter</t>
  </si>
  <si>
    <t>https://twitter.com/travenklemen</t>
  </si>
  <si>
    <t>https://twitter.com/francidonko</t>
  </si>
  <si>
    <t>https://twitter.com/janja1366</t>
  </si>
  <si>
    <t>https://twitter.com/ykobaz</t>
  </si>
  <si>
    <t>https://twitter.com/ales_primc</t>
  </si>
  <si>
    <t>https://twitter.com/kunalnishad7</t>
  </si>
  <si>
    <t>https://twitter.com/feelgrid</t>
  </si>
  <si>
    <t>https://twitter.com/1konkretno</t>
  </si>
  <si>
    <t>https://twitter.com/dobramrha</t>
  </si>
  <si>
    <t>https://twitter.com/vso_slovenija</t>
  </si>
  <si>
    <t>https://twitter.com/kristina_iskra</t>
  </si>
  <si>
    <t>https://twitter.com/igorprodanovic</t>
  </si>
  <si>
    <t>https://twitter.com/mojcaskrinjar</t>
  </si>
  <si>
    <t>https://twitter.com/anjajankovich</t>
  </si>
  <si>
    <t>https://twitter.com/jasnamurgel</t>
  </si>
  <si>
    <t>https://twitter.com/pablostrukelj</t>
  </si>
  <si>
    <t>https://twitter.com/stolnica</t>
  </si>
  <si>
    <t>https://twitter.com/samoglavan</t>
  </si>
  <si>
    <t>https://twitter.com/sdmlju</t>
  </si>
  <si>
    <t>https://twitter.com/vontanzberg</t>
  </si>
  <si>
    <t>https://twitter.com/had</t>
  </si>
  <si>
    <t>https://twitter.com/jan_gerben</t>
  </si>
  <si>
    <t>https://twitter.com/ciro_ciril</t>
  </si>
  <si>
    <t>https://twitter.com/strankasloga</t>
  </si>
  <si>
    <t>https://twitter.com/siolnews</t>
  </si>
  <si>
    <t>https://twitter.com/vogrinzeljko</t>
  </si>
  <si>
    <t>https://twitter.com/nevaulcar</t>
  </si>
  <si>
    <t>https://twitter.com/umilos</t>
  </si>
  <si>
    <t>https://twitter.com/_megwhite_</t>
  </si>
  <si>
    <t>https://twitter.com/mojcabxl</t>
  </si>
  <si>
    <t>https://twitter.com/vecer</t>
  </si>
  <si>
    <t>https://twitter.com/e</t>
  </si>
  <si>
    <t>https://twitter.com/ecinslovenia</t>
  </si>
  <si>
    <t>https://twitter.com/stakrog</t>
  </si>
  <si>
    <t>https://twitter.com/strankanls</t>
  </si>
  <si>
    <t>https://twitter.com/ragnarbelial</t>
  </si>
  <si>
    <t>https://twitter.com/kdanijel</t>
  </si>
  <si>
    <t>https://twitter.com/breki74</t>
  </si>
  <si>
    <t>https://twitter.com/posta_slovenije</t>
  </si>
  <si>
    <t>https://twitter.com/vanfranco</t>
  </si>
  <si>
    <t>https://twitter.com/pklepec</t>
  </si>
  <si>
    <t>https://twitter.com/tjasazavrh</t>
  </si>
  <si>
    <t>https://twitter.com/zasrce</t>
  </si>
  <si>
    <t>https://twitter.com/darinkatrkov</t>
  </si>
  <si>
    <t>https://twitter.com/borutjereb</t>
  </si>
  <si>
    <t>https://twitter.com/istefan1975</t>
  </si>
  <si>
    <t>https://twitter.com/lukatreven</t>
  </si>
  <si>
    <t>https://twitter.com/anjakopacmrak</t>
  </si>
  <si>
    <t>https://twitter.com/ribictine</t>
  </si>
  <si>
    <t>https://twitter.com/spelapsenica</t>
  </si>
  <si>
    <t>https://twitter.com/kalisekmoni</t>
  </si>
  <si>
    <t>https://twitter.com/agortaa</t>
  </si>
  <si>
    <t>https://twitter.com/zborzarepubliko</t>
  </si>
  <si>
    <t>https://twitter.com/radioognjisce</t>
  </si>
  <si>
    <t>https://twitter.com/sabinakovacic</t>
  </si>
  <si>
    <t>https://twitter.com/nijeno</t>
  </si>
  <si>
    <t>https://twitter.com/ribnica24</t>
  </si>
  <si>
    <t>https://twitter.com/kokoldejan</t>
  </si>
  <si>
    <t>https://twitter.com/vladokrstevski</t>
  </si>
  <si>
    <t>https://twitter.com/pocivalsekz</t>
  </si>
  <si>
    <t>https://twitter.com/starihalj</t>
  </si>
  <si>
    <t>https://twitter.com/policija_si</t>
  </si>
  <si>
    <t>https://twitter.com/stoleneurope</t>
  </si>
  <si>
    <t>https://twitter.com/slocroposlovklb</t>
  </si>
  <si>
    <t>https://twitter.com/turizemlj</t>
  </si>
  <si>
    <t>https://twitter.com/tourism_slo</t>
  </si>
  <si>
    <t>https://twitter.com/dbbonjovi</t>
  </si>
  <si>
    <t>https://twitter.com/dnevnik_si</t>
  </si>
  <si>
    <t>https://twitter.com/petersuhel</t>
  </si>
  <si>
    <t>https://twitter.com/irenakafol</t>
  </si>
  <si>
    <t>https://twitter.com/vo</t>
  </si>
  <si>
    <t>https://twitter.com/rmandreja</t>
  </si>
  <si>
    <t>https://twitter.com/delavska_zveza</t>
  </si>
  <si>
    <t>https://twitter.com/5ra75226708</t>
  </si>
  <si>
    <t>https://twitter.com/flexshop_com</t>
  </si>
  <si>
    <t>https://twitter.com/mark0stor</t>
  </si>
  <si>
    <t>https://twitter.com/tjana3573</t>
  </si>
  <si>
    <t>https://twitter.com/zurnal24sport</t>
  </si>
  <si>
    <t>https://twitter.com/matmohoric</t>
  </si>
  <si>
    <t>https://twitter.com/mitja_luksina</t>
  </si>
  <si>
    <t>https://twitter.com/borseusek</t>
  </si>
  <si>
    <t>https://twitter.com/prinasalkazlata</t>
  </si>
  <si>
    <t>https://twitter.com/tadejacerk</t>
  </si>
  <si>
    <t>https://twitter.com/poptv</t>
  </si>
  <si>
    <t>https://twitter.com/miha_meho</t>
  </si>
  <si>
    <t>https://twitter.com/penzionist12</t>
  </si>
  <si>
    <t>https://twitter.com/pikapoka_jelen</t>
  </si>
  <si>
    <t>https://twitter.com/tatjanak1</t>
  </si>
  <si>
    <t>https://twitter.com/igorkrsinar</t>
  </si>
  <si>
    <t>https://twitter.com/romanleljak</t>
  </si>
  <si>
    <t>https://twitter.com/matevztomsic</t>
  </si>
  <si>
    <t>https://twitter.com/fzagorc</t>
  </si>
  <si>
    <t>https://twitter.com/cvetko66</t>
  </si>
  <si>
    <t>https://twitter.com/tslokar</t>
  </si>
  <si>
    <t>https://twitter.com/ipirkovic</t>
  </si>
  <si>
    <t>https://twitter.com/brencenejc</t>
  </si>
  <si>
    <t>https://twitter.com/vpgrz</t>
  </si>
  <si>
    <t>https://twitter.com/branka25153603</t>
  </si>
  <si>
    <t>https://twitter.com/polona_naglic</t>
  </si>
  <si>
    <t>https://twitter.com/vesterrrr</t>
  </si>
  <si>
    <t>https://twitter.com/kovacrebeka</t>
  </si>
  <si>
    <t>https://twitter.com/aleks81837212</t>
  </si>
  <si>
    <t>https://twitter.com/tjasaz</t>
  </si>
  <si>
    <t>https://twitter.com/vidlibnik</t>
  </si>
  <si>
    <t>https://twitter.com/trsinarzdenko</t>
  </si>
  <si>
    <t>https://twitter.com/franc10324360</t>
  </si>
  <si>
    <t>https://twitter.com/benjaminnatanja</t>
  </si>
  <si>
    <t>https://twitter.com/donbosko_slo</t>
  </si>
  <si>
    <t>https://twitter.com/2012andrejb</t>
  </si>
  <si>
    <t>https://twitter.com/alenkavidic</t>
  </si>
  <si>
    <t>https://twitter.com/a1slovenija</t>
  </si>
  <si>
    <t>https://twitter.com/alfonskracek</t>
  </si>
  <si>
    <t>https://twitter.com/kajzermeta</t>
  </si>
  <si>
    <t>https://twitter.com/crico111</t>
  </si>
  <si>
    <t>https://twitter.com/vojkoplevel</t>
  </si>
  <si>
    <t>https://twitter.com/crtica49</t>
  </si>
  <si>
    <t>https://twitter.com/zahrusko</t>
  </si>
  <si>
    <t>https://twitter.com/dolencm33</t>
  </si>
  <si>
    <t>https://twitter.com/milenkoziherl1</t>
  </si>
  <si>
    <t>https://twitter.com/matejhribarr</t>
  </si>
  <si>
    <t>https://twitter.com/tomazlisec</t>
  </si>
  <si>
    <t>https://twitter.com/martarazborsek</t>
  </si>
  <si>
    <t>https://twitter.com/srecniluka</t>
  </si>
  <si>
    <t>https://twitter.com/sgsonjasg</t>
  </si>
  <si>
    <t>https://twitter.com/dominikasvarc</t>
  </si>
  <si>
    <t>https://twitter.com/urosjausevec</t>
  </si>
  <si>
    <t>https://twitter.com/tomltoml</t>
  </si>
  <si>
    <t>https://twitter.com/stojanpovh</t>
  </si>
  <si>
    <t>https://twitter.com/47citizen</t>
  </si>
  <si>
    <t>https://twitter.com/maraglusic</t>
  </si>
  <si>
    <t>https://twitter.com/cvetastepanjan</t>
  </si>
  <si>
    <t>https://twitter.com/franchimelrajh</t>
  </si>
  <si>
    <t>https://twitter.com/dkopse</t>
  </si>
  <si>
    <t>https://twitter.com/sindicic</t>
  </si>
  <si>
    <t>https://twitter.com/maxatnes</t>
  </si>
  <si>
    <t>https://twitter.com/karitas</t>
  </si>
  <si>
    <t>https://twitter.com/se_eden</t>
  </si>
  <si>
    <t>https://twitter.com/potepuski</t>
  </si>
  <si>
    <t>https://twitter.com/lenci53</t>
  </si>
  <si>
    <t>https://twitter.com/tvodmevi</t>
  </si>
  <si>
    <t>https://twitter.com/3k3g3b3</t>
  </si>
  <si>
    <t>https://twitter.com/dolinasmc</t>
  </si>
  <si>
    <t>https://twitter.com/strankasmc</t>
  </si>
  <si>
    <t>https://twitter.com/igorpribac</t>
  </si>
  <si>
    <t>https://twitter.com/matjazgerm</t>
  </si>
  <si>
    <t>https://twitter.com/steinbuch</t>
  </si>
  <si>
    <t>https://twitter.com/czcbz</t>
  </si>
  <si>
    <t>https://twitter.com/spelanovak</t>
  </si>
  <si>
    <t>https://twitter.com/mazzi68</t>
  </si>
  <si>
    <t>https://twitter.com/slovenskivitez</t>
  </si>
  <si>
    <t>https://twitter.com/kocuvanlidija</t>
  </si>
  <si>
    <t>https://twitter.com/matjaz_medved</t>
  </si>
  <si>
    <t>https://twitter.com/damjan13864862</t>
  </si>
  <si>
    <t>https://twitter.com/fr</t>
  </si>
  <si>
    <t>https://twitter.com/jzazlok</t>
  </si>
  <si>
    <t>https://twitter.com/surfon</t>
  </si>
  <si>
    <t>https://twitter.com/vremenolovec</t>
  </si>
  <si>
    <t>https://twitter.com/petrasovdat</t>
  </si>
  <si>
    <t>https://twitter.com/sandravrhovac1</t>
  </si>
  <si>
    <t>https://twitter.com/ladeja68</t>
  </si>
  <si>
    <t>https://twitter.com/provektor</t>
  </si>
  <si>
    <t>https://twitter.com/tim_felle</t>
  </si>
  <si>
    <t>https://twitter.com/brankogrims1</t>
  </si>
  <si>
    <t>https://twitter.com/organizacijasdm</t>
  </si>
  <si>
    <t>https://twitter.com/danejkranjc</t>
  </si>
  <si>
    <t>https://twitter.com/vojkozabjek</t>
  </si>
  <si>
    <t>https://twitter.com/milanzager</t>
  </si>
  <si>
    <t>https://twitter.com/mladiforum</t>
  </si>
  <si>
    <t>https://twitter.com/vajkard</t>
  </si>
  <si>
    <t>https://twitter.com/kanglerfranc</t>
  </si>
  <si>
    <t>https://twitter.com/markovombergar</t>
  </si>
  <si>
    <t>https://twitter.com/janez_novak</t>
  </si>
  <si>
    <t>https://twitter.com/qwatebriga</t>
  </si>
  <si>
    <t>https://twitter.com/milanzver</t>
  </si>
  <si>
    <t>https://twitter.com/cirilvelikooko</t>
  </si>
  <si>
    <t>https://twitter.com/oroomleb</t>
  </si>
  <si>
    <t>https://twitter.com/mionicky</t>
  </si>
  <si>
    <t>https://twitter.com/ivanblatnik</t>
  </si>
  <si>
    <t>https://twitter.com/thezaurus_</t>
  </si>
  <si>
    <t>https://twitter.com/izak_kosir</t>
  </si>
  <si>
    <t>https://twitter.com/startupslovenia</t>
  </si>
  <si>
    <t>https://twitter.com/mhvdmi2</t>
  </si>
  <si>
    <t>https://twitter.com/aleskovacec</t>
  </si>
  <si>
    <t>https://twitter.com/andrazh</t>
  </si>
  <si>
    <t>https://twitter.com/vajkardis</t>
  </si>
  <si>
    <t>https://twitter.com/janez_mezan</t>
  </si>
  <si>
    <t>https://twitter.com/igorzavrsnik</t>
  </si>
  <si>
    <t>https://twitter.com/martina15120109</t>
  </si>
  <si>
    <t>https://twitter.com/karmelinahu</t>
  </si>
  <si>
    <t>https://twitter.com/komar4442</t>
  </si>
  <si>
    <t>https://twitter.com/cikibucka</t>
  </si>
  <si>
    <t>https://twitter.com/jaka__dolinar</t>
  </si>
  <si>
    <t>https://twitter.com/altpaulin</t>
  </si>
  <si>
    <t>https://twitter.com/karitas46622347</t>
  </si>
  <si>
    <t>https://twitter.com/katoliskacerkev</t>
  </si>
  <si>
    <t>https://twitter.com/irinkapan</t>
  </si>
  <si>
    <t>https://twitter.com/antonpeinkiher</t>
  </si>
  <si>
    <t>https://twitter.com/adujmovicanne</t>
  </si>
  <si>
    <t>https://twitter.com/orbitatomy</t>
  </si>
  <si>
    <t>https://twitter.com/birolen1e</t>
  </si>
  <si>
    <t>https://twitter.com/strankasd</t>
  </si>
  <si>
    <t>https://twitter.com/gazela_com</t>
  </si>
  <si>
    <t>https://twitter.com/yronladi</t>
  </si>
  <si>
    <t>https://twitter.com/drustvohudajama</t>
  </si>
  <si>
    <t>https://twitter.com/nada568352656</t>
  </si>
  <si>
    <t>https://twitter.com/novicejutro</t>
  </si>
  <si>
    <t>https://twitter.com/murimursic</t>
  </si>
  <si>
    <t>https://twitter.com/ziberdaj</t>
  </si>
  <si>
    <t>https://twitter.com/hannatipica</t>
  </si>
  <si>
    <t>https://twitter.com/janimodern</t>
  </si>
  <si>
    <t>https://twitter.com/tratnikm</t>
  </si>
  <si>
    <t>https://twitter.com/zzajc</t>
  </si>
  <si>
    <t>https://twitter.com/simon_medved</t>
  </si>
  <si>
    <t>https://twitter.com/metkasmole</t>
  </si>
  <si>
    <t>https://twitter.com/samvprasam</t>
  </si>
  <si>
    <t>https://twitter.com/jozebizjak</t>
  </si>
  <si>
    <t>https://twitter.com/aleshojs</t>
  </si>
  <si>
    <t>https://twitter.com/bojanpozar</t>
  </si>
  <si>
    <t>https://twitter.com/sarecmarjan</t>
  </si>
  <si>
    <t>https://twitter.com/robert50150963</t>
  </si>
  <si>
    <t>https://twitter.com/marijasoba</t>
  </si>
  <si>
    <t>https://twitter.com/c_mirkic</t>
  </si>
  <si>
    <t>https://twitter.com/sodnik</t>
  </si>
  <si>
    <t>https://twitter.com/pulsar541</t>
  </si>
  <si>
    <t>https://twitter.com/fitzroy1985</t>
  </si>
  <si>
    <t>https://twitter.com/mareandi</t>
  </si>
  <si>
    <t>https://twitter.com/slotooecd</t>
  </si>
  <si>
    <t>https://twitter.com/mzzrs</t>
  </si>
  <si>
    <t>https://twitter.com/markodvornik</t>
  </si>
  <si>
    <t>https://twitter.com/mo_novomesto</t>
  </si>
  <si>
    <t>https://twitter.com/furmantanja</t>
  </si>
  <si>
    <t>https://twitter.com/darinkavrabi</t>
  </si>
  <si>
    <t>https://twitter.com/sprostise</t>
  </si>
  <si>
    <t>https://twitter.com/branko53948418</t>
  </si>
  <si>
    <t>https://twitter.com/s</t>
  </si>
  <si>
    <t>https://twitter.com/jirikocica</t>
  </si>
  <si>
    <t>https://twitter.com/markosket</t>
  </si>
  <si>
    <t>https://twitter.com/vsikuponi</t>
  </si>
  <si>
    <t>https://twitter.com/ssof_oblikovna</t>
  </si>
  <si>
    <t>https://twitter.com/tratar_saso</t>
  </si>
  <si>
    <t>https://twitter.com/zorandela</t>
  </si>
  <si>
    <t>https://twitter.com/spremenimosvet</t>
  </si>
  <si>
    <t>https://twitter.com/markopavlisic</t>
  </si>
  <si>
    <t>https://twitter.com/rokzorko</t>
  </si>
  <si>
    <t>https://twitter.com/lukavalas</t>
  </si>
  <si>
    <t>https://twitter.com/zigacepe</t>
  </si>
  <si>
    <t>https://twitter.com/francip59</t>
  </si>
  <si>
    <t>https://twitter.com/tzdenko</t>
  </si>
  <si>
    <t>https://twitter.com/bojanzadel</t>
  </si>
  <si>
    <t>https://twitter.com/sds</t>
  </si>
  <si>
    <t>https://twitter.com/andrazand</t>
  </si>
  <si>
    <t>https://twitter.com/krtmen</t>
  </si>
  <si>
    <t>https://twitter.com/bojansimm</t>
  </si>
  <si>
    <t>https://twitter.com/rtztim</t>
  </si>
  <si>
    <t>https://twitter.com/svizec5</t>
  </si>
  <si>
    <t>https://twitter.com/gloomygregster</t>
  </si>
  <si>
    <t>https://twitter.com/francbrezniksds</t>
  </si>
  <si>
    <t>https://twitter.com/energetikanet</t>
  </si>
  <si>
    <t>https://twitter.com/katarinajenko</t>
  </si>
  <si>
    <t>https://twitter.com/jazbarmatjaz</t>
  </si>
  <si>
    <t>https://twitter.com/tatjanapirc</t>
  </si>
  <si>
    <t>https://twitter.com/gorecnik</t>
  </si>
  <si>
    <t>https://twitter.com/nduic</t>
  </si>
  <si>
    <t>https://twitter.com/maceklj</t>
  </si>
  <si>
    <t>https://twitter.com/janezgecc</t>
  </si>
  <si>
    <t>https://twitter.com/jan_skoberne</t>
  </si>
  <si>
    <t>https://twitter.com/jernejstromajer</t>
  </si>
  <si>
    <t>https://twitter.com/smarcanzlatko</t>
  </si>
  <si>
    <t>https://twitter.com/pongislo</t>
  </si>
  <si>
    <t>https://twitter.com/24_vesti</t>
  </si>
  <si>
    <t>https://twitter.com/sobraniemk</t>
  </si>
  <si>
    <t>https://twitter.com/mediadompiran</t>
  </si>
  <si>
    <t>https://twitter.com/matjazderin</t>
  </si>
  <si>
    <t>https://twitter.com/boenasvoabo</t>
  </si>
  <si>
    <t>https://twitter.com/slo_kosarka</t>
  </si>
  <si>
    <t>https://twitter.com/trojanc</t>
  </si>
  <si>
    <t>https://twitter.com/mrcinkobolfov</t>
  </si>
  <si>
    <t>https://twitter.com/rimutisk</t>
  </si>
  <si>
    <t>https://twitter.com/pawlitschek</t>
  </si>
  <si>
    <t>https://twitter.com/mkmrezainfo</t>
  </si>
  <si>
    <t>https://twitter.com/sobotainfo</t>
  </si>
  <si>
    <t>https://twitter.com/forenik</t>
  </si>
  <si>
    <t>https://twitter.com/max970</t>
  </si>
  <si>
    <t>https://twitter.com/schelker_maja</t>
  </si>
  <si>
    <t>https://twitter.com/nejcsloatheist</t>
  </si>
  <si>
    <t>https://twitter.com/juretepina</t>
  </si>
  <si>
    <t>https://twitter.com/exodus_tv</t>
  </si>
  <si>
    <t>https://twitter.com/marijabrezje</t>
  </si>
  <si>
    <t>https://twitter.com/danijelalesjak</t>
  </si>
  <si>
    <t>https://twitter.com/tami777</t>
  </si>
  <si>
    <t>https://twitter.com/jelenajal</t>
  </si>
  <si>
    <t>https://twitter.com/jurebrankovic</t>
  </si>
  <si>
    <t>https://twitter.com/mhacek</t>
  </si>
  <si>
    <t>https://twitter.com/silosthe</t>
  </si>
  <si>
    <t>https://twitter.com/hladnikp</t>
  </si>
  <si>
    <t>https://twitter.com/sabrinastrnisa</t>
  </si>
  <si>
    <t>https://twitter.com/martin98766959</t>
  </si>
  <si>
    <t>https://twitter.com/bond00775328617</t>
  </si>
  <si>
    <t>https://twitter.com/prav1111</t>
  </si>
  <si>
    <t>https://twitter.com/allbriefs</t>
  </si>
  <si>
    <t>https://twitter.com/muhabc1</t>
  </si>
  <si>
    <t>https://twitter.com/metaprepadnik</t>
  </si>
  <si>
    <t>https://twitter.com/marko29539346</t>
  </si>
  <si>
    <t>https://twitter.com/planettv</t>
  </si>
  <si>
    <t>https://twitter.com/gabersegs</t>
  </si>
  <si>
    <t>https://twitter.com/matino667</t>
  </si>
  <si>
    <t>https://twitter.com/petrol</t>
  </si>
  <si>
    <t>https://twitter.com/telekomslo</t>
  </si>
  <si>
    <t>https://twitter.com/odbita</t>
  </si>
  <si>
    <t>https://twitter.com/praprotnix</t>
  </si>
  <si>
    <t>https://twitter.com/katarinadbr</t>
  </si>
  <si>
    <t>https://twitter.com/stanka_d</t>
  </si>
  <si>
    <t>https://twitter.com/mgruden</t>
  </si>
  <si>
    <t>https://twitter.com/tvitkoretvitko</t>
  </si>
  <si>
    <t>https://twitter.com/juventinoslo</t>
  </si>
  <si>
    <t>https://twitter.com/kihotec</t>
  </si>
  <si>
    <t>https://twitter.com/u3krasne</t>
  </si>
  <si>
    <t>https://twitter.com/glaszaotroke</t>
  </si>
  <si>
    <t>https://twitter.com/zaresgregor</t>
  </si>
  <si>
    <t>https://twitter.com/borisbojler</t>
  </si>
  <si>
    <t>https://twitter.com/statslovenija</t>
  </si>
  <si>
    <t>https://twitter.com/efljubljana</t>
  </si>
  <si>
    <t>https://twitter.com/kc_ul</t>
  </si>
  <si>
    <t>https://twitter.com/jakaracman007</t>
  </si>
  <si>
    <t>https://twitter.com/alocniskar</t>
  </si>
  <si>
    <t>https://twitter.com/skupajnaprej</t>
  </si>
  <si>
    <t>https://twitter.com/24ur</t>
  </si>
  <si>
    <t>https://twitter.com/bracicregouc</t>
  </si>
  <si>
    <t>https://twitter.com/danijelloredan</t>
  </si>
  <si>
    <t>https://twitter.com/forzicija29</t>
  </si>
  <si>
    <t>https://twitter.com/mascussi</t>
  </si>
  <si>
    <t>https://twitter.com/matevznovak</t>
  </si>
  <si>
    <t>https://twitter.com/stankastanka</t>
  </si>
  <si>
    <t>https://twitter.com/zarelepotec</t>
  </si>
  <si>
    <t>https://twitter.com/ferch_pech</t>
  </si>
  <si>
    <t>https://twitter.com/jozesmrekar</t>
  </si>
  <si>
    <t>https://twitter.com/alekshribovsek</t>
  </si>
  <si>
    <t>https://twitter.com/nualannasimmed</t>
  </si>
  <si>
    <t>https://twitter.com/cycling24_7</t>
  </si>
  <si>
    <t>https://twitter.com/prijavim_se</t>
  </si>
  <si>
    <t>https://twitter.com/uci_gfws</t>
  </si>
  <si>
    <t>https://twitter.com/cyclingweekly</t>
  </si>
  <si>
    <t>https://twitter.com/uci_cycling</t>
  </si>
  <si>
    <t>https://twitter.com/cyclingfans</t>
  </si>
  <si>
    <t>https://twitter.com/myfranja</t>
  </si>
  <si>
    <t>https://twitter.com/zdravoslovenija</t>
  </si>
  <si>
    <t>https://twitter.com/_europeanvalues</t>
  </si>
  <si>
    <t>https://twitter.com/tanjaporcnik</t>
  </si>
  <si>
    <t>https://twitter.com/helencam</t>
  </si>
  <si>
    <t>https://twitter.com/motobrane</t>
  </si>
  <si>
    <t>https://twitter.com/lapsaso</t>
  </si>
  <si>
    <t>https://twitter.com/karantanec</t>
  </si>
  <si>
    <t>https://twitter.com/simonrozic</t>
  </si>
  <si>
    <t>https://twitter.com/petra_jansa</t>
  </si>
  <si>
    <t>https://twitter.com/zmajlj</t>
  </si>
  <si>
    <t>https://twitter.com/lucijausaj</t>
  </si>
  <si>
    <t>https://twitter.com/tonekrkovic</t>
  </si>
  <si>
    <t>https://twitter.com/boriscipot1</t>
  </si>
  <si>
    <t>https://twitter.com/novicamihajlo</t>
  </si>
  <si>
    <t>https://twitter.com/atbeatris</t>
  </si>
  <si>
    <t>https://twitter.com/frenkmate</t>
  </si>
  <si>
    <t>https://twitter.com/trotz_dessen</t>
  </si>
  <si>
    <t>https://twitter.com/bojanskec</t>
  </si>
  <si>
    <t>https://twitter.com/cesenj</t>
  </si>
  <si>
    <t>https://twitter.com/rokjarc</t>
  </si>
  <si>
    <t>https://twitter.com/antonstihec</t>
  </si>
  <si>
    <t>https://twitter.com/hzlatko</t>
  </si>
  <si>
    <t>https://twitter.com/el_messija</t>
  </si>
  <si>
    <t>https://twitter.com/yanchmb</t>
  </si>
  <si>
    <t>https://twitter.com/bogdansajovic</t>
  </si>
  <si>
    <t>https://twitter.com/zigav2000</t>
  </si>
  <si>
    <t>https://twitter.com/janagrilc9</t>
  </si>
  <si>
    <t>https://twitter.com/ssnptuj</t>
  </si>
  <si>
    <t>https://twitter.com/alex_zamuda</t>
  </si>
  <si>
    <t>https://twitter.com/caretak79458195</t>
  </si>
  <si>
    <t>https://twitter.com/tomazinrobert</t>
  </si>
  <si>
    <t>https://twitter.com/bdarja</t>
  </si>
  <si>
    <t>https://twitter.com/trackostil</t>
  </si>
  <si>
    <t>https://twitter.com/ugm_maribor</t>
  </si>
  <si>
    <t>https://twitter.com/msrebre</t>
  </si>
  <si>
    <t>https://twitter.com/anjabahzibert</t>
  </si>
  <si>
    <t>https://twitter.com/profaljosa</t>
  </si>
  <si>
    <t>https://twitter.com/che27che</t>
  </si>
  <si>
    <t>https://twitter.com/spslovenije</t>
  </si>
  <si>
    <t>https://twitter.com/blogslovenija</t>
  </si>
  <si>
    <t>https://twitter.com/vesnam16</t>
  </si>
  <si>
    <t>https://twitter.com/mstrovs</t>
  </si>
  <si>
    <t>https://twitter.com/muchka72</t>
  </si>
  <si>
    <t>https://twitter.com/dete_epruvete</t>
  </si>
  <si>
    <t>https://twitter.com/tevilevi</t>
  </si>
  <si>
    <t>https://twitter.com/gen_id_slo</t>
  </si>
  <si>
    <t>https://twitter.com/matejkmatej42</t>
  </si>
  <si>
    <t>https://twitter.com/tradicijaslo</t>
  </si>
  <si>
    <t>https://twitter.com/borisvoncina</t>
  </si>
  <si>
    <t>https://twitter.com/pavlinarosar</t>
  </si>
  <si>
    <t>https://twitter.com/roma9na</t>
  </si>
  <si>
    <t>https://twitter.com/robertsifrer</t>
  </si>
  <si>
    <t>https://twitter.com/dlawdovsky</t>
  </si>
  <si>
    <t>https://twitter.com/terrerosse21</t>
  </si>
  <si>
    <t>https://twitter.com/jure_bajic</t>
  </si>
  <si>
    <t>https://twitter.com/cirocara</t>
  </si>
  <si>
    <t>https://twitter.com/matejtonin</t>
  </si>
  <si>
    <t>https://twitter.com/novaslovenija</t>
  </si>
  <si>
    <t>https://twitter.com/pstendler</t>
  </si>
  <si>
    <t>https://twitter.com/_wupe</t>
  </si>
  <si>
    <t>https://twitter.com/tanasicmilos</t>
  </si>
  <si>
    <t>https://twitter.com/arsenalslovenia</t>
  </si>
  <si>
    <t>https://twitter.com/ivankakoprivc</t>
  </si>
  <si>
    <t>https://twitter.com/alenkajerajsds</t>
  </si>
  <si>
    <t>https://twitter.com/mprevejsek</t>
  </si>
  <si>
    <t>https://twitter.com/andrejlac</t>
  </si>
  <si>
    <t>https://twitter.com/spagetyuse</t>
  </si>
  <si>
    <t>https://twitter.com/sloincro</t>
  </si>
  <si>
    <t>https://twitter.com/andrejkokot</t>
  </si>
  <si>
    <t>https://twitter.com/leaathenatabako</t>
  </si>
  <si>
    <t>https://twitter.com/sfa_slovenija</t>
  </si>
  <si>
    <t>https://twitter.com/fourthstate</t>
  </si>
  <si>
    <t>https://twitter.com/generalfusion</t>
  </si>
  <si>
    <t>https://twitter.com/to</t>
  </si>
  <si>
    <t>https://twitter.com/apurschwitz</t>
  </si>
  <si>
    <t>https://twitter.com/m_claessens</t>
  </si>
  <si>
    <t>https://twitter.com/fusenleague</t>
  </si>
  <si>
    <t>https://twitter.com/simic_group</t>
  </si>
  <si>
    <t>https://twitter.com/iterorg</t>
  </si>
  <si>
    <t>https://twitter.com/telenovelesi</t>
  </si>
  <si>
    <t>https://twitter.com/vojinovic_</t>
  </si>
  <si>
    <t>https://twitter.com/dumijana</t>
  </si>
  <si>
    <t>https://twitter.com/srpskalegija</t>
  </si>
  <si>
    <t>https://twitter.com/cincamarinca00</t>
  </si>
  <si>
    <t>https://twitter.com/mervicvanda</t>
  </si>
  <si>
    <t>https://twitter.com/radiokoper</t>
  </si>
  <si>
    <t>https://twitter.com/si_supervizor</t>
  </si>
  <si>
    <t>https://twitter.com/magdamekina</t>
  </si>
  <si>
    <t>https://twitter.com/lukamesec</t>
  </si>
  <si>
    <t>https://twitter.com/john_the_tailor</t>
  </si>
  <si>
    <t>https://twitter.com/maskyca</t>
  </si>
  <si>
    <t>https://twitter.com/vtegov</t>
  </si>
  <si>
    <t>https://twitter.com/teamolaii</t>
  </si>
  <si>
    <t>https://twitter.com/alojztetickovi3</t>
  </si>
  <si>
    <t>https://twitter.com/znovice</t>
  </si>
  <si>
    <t>https://twitter.com/slovenskenovice</t>
  </si>
  <si>
    <t>https://twitter.com/daunamericans</t>
  </si>
  <si>
    <t>https://twitter.com/nato</t>
  </si>
  <si>
    <t>https://twitter.com/toptvslovenija</t>
  </si>
  <si>
    <t>https://twitter.com/janezklop</t>
  </si>
  <si>
    <t>https://twitter.com/tommy_sgb</t>
  </si>
  <si>
    <t>https://twitter.com/delonmiha</t>
  </si>
  <si>
    <t>https://twitter.com/angelmaya7th</t>
  </si>
  <si>
    <t>https://twitter.com/tonefels</t>
  </si>
  <si>
    <t>https://twitter.com/ep_justice</t>
  </si>
  <si>
    <t>https://twitter.com/senkandreja</t>
  </si>
  <si>
    <t>https://twitter.com/povse9</t>
  </si>
  <si>
    <t>https://twitter.com/jaz24_00_7</t>
  </si>
  <si>
    <t>https://twitter.com/nera_dj</t>
  </si>
  <si>
    <t>https://twitter.com/zurnal_24</t>
  </si>
  <si>
    <t>https://twitter.com/corcas_autonomy</t>
  </si>
  <si>
    <t>https://twitter.com/zeljkokisa</t>
  </si>
  <si>
    <t>https://twitter.com/sdmig</t>
  </si>
  <si>
    <t>https://twitter.com/lobnikar</t>
  </si>
  <si>
    <t>https://twitter.com/bernardagrobler</t>
  </si>
  <si>
    <t>https://twitter.com/janezmeznarec</t>
  </si>
  <si>
    <t>https://twitter.com/nemarambutlov</t>
  </si>
  <si>
    <t>https://twitter.com/lajnareu</t>
  </si>
  <si>
    <t>https://twitter.com/janezpogorelec</t>
  </si>
  <si>
    <t>https://twitter.com/jernejvrtovec</t>
  </si>
  <si>
    <t>https://twitter.com/prolittera</t>
  </si>
  <si>
    <t>https://twitter.com/jozejerovsek</t>
  </si>
  <si>
    <t>https://twitter.com/alzheimerultra</t>
  </si>
  <si>
    <t>https://twitter.com/dragozad</t>
  </si>
  <si>
    <t>https://twitter.com/zosds_ig</t>
  </si>
  <si>
    <t>https://twitter.com/magictrics</t>
  </si>
  <si>
    <t>https://twitter.com/bozopredalic</t>
  </si>
  <si>
    <t>https://twitter.com/smarjanca</t>
  </si>
  <si>
    <t>https://twitter.com/kia_slovenija</t>
  </si>
  <si>
    <t>https://twitter.com/wildduckmb</t>
  </si>
  <si>
    <t>https://twitter.com/tomirozman</t>
  </si>
  <si>
    <t>https://twitter.com/ikoprivnik</t>
  </si>
  <si>
    <t>https://twitter.com/sova_0007</t>
  </si>
  <si>
    <t>https://twitter.com/mladivso</t>
  </si>
  <si>
    <t>https://twitter.com/vfokusu</t>
  </si>
  <si>
    <t>https://twitter.com/sebastjanapat</t>
  </si>
  <si>
    <t>https://twitter.com/sportniforumsds</t>
  </si>
  <si>
    <t>https://twitter.com/milakuki27</t>
  </si>
  <si>
    <t>https://twitter.com/slogroyper</t>
  </si>
  <si>
    <t>https://twitter.com/r10vojko</t>
  </si>
  <si>
    <t>https://twitter.com/jansaretweets</t>
  </si>
  <si>
    <t>https://twitter.com/sonjaramsak</t>
  </si>
  <si>
    <t>https://twitter.com/aleszuzek</t>
  </si>
  <si>
    <t>https://twitter.com/karolin32896391</t>
  </si>
  <si>
    <t>https://twitter.com/tomijurman</t>
  </si>
  <si>
    <t>https://twitter.com/bozidarbiscan</t>
  </si>
  <si>
    <t>https://twitter.com/antontomazic</t>
  </si>
  <si>
    <t>https://twitter.com/huaweimobilesi</t>
  </si>
  <si>
    <t>https://twitter.com/marijamerii</t>
  </si>
  <si>
    <t>https://twitter.com/markoferluga</t>
  </si>
  <si>
    <t>https://twitter.com/sta_novice</t>
  </si>
  <si>
    <t>https://twitter.com/memrea1</t>
  </si>
  <si>
    <t>https://twitter.com/kogojslavko</t>
  </si>
  <si>
    <t>https://twitter.com/grsgmi</t>
  </si>
  <si>
    <t>https://twitter.com/hbeladona</t>
  </si>
  <si>
    <t>https://twitter.com/blagovestgb</t>
  </si>
  <si>
    <t>https://twitter.com/r</t>
  </si>
  <si>
    <t>https://twitter.com/domovina_je</t>
  </si>
  <si>
    <t>https://twitter.com/casnik</t>
  </si>
  <si>
    <t>https://twitter.com/normamkorosec</t>
  </si>
  <si>
    <t>https://twitter.com/salihovicalen</t>
  </si>
  <si>
    <t>https://twitter.com/rajkogeric</t>
  </si>
  <si>
    <t>https://twitter.com/matejzz</t>
  </si>
  <si>
    <t>https://twitter.com/radio1slo</t>
  </si>
  <si>
    <t>https://twitter.com/anazagozen</t>
  </si>
  <si>
    <t>https://twitter.com/aleksandragregl</t>
  </si>
  <si>
    <t>https://twitter.com/anzelog</t>
  </si>
  <si>
    <t>https://twitter.com/lbna69</t>
  </si>
  <si>
    <t>https://twitter.com/alenkamajsep</t>
  </si>
  <si>
    <t>https://twitter.com/viktor_viktorh</t>
  </si>
  <si>
    <t>https://twitter.com/jcerkovnik</t>
  </si>
  <si>
    <t>https://twitter.com/radioprvi</t>
  </si>
  <si>
    <t>https://twitter.com/libertarec</t>
  </si>
  <si>
    <t>https://twitter.com/ladislavtroha</t>
  </si>
  <si>
    <t>https://twitter.com/stezinardrago</t>
  </si>
  <si>
    <t>https://twitter.com/spelarotar</t>
  </si>
  <si>
    <t>https://twitter.com/klavdyop</t>
  </si>
  <si>
    <t>https://twitter.com/europlakatslo</t>
  </si>
  <si>
    <t>https://twitter.com/martintincek</t>
  </si>
  <si>
    <t>https://twitter.com/prgadp</t>
  </si>
  <si>
    <t>https://twitter.com/slovenistan</t>
  </si>
  <si>
    <t>https://twitter.com/predsednik2017</t>
  </si>
  <si>
    <t>https://twitter.com/goranbracic</t>
  </si>
  <si>
    <t>https://twitter.com/margu501</t>
  </si>
  <si>
    <t>https://twitter.com/ivankrzisnik</t>
  </si>
  <si>
    <t>https://twitter.com/larisaco1</t>
  </si>
  <si>
    <t>https://twitter.com/matjanemec</t>
  </si>
  <si>
    <t>https://twitter.com/mitjast</t>
  </si>
  <si>
    <t>https://twitter.com/ver_lavrencic</t>
  </si>
  <si>
    <t>https://twitter.com/institutipes</t>
  </si>
  <si>
    <t>https://twitter.com/epameten</t>
  </si>
  <si>
    <t>https://twitter.com/kokochannel12</t>
  </si>
  <si>
    <t>https://twitter.com/risinja</t>
  </si>
  <si>
    <t>https://twitter.com/scdtwister</t>
  </si>
  <si>
    <t>https://twitter.com/jozejos</t>
  </si>
  <si>
    <t>https://twitter.com/sloado</t>
  </si>
  <si>
    <t>https://twitter.com/korsikab</t>
  </si>
  <si>
    <t>https://twitter.com/barjanski</t>
  </si>
  <si>
    <t>https://twitter.com/metod_berlec</t>
  </si>
  <si>
    <t>https://twitter.com/leon48303573</t>
  </si>
  <si>
    <t>https://twitter.com/miabezjak</t>
  </si>
  <si>
    <t>https://twitter.com/matjavede</t>
  </si>
  <si>
    <t>https://twitter.com/dusankocevar1</t>
  </si>
  <si>
    <t>https://twitter.com/goran_trajkovic</t>
  </si>
  <si>
    <t>https://twitter.com/piratskastranka</t>
  </si>
  <si>
    <t>https://twitter.com/dolin1dolinar</t>
  </si>
  <si>
    <t>https://twitter.com/david_ferletic</t>
  </si>
  <si>
    <t>https://twitter.com/katarinaurankar</t>
  </si>
  <si>
    <t>https://twitter.com/bite84303401</t>
  </si>
  <si>
    <t>https://twitter.com/ajitamxy</t>
  </si>
  <si>
    <t>https://twitter.com/bernardbrscic</t>
  </si>
  <si>
    <t>https://twitter.com/tomazkavcic</t>
  </si>
  <si>
    <t>https://twitter.com/prisank9</t>
  </si>
  <si>
    <t>https://twitter.com/rauterzani</t>
  </si>
  <si>
    <t>https://twitter.com/aleksan61182821</t>
  </si>
  <si>
    <t>https://twitter.com/timessi</t>
  </si>
  <si>
    <t>https://twitter.com/davorvrban</t>
  </si>
  <si>
    <t>https://twitter.com/errrudit</t>
  </si>
  <si>
    <t>https://twitter.com/krrokarr</t>
  </si>
  <si>
    <t>https://twitter.com/darkoermenc</t>
  </si>
  <si>
    <t>https://twitter.com/didier_maradona</t>
  </si>
  <si>
    <t>https://twitter.com/dr_eclectic</t>
  </si>
  <si>
    <t>https://twitter.com/free_rtv</t>
  </si>
  <si>
    <t>https://twitter.com/strubeljg</t>
  </si>
  <si>
    <t>https://twitter.com/majekprezi</t>
  </si>
  <si>
    <t>monster189
Hm, posebni komentarji niso potrebni
kajne? https://t.co/VY0qI5uVLn...
ali sem pravilno vmes prebral nekaj
o topovi… https://t.co/YgBfHbqFFb</t>
  </si>
  <si>
    <t>slovenija_2012
Dan 8: Split - Trstenik - Jesenice
- Biokovo - Makarska. ☁️☂️⚡️🆘☕️🚴🏽‍♂️🚴🏻‍♀️🍲🍝🍻💍🍻</t>
  </si>
  <si>
    <t>meli__si
RT @jaka_ivancic: Crocus fields
on Velika planina on a april sunny
morning. #crocuses #crocusfields
#velikaplanina #ljubljana #spring
#slov…</t>
  </si>
  <si>
    <t xml:space="preserve">jaka_ivancic
</t>
  </si>
  <si>
    <t>rehaklubomir
RT @SLOinUK: Projekt veleposlanikov
@tadejrupel in @RehakLubomir 'Razlikujemo
#Slovenijo in #Slovaško' je dober
primer delovanja diplomacij…</t>
  </si>
  <si>
    <t xml:space="preserve">tadejrupel
</t>
  </si>
  <si>
    <t xml:space="preserve">sloinuk
</t>
  </si>
  <si>
    <t>serlah2017
Jebeni, pofukani @strankaSDS hinavci!
https://t.co/P00aqFYXcd https://t.co/rjZ9bL8mW2</t>
  </si>
  <si>
    <t>strankasds
RT @JJansaSDS: Kaj če bi @RTV_Slovenija
raje dežurala ob Kolpi kot v Gazi?
Bolj jih skrbi palestinska kot
slovenska meja. Kdo vas plačuje?</t>
  </si>
  <si>
    <t>caplcapinski
RT @serlah2017: Jebeni, pofukani
@strankaSDS hinavci! https://t.co/P00aqFYXcd
https://t.co/rjZ9bL8mW2</t>
  </si>
  <si>
    <t>lavrij
RT @RevijaReporter: NAJBOLJ BRANO
TA TEDEN Rdeče zvezde v Ljubljani:
upor proti simbolom zla Zorana
Jankovića https://t.co/PVvP6fW8w4
https…</t>
  </si>
  <si>
    <t>revijareporter
Krkovič: Jankovič je z rdečimi
zvezdami onečastil človekovo dostojanstvo
vseh, ki so glasovali za samostojnost…
https://t.co/lqvCVXiotJ</t>
  </si>
  <si>
    <t>iacomenius
RT @JozeBiscak: Začelo se je! Levičarski
Facebook začel z blokadami profila
@Demokracija1 https://t.co/nfVlv0HA6J
https://t.co/ieIQeO29S2</t>
  </si>
  <si>
    <t>demokracija1
Jutri obeležitev obletnice ustanovitve
Manevrske strukture narodne zaščite
https://t.co/k36pOSWnXc</t>
  </si>
  <si>
    <t>jozebiscak
Naš cilj je uspešna Slovenija,
ki zagotavlja razvoj, varnost in
stabilnost. Bodi pogum. Bodi sprememba…
https://t.co/9OogYo2YBp</t>
  </si>
  <si>
    <t>vanegosnik
RT @JozeBiscak: Bizarnost se stopnjuje:
RTV Slovenija v oglasu moti omemba
intervjuja s poslancem ter kandidatko
za poslanko https://t.co/L…</t>
  </si>
  <si>
    <t>mgregoric
RT @Kjukar: Sva sreća da i Slovenci
i Hrvati i Srbi imaju vojsku podjednako
zakurac, pa je "uspostavljena ravnoteža".
Za Bosance nisam ni s…</t>
  </si>
  <si>
    <t xml:space="preserve">kjukar
</t>
  </si>
  <si>
    <t>janjicgor
EVROVIZIJA – GLASOVI ŽIRIJA DATI
SRBIJI: 1. Hrvatska – 0 poena 2.
Slovenija – 0 poena EVROVIZIJA
– GLASOVI PUBLIKE… https://t.co/m7GXwmgcFY</t>
  </si>
  <si>
    <t>laurakriznik
RT @annianni246: @SumAndreja @RTV_Slovenija
@24ur_com Eh, tile dokler jih ne
bo prišlo vseh 120.000 niti do
Dolenjske ne bodo šli. Se ljudj…</t>
  </si>
  <si>
    <t>24ur_com
Mura še vedno narašča, razlije
se lahko ob strugi https://t.co/r3SwuOhpe8</t>
  </si>
  <si>
    <t>rtv_slovenija
Med 16. in 22. 5. bo v počastitev
svetovnega dneva čebel na @radioPrvi
cikel oddaj Lahko noč, otroci,
ki bo v poslu… https://t.co/aCLtR2wq3s</t>
  </si>
  <si>
    <t>sumandreja
RT @penzionist12: [Ekskluzivno]
Skrbno pripravljen “veliki pok
iz Bosne” se je žalostno sfižil
https://t.co/g2GzBrXtld via @Nova24TV</t>
  </si>
  <si>
    <t>annianni246
@SumAndreja @RTV_Slovenija @24ur_com
Eh, tile dokler jih ne bo prišlo
vseh 120.000 niti do Dolenjske
ne bodo šli. S… https://t.co/pdwKsCVkNx</t>
  </si>
  <si>
    <t>tomazambrozic
RT @FutsalSi: V 19. minuti je Slovenija
povedla na Slovaškem! Tanja Voga
je podala iz avta z leve, Anja
Ložar Đaković pa je zadela za 1:0!…</t>
  </si>
  <si>
    <t>futsalsi
Slovenija danes od 13.00 dalje
še drugič proti Slovaški! Srečno,
dekleta! 💪💪💪 https://t.co/h61PNfzBlv</t>
  </si>
  <si>
    <t>strikki
RT @jaka_ivancic: Can you spot
the young roe deer? 😁🦌 #roedeer
#vineyard #debelirtic #spring #istria
slovenia #slovenija https://t.co/vJIvU…</t>
  </si>
  <si>
    <t>gasper_oswald
RT @IgorGobec: Slovenija mora vse
migrante po hitrem postopku vračati
Hrvaški. V kolikor želi Hrvaška
postati članica Schengen območja,
pot…</t>
  </si>
  <si>
    <t>igorgobec
RT @NualAnnaSimmed: @IgorGobec
Slovenija zavzema unikatno geografsko
pozicijo v Evropi, v središču X-a
najpomembnejših evropskih kopenskih…</t>
  </si>
  <si>
    <t>nedamise1950
srbija i makedonija poslali svoje
ambasadore na "svečanost" otvaranje
ambasade sad-a u jeruzalemu. hrvatska,
bih i… https://t.co/7msE9056rT</t>
  </si>
  <si>
    <t>njenasi
Iskrenosti mu resnično ne moremo
očitati! https://t.co/cgii1aIhji</t>
  </si>
  <si>
    <t>perko_david
@MiroCerar Pred 4 leti smo se globalno
nategnili, upam, da bo Slovenija
lepsa in boljsa zdaj.... v prihodnosti.</t>
  </si>
  <si>
    <t>mirocerar
Hvala @podimconference in @StartupSlovenia!
Lansko leto sem na konferenci #PODIM
obljubil, letos uresničil in preds…
https://t.co/wwl9FDMxA4</t>
  </si>
  <si>
    <t>majsanom
RT @Kjukar: Sva sreća da i Slovenci
i Hrvati i Srbi imaju vojsku podjednako
zakurac, pa je "uspostavljena ravnoteža".
Za Bosance nisam ni s…</t>
  </si>
  <si>
    <t>carin2013
RT @jelka_godec: V zelo prijetni
družbi krajanov Kalobja. Hvala
za res lep dopoldan #Slovenija
v ❤️ #SDSzate https://t.co/acqIgxIec4</t>
  </si>
  <si>
    <t>jelka_godec
RT @JJansaSDS: Naš cilj je uspešna
Slovenija, ki zagotavlja razvoj,
varnost in stabilnost. Bodi pogum.
Bodi sprememba. Odprimo vrata boljši…</t>
  </si>
  <si>
    <t>fatoldsun1
RT @SLOinGER: Heute vor 25 Jahren
wurde Slowenien zum Mitglied des
Europarates! Wir sind stolz darauf!
/ Danes pred 25. leti je Slovenija
p…</t>
  </si>
  <si>
    <t xml:space="preserve">sloinger
</t>
  </si>
  <si>
    <t>multikultivator
RT @Kjukar: Sva sreća da i Slovenci
i Hrvati i Srbi imaju vojsku podjednako
zakurac, pa je "uspostavljena ravnoteža".
Za Bosance nisam ni s…</t>
  </si>
  <si>
    <t>marinijafiredon
@NocnaTica @SambaLjig Ni kod nas
u kući se mnogo ne spominje Slovenija,
biće da je to</t>
  </si>
  <si>
    <t xml:space="preserve">sambaljig
</t>
  </si>
  <si>
    <t xml:space="preserve">nocnatica
</t>
  </si>
  <si>
    <t>rgapari
RT @Medeja_7: Zbirajo se temni
oblaki nad Vučkom...vsaj govoriti
se je začelo https://t.co/X9f1M9S3A1</t>
  </si>
  <si>
    <t>medeja_7
RT @MPrevejsek: ŽIVELA, SLOVENIJA!
Volilna himna SDS 2018 #nazmagoSDS
#SDSzate #zmagovitaSlovenija #živelaSlovenija
https://t.co/5yVCgpZtyi</t>
  </si>
  <si>
    <t>peterstrovs
ful lepa. 340 kvadratov za 520k
se sliš uredu, sam glavno je location,
location, location - in to je tam
neka Ameri… https://t.co/ZdERwFf7mX</t>
  </si>
  <si>
    <t>jureferjan
RT @Nova24TV: [Video] Janez Janša:
Slovenija je in bo za nas vedno
na prvem mestu! https://t.co/acKKyKBppT</t>
  </si>
  <si>
    <t>nova24tv
Na današnji dan se je zgodila narodna
veleizdaja, razorožitev Teritorialne
obrambe, s pomočjo petokolonaša
Kučana! https://t.co/eTGt2IeER9</t>
  </si>
  <si>
    <t>turboeco
RT @UrosEsih: Popravni izpit za
blamažo glede priznanja Palestine
se ponuja kot na pladnju. Javni
denar, ki bi ga Slovenija namenila
za pro…</t>
  </si>
  <si>
    <t xml:space="preserve">urosesih
</t>
  </si>
  <si>
    <t>sdstrzic
RT @Nova24TV: [Video] Janez Janša:
Slovenija je in bo za nas vedno
na prvem mestu! https://t.co/acKKyKBppT</t>
  </si>
  <si>
    <t>rok_novak
@Blaz_88 Slovenija je šla v večmilijardne
dokapitalizacije brez ene resne
študije, ki bi kritično obravnavala
tudi… https://t.co/ikRmTTHKvl</t>
  </si>
  <si>
    <t xml:space="preserve">blaz_88
</t>
  </si>
  <si>
    <t>dejankolsek1
RT @UrosEsih: Popravni izpit za
blamažo glede priznanja Palestine
se ponuja kot na pladnju. Javni
denar, ki bi ga Slovenija namenila
za pro…</t>
  </si>
  <si>
    <t>sylviav74759384
RT @Libbera16: Enrique in Slovenija
🇸🇮 what a beautiful boy 💜 https://t.co/mj6edKGZrZ</t>
  </si>
  <si>
    <t xml:space="preserve">libbera16
</t>
  </si>
  <si>
    <t>umijosek
Platforma: 1969: Umetnost življenja
- Upor! na @RTV_Slovenija.</t>
  </si>
  <si>
    <t>balkanhandball
Celjan slave 22. Titulu! https://t.co/T1DSAJZ6Gj</t>
  </si>
  <si>
    <t>istvantanko
RT @Delo: Ali bi stranke zagotovile
več denarja za zdravstvo? https://t.co/FC9KyERW8P
https://t.co/21QZ2y53Yq</t>
  </si>
  <si>
    <t>delo
Zakonodaja nalaga občinam, da na
svoje stroške opravijo pogrebne
slovesnosti tudi za preminule tujce,
zato v Beli k… https://t.co/tjpn3OWX2P</t>
  </si>
  <si>
    <t>jolandabuh
@markobandelli @ABratusek zatiskate
si oči. strukturno je slovenija
na dnu. na naslednjo krizo nismo
pripravljeni.… https://t.co/cqzmfKQsQF</t>
  </si>
  <si>
    <t xml:space="preserve">abratusek
</t>
  </si>
  <si>
    <t>markobandelli
RT @Berry20275000: @markobandelli
@rtvslo @RTV_Slovenija @24ur_com
@Svet_KanalA @PrimorskeNovice @primorskiD
@Delo @StrankaAB Samo naprej ž…</t>
  </si>
  <si>
    <t>sloveniana
RT @vladaRS: Slovenija ob #SvetovniDanČebel
#20Maj, ki se na našo pobudo obeležuje
letos prvič, danes izroča v prodajo
in obtok spominske k…</t>
  </si>
  <si>
    <t xml:space="preserve">hvitranc
</t>
  </si>
  <si>
    <t>vladars
RT @MiroCerar: Hvala @podimconference
in @StartupSlovenia! Lansko leto
sem na konferenci #PODIM obljubil,
letos uresničil in predstavil.
Pr…</t>
  </si>
  <si>
    <t>turizemptuj
RT @turizemptuj: Undagravnd njuz.
Sum 600,000 ratz live in Ljub City
inkludin akros from Junivrsiti
Klinikl Senta with its diziziz
from al…</t>
  </si>
  <si>
    <t>brandonturb
RT @syrianasoldier: Aafra Dagher
from her homeland: Stop speaking
in the name of Syrians! https://t.co/2rZxG6L93X</t>
  </si>
  <si>
    <t xml:space="preserve">syrianasoldier
</t>
  </si>
  <si>
    <t>hsuan_0209
RT @reveluv1023: 歐洲綠寶石 - 斯洛維尼亞
斯洛維尼亞共和國（斯洛維尼亞語：Republika Slovenija），西鄰義大利，西南通往亞得里亞海，東部和南部被克羅埃西亞包圍，東北有匈牙利，北接奧地利。斯洛維尼亞國土面積為20,273平方公里，全國人口約2…</t>
  </si>
  <si>
    <t xml:space="preserve">reveluv1023
</t>
  </si>
  <si>
    <t>gogorgo31
RT @jaka_ivancic: Can you spot
the young roe deer? 😁🦌 #roedeer
#vineyard #debelirtic #spring #istria
slovenia #slovenija https://t.co/vJIvU…</t>
  </si>
  <si>
    <t>gape88
I added a video to a @YouTube playlist
https://t.co/of2JcMOntQ Gibanje
Zedinjena Slovenija - Gape - Kje
in zakaj</t>
  </si>
  <si>
    <t xml:space="preserve">youtube
</t>
  </si>
  <si>
    <t>cluneyministry
#GodBless #AlmightyGod #GodsWill
#GloryToGod @AthIetesForGod @hirene7up
@UncutStones @ToddWhiteLC @TBN…
https://t.co/Vg26kqaPXj</t>
  </si>
  <si>
    <t xml:space="preserve">tbn
</t>
  </si>
  <si>
    <t xml:space="preserve">toddwhitelc
</t>
  </si>
  <si>
    <t xml:space="preserve">uncutstones
</t>
  </si>
  <si>
    <t xml:space="preserve">hirene7up
</t>
  </si>
  <si>
    <t xml:space="preserve">athietesforgod
</t>
  </si>
  <si>
    <t>sioltrendi
The Biggest Loser Slovenija: Tekmovalke
v drugi sezoni že presegle tekmovalke
v prvi https://t.co/qE21ltV2rm</t>
  </si>
  <si>
    <t>slovenia_shop
The Biggest Loser Slovenija: Tekmovalke
v drugi sezoni že presegle tekmovalke
v prvi https://t.co/xSCIKO2rwC
https://t.co/XKUFti7pgN</t>
  </si>
  <si>
    <t>slovened
RT @slovenskipanter: Dobro jutro
PTUJ Tu je Slovenija Tu je Štajerska
Osti jarej https://t.co/5t9fQY60l2</t>
  </si>
  <si>
    <t>rozancgasper
Po dežju, vedno posije sonce. @MO_Novomesto
#novomesto #slovenija #slovenia
#ifeelslovenia #sunset #dolenjska…
https://t.co/OdWpPgpCAk</t>
  </si>
  <si>
    <t>slovenskipanter
RT @free_RTV: Društvo MORiS ponovno
vložilo zahtevo za prepoved komunistične
orgije Svetlane Makarovič “Nosil
bom rdečo zvezdo”, ki krši us…</t>
  </si>
  <si>
    <t>gskube
Slovenci, ki imate lastna plovila,
zdruzite se in pomagajte.... #slovenskavojska
#rušilec #nedelasploh https://t.co/MKBvk7qTNH</t>
  </si>
  <si>
    <t>goodoldrebel3
Bled, Slovenija https://t.co/Paobe0iDZP</t>
  </si>
  <si>
    <t>dobradrzava
Na predvečer Dneva slovenske vojske
ladji Triglav odpovejo vsi motorji.
Bolj simboličnega prikaza nedopustnega
razk… https://t.co/aWsO378Dbw</t>
  </si>
  <si>
    <t>sitarmilan
@stajerskitednik Gasilsko tekmovanje
v Slovenija vas-i ! Zelo dobro
in lepo !😍😍😍-Stajerskega tednika
ocitno ne zani… https://t.co/bjUYSaiWYS</t>
  </si>
  <si>
    <t xml:space="preserve">stajerskitednik
</t>
  </si>
  <si>
    <t>anjaintihar
'Tudi prostovoljni gasilci, ki
niso na težki intervenciji, so
lahko izpostavljeni nevarnim snovem'
https://t.co/nogYOsMQic</t>
  </si>
  <si>
    <t>ferdinandpusnik
RT @freewiseguy: Kučanov projekt
uničevanja slovenske vojske uspešno
napreduje. https://t.co/feKUvMubVj</t>
  </si>
  <si>
    <t>freewiseguy
@RTV_Slovenija #Platforma1968 o
tem, kako je Partija voditelje
študentskega gibanja 68 preobrazila
v svoje najzvest… https://t.co/kclrEa9uMw</t>
  </si>
  <si>
    <t>biserislovenije
Travelers, you are welcome in Slovenia.
#Slovenija #Slovenia #Slowenien
#Eslovenia #ifeelsLOVEnia https://t.co/UqwoS3NPWR</t>
  </si>
  <si>
    <t>termie1
RT @NorthPole2018: Slovenian national
@RTV_Slovenija @tednikTVS publishing
a story about the expedition. Featuring
@DC43, @felicity_aston…</t>
  </si>
  <si>
    <t xml:space="preserve">felicity_aston
</t>
  </si>
  <si>
    <t xml:space="preserve">dc43
</t>
  </si>
  <si>
    <t>tedniktvs
RT @NorthPole2018: Slovenian national
@RTV_Slovenija @tednikTVS publishing
a story about the expedition. Featuring
@DC43, @felicity_aston…</t>
  </si>
  <si>
    <t>northpole2018
Slovenian national @RTV_Slovenija
@tednikTVS publishing a story about
the expedition. Featuring @DC43,…
https://t.co/jOo9lvJHNN</t>
  </si>
  <si>
    <t>bredakolar
RT @vladaRS: Slovenija ob #SvetovniDanČebel
#20Maj, ki se na našo pobudo obeležuje
letos prvič, danes izroča v prodajo
in obtok spominske k…</t>
  </si>
  <si>
    <t>akrevs
RT @Delo: »Denarja za zdravstvo
je absolutno dovolj, ne najde pa
svojega naslovnika, ker vmes ponikne«
#zdravstvo #otroškasrčnakardiologija…</t>
  </si>
  <si>
    <t>svobodomiselni
RT @Nova24TV: Se želi ministrica
Irena Majcen vpisati v Guinnessovo
knjigo svetovnih presežkov? Uvaja
meritve za peči na trdna goriva,
kakr…</t>
  </si>
  <si>
    <t>stanejagergmaio
Roman Leljak objavlja dokumente
iz Beograda, ki so jih v Sloveniji
uničili | Revija Reporter https://t.co/myI9JtvH6V</t>
  </si>
  <si>
    <t>novicmarjana
RT @Nova24TV: Golobičev tesni zaveznik
Bogdan Biščak povsem padel iz tira
in začel zmerjati: “Kreten zarukani,
lažnivi! Kakšno jahto? …” ht…</t>
  </si>
  <si>
    <t>paganini_1782
Ruska jetra ... iz Rusije še nikoli
nič dobrega ni prišlo - pa saj
iz Social Demokratov tudi ne!…
https://t.co/HCwTgqMXmJ</t>
  </si>
  <si>
    <t>symru
RT @UrosEsih: Popravni izpit za
blamažo glede priznanja Palestine
se ponuja kot na pladnju. Javni
denar, ki bi ga Slovenija namenila
za pro…</t>
  </si>
  <si>
    <t>24ur_come
V svojem srcu nosi spomine na izjemno
žensko #masterchefslo --&amp;gt; https://t.co/PykIK3zwVU
https://t.co/AuENgCcm6l</t>
  </si>
  <si>
    <t>barbaraerzen
Prebrali smo volilne programe strank,
da jih ne bo treba vam … https://t.co/ztFg30OWF2</t>
  </si>
  <si>
    <t>epfmb
Tiskovna konferenca ob izidu monografije
Globalni podjetniški monitor Slovenija
2017: https://t.co/9ILGjxycXs https://t.co/Ogr2oXAonF</t>
  </si>
  <si>
    <t>bizjakju
RT @NeuroVirtu: Fajn je to za Kočevje
#Yaskawa &amp;amp; železnica. Tudi
sicer čujem, da župan Prebilič
dobro razvija kraj in v tem mandatu
je očit…</t>
  </si>
  <si>
    <t>neurovirtu
Res, da vodi @strankaSDS najbolj
celovito in profesionalno kampanjo,
kar jih je Slovenija kdaj videla.
Če pa izpost… https://t.co/tu2yARceOG</t>
  </si>
  <si>
    <t>eurovisionespan
RT @naforue: 03. 🇸🇮 #SLO | Lea
Sirk es la más cool y la más loca
de todo #Eurovision 2018. La canción
no da más de sí, pero yo no puedo
ser…</t>
  </si>
  <si>
    <t xml:space="preserve">naforue
</t>
  </si>
  <si>
    <t>obramba2015
Propaganda, kamorkoli pogledaš,
leva propaganda. Na bruhanje mi
gre. https://t.co/YiJxIDvYNW</t>
  </si>
  <si>
    <t>zigab
RT @TadejSlapnik: Na @podimconference
bomo s PV @MiroCerar predstavili
rezultate dela medresorske delovne
skupine @vladaRS, ki je prioravil…</t>
  </si>
  <si>
    <t>podimconference
RT @MiroCerar: Hvala @podimconference
in @StartupSlovenia! Lansko leto
sem na konferenci #PODIM obljubil,
letos uresničil in predstavil.
Pr…</t>
  </si>
  <si>
    <t>tadejslapnik
RT @MiroCerar: Hvala @podimconference
in @StartupSlovenia! Lansko leto
sem na konferenci #PODIM obljubil,
letos uresničil in predstavil.
Pr…</t>
  </si>
  <si>
    <t>kizidor
Še dolgo je zdržal. Slovenija verjetno
tudi odpade, ker Republika Srbska
financira politične stranko. https://t.co/iiTcINYhxh</t>
  </si>
  <si>
    <t>ekipa24
Pred dvema letoma je dvignil pokal
za zmago v #plts, zdaj ima Darijan
Matić, nekdanji kapetan @nkolimpija
novo služ… https://t.co/cBkzsgozwH</t>
  </si>
  <si>
    <t xml:space="preserve">nkolimpija
</t>
  </si>
  <si>
    <t>prahneza
Gužve na avtocesti so *I feel Slovenija*
priložnosti. Mal po stranpoteh,
mal po makedamu. Mal mimo kurje
farme. Pa smo že skoraj v lj.</t>
  </si>
  <si>
    <t>zelenilka
RT @PrahNeza: Gužve na avtocesti
so *I feel Slovenija* priložnosti.
Mal po stranpoteh, mal po makedamu.
Mal mimo kurje farme. Pa smo že
sko…</t>
  </si>
  <si>
    <t>majaprija
Stranke, ki se potegujejo na prihajajočih
volitvah, so si glede razvoja kmetijstva
(skoraj) enotne: iti moramo v ek…
https://t.co/Oojw86ifRj</t>
  </si>
  <si>
    <t>bilgladen
RT @ajpes: Prihodki gospodarski
družbi v letu 2017 zrasli za 13%,
izkazan neto čisto dobiček blizu
"rekorda" (višji je bil le leta
2007). 📈…</t>
  </si>
  <si>
    <t>ajpes
Prihodki gospodarski družbi v letu
2017 zrasli za 13%, izkazan neto
čisto dobiček blizu "rekorda" (višji
je bil le… https://t.co/XDZZinkm4Z</t>
  </si>
  <si>
    <t>infodsd
O tem, da Ustavno sodišče sploh
ni sprejelo pritožbe: Toplak: Tega
ni nikjer Pravnik Jurij Toplak
pa je ustavnim so… https://t.co/66XSAJ4xIT</t>
  </si>
  <si>
    <t>kosirliza
"Dobrih 60 odstotkov je delo vlade
ocenilo kot neuspešno" mislim,
da kaj več ni treba govoriti +
večina drugih anke… https://t.co/msMDpXouhX</t>
  </si>
  <si>
    <t>rokzidanik
RT @tfajon: Danes pa naša kolega
v @EP_Slovenija @lojzepeterle in
@Franc_Bogovic gostita zajtrk s
slovenskim medom ob prvem svetovnem
dnevu…</t>
  </si>
  <si>
    <t>franc_bogovic
V krožnem gospodarstvu je ustrezno
mesto treba posvetiti tudi ustvarjalnosti.
Idejo o okolju bolj prijaznemu
krožne… https://t.co/RE9Px8kCaf</t>
  </si>
  <si>
    <t xml:space="preserve">lojzepeterle
</t>
  </si>
  <si>
    <t>ep_slovenija
Kakšno je trenutno stanje odnosov
med EU🇪🇺 in ZDA🇺🇸? Kaj pričakovati
v prihodnosti?🤝 Poslanci iz odbora
za zunanje… https://t.co/JYqsw5Oye8</t>
  </si>
  <si>
    <t>tfajon
Danes pa naša kolega v @EP_Slovenija
@lojzepeterle in @Franc_Bogovic
gostita zajtrk s slovenskim medom
ob prvem sve… https://t.co/1BLRpW839m</t>
  </si>
  <si>
    <t>javniprevoz
RT @svet24_si: Težave na Lpp https://t.co/OPivWbeK2D</t>
  </si>
  <si>
    <t>svet24_si
Sramota Ptuja: vložili 100 tisočakov,
dobili bore malo. https://t.co/CGQM4fqLyB</t>
  </si>
  <si>
    <t>jinaver
To izgleda odličen izlet https://t.co/6wl5rSX4nF</t>
  </si>
  <si>
    <t>u2urbas
RT @Delo: »Denarja za zdravstvo
je absolutno dovolj, ne najde pa
svojega naslovnika, ker vmes ponikne«
#zdravstvo #otroškasrčnakardiologija…</t>
  </si>
  <si>
    <t>demegolfemente
@4golfonline Royal Bled Slovenija</t>
  </si>
  <si>
    <t xml:space="preserve">4golfonline
</t>
  </si>
  <si>
    <t>dejanmesaricgsn
Zakaj? Zato... #gibanjeskupajnaprej
#volitve2018 https://t.co/FzSXO3iISI</t>
  </si>
  <si>
    <t>aylayeahh
@BtsSlovenia @BTS_twt Kdaj bo Slovenija
na vrst tho🙄😂</t>
  </si>
  <si>
    <t xml:space="preserve">bts_twt
</t>
  </si>
  <si>
    <t xml:space="preserve">btsslovenia
</t>
  </si>
  <si>
    <t>fiplv
RT @vladaRS: 🇸🇮 je 14. maja 1993
postala članica Sveta Evrope @coe.
Ob 25. obletnici nam je čestital
tudi generalni sekretar @TJagland:
"Sl…</t>
  </si>
  <si>
    <t xml:space="preserve">tjagland
</t>
  </si>
  <si>
    <t xml:space="preserve">coe
</t>
  </si>
  <si>
    <t>ingvarcoracinus
Ah ti lepa in čista, zelena Slovenija.
Preko frackinga v Prekmurju, Albaugha
v Račah, vse do Kemisa na Vrhniki.
Še… https://t.co/c1Rvzuf1K1</t>
  </si>
  <si>
    <t>miro52
RT @JozeBiscak: Začelo se je! Levičarski
Facebook začel z blokadami profila
@Demokracija1 https://t.co/nfVlv0HA6J
https://t.co/ieIQeO29S2</t>
  </si>
  <si>
    <t>oranjeswaeltjie
RT @OranjeSwaeltjie: Hvala ti Slovenija
za ves tvoj denar. https://t.co/xgVyTLcDtC</t>
  </si>
  <si>
    <t>ag_anton
RT @Nova24TV: Žalosten dan Slovenske
vojske: Ravno v času slavnostnega
govora ministrice Katičeve in predsednika
Pahorja “crknila” vojaška…</t>
  </si>
  <si>
    <t>tomoanzel
Le plesat me pelji! Regijsko srečanje
JSKD Domžale https://t.co/8yRk3MhnXF
#kultura #umetnost #Slovenija #Kamnik…
https://t.co/G1Z4tPjw7u</t>
  </si>
  <si>
    <t>napoleonboutiq
Birkenstock Boutique Napoleon h.
Slovenija Portorož</t>
  </si>
  <si>
    <t>fskamnik
Le plesat me pelji! Regijsko srečanje
JSKD Domžale https://t.co/YUNx7QOsS9
#kultura #umetnost #Slovenija #Kamnik…
https://t.co/NXFyFFzbzc</t>
  </si>
  <si>
    <t>dejanpersuh
Ta prispevek marsikomu odpre oči...Nedotakljive
mreže v zdravstvu https://t.co/VxkAnk10Lf
#volitve2018</t>
  </si>
  <si>
    <t>lidlslo
RT @SKOJ_konferenca: O employer
brandingu tudi na okrogli mizi.
Sodelujejo Žiga Čebulj (Sportina),
Ivan Lorenčič (II.gim. Maribor),
Lea Tka…</t>
  </si>
  <si>
    <t>skoj_konferenca
RT @A1Slovenija: Naša je nagrada
Prizma za program internega komuniciranja
Od Si.mobila do A1 Slovenija. #21skoj
🏆🎉 #ponosni 🙌🏼 https://t.c…</t>
  </si>
  <si>
    <t>itavcarsds
RT @MATJADRAKSLER: Če bi bili na
desnici Židan,Cerar,Mesec,Erjavec,
Jankovič sploh nebi delal panike...
Tako , ker je pa @JJansaSDS na
desn…</t>
  </si>
  <si>
    <t>jjansasds
RT @MPrevejsek: ŽIVELA, SLOVENIJA!
Volilna himna SDS 2018. Naj povzdigne
slovenski ponos. #nazmagoSDS #zmagovitaSlovenija
#živelaSlovenija…</t>
  </si>
  <si>
    <t>matjadraksler
RT @Demokracija1: Naš cilj je uspešna
Slovenija, ki zagotavlja razvoj,
varnost in stabilnost. Bodi pogum.
Bodi sprememba https://t.co/FxOvp…</t>
  </si>
  <si>
    <t>mgermovsek
RT @vladaRS: 🇸🇮 je 14. maja 1993
postala članica Sveta Evrope @coe.
Ob 25. obletnici nam je čestital
tudi generalni sekretar @TJagland:
"Sl…</t>
  </si>
  <si>
    <t>tvslv
RT @vinkovasle1: Za natančne oodatke
o militantnih nasilnežih povprašati
@strankalevica in Kordeša ter @Solidarnost_si
in njihovega firerja…</t>
  </si>
  <si>
    <t xml:space="preserve">solidarnost_si
</t>
  </si>
  <si>
    <t>strankalevica
@LukaMesec ravnokar odgovarja na
vaša vprašanja v klepetalnici MMC.
Pojasnilo, kaj pomeni, da je izvoz
Ahilova peta… https://t.co/e02S5SUsHr</t>
  </si>
  <si>
    <t>vinkovasle1
RT @IgorZavrsnik: Ne morem, da
ne bi nadaljeval.:-) Neptun me
je čist zrezal... Znana astrologinja
daje odgovor, kdo bo zmagal na
volitva…</t>
  </si>
  <si>
    <t>vehar_a
RT @JJansaSDS: NAPREJ ZASTAVA SLAVE!
Ponosno zapoj svojo himno ob 28.
rojstnem dnevu, @Slovenskavojska
Prihaja čas, ko bo Slovenija zopet
#…</t>
  </si>
  <si>
    <t xml:space="preserve">slovenskavojska
</t>
  </si>
  <si>
    <t>uporabnastran
.@ZidanDejan predstavlja aktivnosti
MKGP v sklopu 1. obeležitve #SvetovniDanČebel,
ki ga bomo 20. maja obeležili pr…
https://t.co/JtdlFa7T04</t>
  </si>
  <si>
    <t>zidandejan
@SiolNEWS: Po Židanovih besedah
@ZidanDejan @strankaSD v #Slovenija
potrebujemo kombinacijo izkušenj
in ljudi, ki s… https://t.co/22Wm8zwKnJ</t>
  </si>
  <si>
    <t>elvi_daris
RT @markobandelli: KRAS in BRKINI.
Čas je, da dobijo človeka, ki bo
zastopal njihov interes: gospodarstvo,
turizem, infrastruktura. To so
g…</t>
  </si>
  <si>
    <t>sun_contract
RT @TadejSlapnik: Na @UNIDO Energy
forumu na Dunaju sem izpostavil,
da je Slovenija med vodilnimi državami
na svetu na področju razvoja dis…</t>
  </si>
  <si>
    <t xml:space="preserve">unido
</t>
  </si>
  <si>
    <t>govorise
Vanesa Mesarec iz The Biggest Loser
Slovenija: Poglejte si, kako vitka
je videti danes https://t.co/2Ls7XAuP7Y
https://t.co/YyvYh5jF3d</t>
  </si>
  <si>
    <t>xxx24241454
DRUGORAZREDNI https://t.co/AgOrYuu6P4
via @Nova24TV</t>
  </si>
  <si>
    <t>jangrilc
RT @Val202: 🚵‍♀️ “Slovenija ima
potencial, da postane ena najboljših
gorsko-kolesarskih destinacij na
svetu.” ➡️ Gorsko kolesarjenje
v Slo…</t>
  </si>
  <si>
    <t>val202
🚵‍♀️ “Slovenija ima potencial,
da postane ena najboljših gorsko-kolesarskih
destinacij na svetu.” ➡️ Gorsko
kolesa… https://t.co/EvWTAoZrt1</t>
  </si>
  <si>
    <t>franctursic
RT @JJansaSDS: NAPREJ ZASTAVA SLAVE!
Ponosno zapoj svojo himno ob 28.
rojstnem dnevu, @Slovenskavojska
Prihaja čas, ko bo Slovenija zopet
#…</t>
  </si>
  <si>
    <t>propiar
@SaskaMrak: “Slovenija je s svojim
sistemom nekonkurenčna za pridobivanje
in ohranjanje talentov.” @ZdrManager…
https://t.co/nmNk0hB09Q</t>
  </si>
  <si>
    <t xml:space="preserve">zdrmanager
</t>
  </si>
  <si>
    <t xml:space="preserve">saskamrak
</t>
  </si>
  <si>
    <t>kilgoresh5
@ArtGotar Slovenija se je uvrstila
na SP v fuzbalu!?!? https://t.co/uQv3SzBdwZ</t>
  </si>
  <si>
    <t>artgotar
RT @JJansaSDS: Naš cilj je uspešna
Slovenija, ki zagotavlja razvoj,
varnost in stabilnost. Bodi pogum.
Bodi sprememba. Odprimo vrata boljši…</t>
  </si>
  <si>
    <t>bojanastr
RT @Val202: 🚵‍♀️ “Slovenija ima
potencial, da postane ena najboljših
gorsko-kolesarskih destinacij na
svetu.” ➡️ Gorsko kolesarjenje
v Slo…</t>
  </si>
  <si>
    <t>jozeleskovec
RT @JJansaSDS: NAPREJ ZASTAVA SLAVE!
Ponosno zapoj svojo himno ob 28.
rojstnem dnevu, @Slovenskavojska
Prihaja čas, ko bo Slovenija zopet
#…</t>
  </si>
  <si>
    <t>duledoz
V tujini je 105 slovenskih nogometašev.
Največ v Italiji. Glede na prebivalstvo
je Slovenija peti največji izvoznik…
https://t.co/LvzABBV5nT</t>
  </si>
  <si>
    <t>peterdax_marsky
RT @Val202: 🚵‍♀️ “Slovenija ima
potencial, da postane ena najboljših
gorsko-kolesarskih destinacij na
svetu.” ➡️ Gorsko kolesarjenje
v Slo…</t>
  </si>
  <si>
    <t>dejlight
Se je tudi meni skoraj zgodilo.
Zatopljen v svoje misli, vlaka
na istem prehodu ne bi opazil brez
piska strojevodje… https://t.co/oLtmxZVOpm</t>
  </si>
  <si>
    <t>bojannavodnik1
RT @JJansaSDS: NAPREJ ZASTAVA SLAVE!
Ponosno zapoj svojo himno ob 28.
rojstnem dnevu, @Slovenskavojska
Prihaja čas, ko bo Slovenija zopet
#…</t>
  </si>
  <si>
    <t>jansobieski19
RT @JJansaSDS: Naš cilj je uspešna
Slovenija, ki zagotavlja razvoj,
varnost in stabilnost. Bodi pogum.
Bodi sprememba. Odprimo vrata boljši…</t>
  </si>
  <si>
    <t>mitjahumar
RT @JJansaSDS: Naš cilj je uspešna
Slovenija, ki zagotavlja razvoj,
varnost in stabilnost. Bodi pogum.
Bodi sprememba. Odprimo vrata boljši…</t>
  </si>
  <si>
    <t>sandi_markisic
RT @Berry20275000: @markobandelli
@rtvslo @RTV_Slovenija @24ur_com
@Svet_KanalA @PrimorskeNovice @primorskiD
@Delo @StrankaAB Samo naprej ž…</t>
  </si>
  <si>
    <t xml:space="preserve">strankaab
</t>
  </si>
  <si>
    <t xml:space="preserve">primorskid
</t>
  </si>
  <si>
    <t>primorskenovice
V desetih dneh naj bi bilo znano,
kdaj bo vojaška ladja spet lahko
plula. Zdaj čakajo rezervne dele.
https://t.co/ndptOmE0b0</t>
  </si>
  <si>
    <t xml:space="preserve">svet_kanala
</t>
  </si>
  <si>
    <t>rtvslo
Sindikalist na inšpektoratu za
delo prejel opozorilo pred odpovedjo
https://t.co/B1DPkQJEmZ</t>
  </si>
  <si>
    <t>berry20275000
@markobandelli @rtvslo @RTV_Slovenija
@24ur_com @Svet_KanalA @PrimorskeNovice
@primorskiD @Delo @StrankaAB Samo
nap… https://t.co/4KmbuFI5HU</t>
  </si>
  <si>
    <t>pertinacal
RT @IJoveva: Tole bom danes, še
enkrat, po mesecu dni od prispevka,
pustila tukaj. https://t.co/MxDx9J7NRn</t>
  </si>
  <si>
    <t>ijoveva
OK. Ker vidim, da nekatere (na
srečo redke, ampak so zadnje dni
malo bolj 'glasni' kot sicer) zelo
matra kraj oziro… https://t.co/lMTBAYeulN</t>
  </si>
  <si>
    <t>gospodjob
@Effo12 @edendenmkd @MickoskiHM
@VMRO_DPMNE Bi vadwl narod na ulica
da NE E UCENET SVE MISSLIM DEKA
ZAEDNO SA U OVA… https://t.co/DCqej8D75I</t>
  </si>
  <si>
    <t xml:space="preserve">vmro_dpmne
</t>
  </si>
  <si>
    <t xml:space="preserve">mickoskihm
</t>
  </si>
  <si>
    <t xml:space="preserve">edendenmkd
</t>
  </si>
  <si>
    <t xml:space="preserve">effo12
</t>
  </si>
  <si>
    <t>svarun_k
He, 15 let po izstopu iz politike
si še vedno le ex politik. Del
bede zakaj nihče (pameten) noče
več v politiko. https://t.co/IYX5W4kS2M</t>
  </si>
  <si>
    <t>realcryptoyoda
RT @TadejSlapnik: Na @UNIDO Energy
forumu na Dunaju sem izpostavil,
da je Slovenija med vodilnimi državami
na svetu na področju razvoja dis…</t>
  </si>
  <si>
    <t>editbystudio
I liked a @YouTube video https://t.co/r70RCaPbBM
Reakcija: | Slovenija Finale Evrovizija
| Lea Sirk - ''Hvala Ne''</t>
  </si>
  <si>
    <t>mtvladimirov
@JJansaSDS Moj glas imate, vsak
dan razlagam ljudem, kako zelo
Slovenija potrebuje desnico, demokracijo
in poštenost, za Slovenijo.</t>
  </si>
  <si>
    <t>dragopirec
RT @mojcav1: Golobičev tesni zaveznik
Bogdan Biščak povsem padel iz tira
in začel zmerjati: “Kreten zarukani,
lažnivi! Kakšno jahto? …” htt…</t>
  </si>
  <si>
    <t>mojcav1
RT @mojcav1: @strankaSDS - zelo
lepa (in zgovorna) fotografija,
kot je lepa naša ljuba domovina,
Slovenija.</t>
  </si>
  <si>
    <t>nova24tw
Dejan Židan na kongresu SD predstavil
novi slogan: Samozavestna Slovenija.
"Naša država mora biti vse tisto,
kar ja… https://t.co/TtPJP2nYlf</t>
  </si>
  <si>
    <t>barbarajavornik
RT @JJansaSDS: Naš cilj je uspešna
Slovenija, ki zagotavlja razvoj,
varnost in stabilnost. Bodi pogum.
Bodi sprememba. Odprimo vrata boljši…</t>
  </si>
  <si>
    <t>pandicamuss
RT @JJansaSDS: Naš cilj je uspešna
Slovenija, ki zagotavlja razvoj,
varnost in stabilnost. Bodi pogum.
Bodi sprememba. Odprimo vrata boljši…</t>
  </si>
  <si>
    <t>sloposum
RT @JJansaSDS: Naš cilj je uspešna
Slovenija, ki zagotavlja razvoj,
varnost in stabilnost. Bodi pogum.
Bodi sprememba. Odprimo vrata boljši…</t>
  </si>
  <si>
    <t>acmant
Slovenija je izgubila že nešteto
priložnosti, da se uvrsti na pravo
stran zgodovine s priznanjem Palestine.
Sramota… https://t.co/bjDtW8aXwI</t>
  </si>
  <si>
    <t>laurentafricano
Dragi prijatelji, čestitke ob dnevu
Slovenske vojske. Srečno, Slovenska
vojska ! Srečno, Slovenija ! 🇸🇮
Laurent Afr… https://t.co/9VRqHUENJ4</t>
  </si>
  <si>
    <t>pikapok38002423
Edini, ki je objavil. SN nasajajo
vsakega reveža, ko je v igri prijatelj
Bojan pa molčijo https://t.co/NteR1vMlh7</t>
  </si>
  <si>
    <t>ytongsi
Lepotička 😍. https://t.co/WHg9qM1Pf7</t>
  </si>
  <si>
    <t>kragelnadja
“Izključitev celotne liste zaradi
spolne kvote je ekstremna in za
Evropo neobičajna sankcija. Gre
za hud poseg v us… https://t.co/9oy1xzCVjH</t>
  </si>
  <si>
    <t>bizjakselma
RT @JJansaSDS: Naš cilj je uspešna
Slovenija, ki zagotavlja razvoj,
varnost in stabilnost. Bodi pogum.
Bodi sprememba. Odprimo vrata boljši…</t>
  </si>
  <si>
    <t>jforsek
ZZR: Treba je izvoliti najbolj
sposobne, ugledne in izkušene ljudi
https://t.co/Sco0qw3MEX</t>
  </si>
  <si>
    <t>nimivseeno
RT @JJansaSDS: Naš cilj je uspešna
Slovenija, ki zagotavlja razvoj,
varnost in stabilnost. Bodi pogum.
Bodi sprememba. Odprimo vrata boljši…</t>
  </si>
  <si>
    <t>prerok
:) Slovenski novinar zamegli osebne
podatke v članku, prilima pa QR
kodo, ki vsebuje te podatke. Genialec
:) Gospa… https://t.co/va5qGWR75z</t>
  </si>
  <si>
    <t>francivaljavec
Upam, da bo naslednja vlada malo
manj etična in bo razumela, da
je njihov delokrog Slovenija znotraj
katere si ne n… https://t.co/T05kXCkEWf</t>
  </si>
  <si>
    <t>dr_olaj
Leto od Kemisa: Hud požar, jezni
občani in ogorčenje zaradi počasnih
informacij o strupenih snoveh https://t.co/inzY5o7aW9</t>
  </si>
  <si>
    <t>andrejcus
RT @dr_Olaj: Leto od Kemisa: Hud
požar, jezni občani in ogorčenje
zaradi počasnih informacij o strupenih
snoveh https://t.co/inzY5o7aW9</t>
  </si>
  <si>
    <t>sitfitsi
O lej si no to! V pečici pečen
SOČEN piščanc. Pa osvežujoča zeljna
solata. MEGA! https://t.co/HvwiWxWcev
#SitFitSi… https://t.co/WlL6fc19lv</t>
  </si>
  <si>
    <t>soniatrulli80
RT @Libbera16: Enrique in Slovenija
🇸🇮 what a beautiful boy 💜 https://t.co/mj6edKGZrZ</t>
  </si>
  <si>
    <t>institut_inepa
Prostora za uspešnejši angažma
slovenske politike pri spletnem
nagovarjanju mlajših volivcev je
še veliko. Vprašanj… https://t.co/PFdxIZcAK7</t>
  </si>
  <si>
    <t>eduleader_si
Šola za ravnatelje je gostovala
v Hiši EU v Ljubljani: Ravnatelji
spoznavajo možnosti in priložnosti
za šole, ki ji… https://t.co/44cTewBJ06</t>
  </si>
  <si>
    <t>evairgll
RT @Nova24TV: V SDS in NSi za izredno
sejo DZ o zdravljenju otrok s prirojenimi
srčnimi napakami https://t.co/N8MIwf5RNf</t>
  </si>
  <si>
    <t>jkmcnk
@MladenPrajdic @pengovsky ja, po
moje zato, ker je slovenija predsedovala
EU.</t>
  </si>
  <si>
    <t xml:space="preserve">mladenprajdic
</t>
  </si>
  <si>
    <t xml:space="preserve">pengovsky
</t>
  </si>
  <si>
    <t>ljkucic
RT @Podcrto: Kaj podjetjem in potrosnikom
prinasa podatkovna direktiva GDPR,
ki zacne veljati 25. maja? Njene
ucinke bodo danes ob 17.30 pr…</t>
  </si>
  <si>
    <t>podcrto
Kaj podjetjem in potrosnikom prinasa
podatkovna direktiva GDPR, ki zacne
veljati 25. maja? Njene ucinke
bodo danes… https://t.co/EdrIfiP9FM</t>
  </si>
  <si>
    <t>mmtvit
RT @sinicica: Edita Krajnovič:
41 let je starost, pri kateri osebna
rast pade pod povprečje &amp;amp; Slovenija
bo 2050 5. najstarejša populacija
n…</t>
  </si>
  <si>
    <t>sinicica
Edita Krajnovič: 41 let je starost,
pri kateri osebna rast pade pod
povprečje &amp;amp; Slovenija bo 2050
5. najstarejša po… https://t.co/6rvneRUmot</t>
  </si>
  <si>
    <t>yugounderground
#HateSpeech and #Propaganda are
growing in #Serbia #Serbija against
#Croatians #Slovenians #Bosnians;
Its becoming… https://t.co/1UMcw6x4kS</t>
  </si>
  <si>
    <t>veneerhouse_p
2017年秋 スロベニアプロジェクト #veneerhouse
#veneerhouseproject #koblab #keiouniv
#slovenia     #slovenija #architecture…
https://t.co/aFA5stdhwp</t>
  </si>
  <si>
    <t>jozespiljak
RT @sinicica: Edita Krajnovič:
41 let je starost, pri kateri osebna
rast pade pod povprečje &amp;amp; Slovenija
bo 2050 5. najstarejša populacija
n…</t>
  </si>
  <si>
    <t>martinavuk
RT @sinicica: Edita Krajnovič:
41 let je starost, pri kateri osebna
rast pade pod povprečje &amp;amp; Slovenija
bo 2050 5. najstarejša populacija
n…</t>
  </si>
  <si>
    <t>dialogos_si
@nejkom @pengovsky @sarecmarjan
Nima, a bo vseeno nabral spodobne
%...ker Slovenija hoče nekompromitirane
obraze.</t>
  </si>
  <si>
    <t xml:space="preserve">nejkom
</t>
  </si>
  <si>
    <t>vrtowc
RT @Demokracija1: Društvo MORiS
zahteva za prepoved javne prireditve
»Nosil bom rdečo zvezdo« https://t.co/MHJxTBlhPM
https://t.co/HPxF2ot2…</t>
  </si>
  <si>
    <t>novistarimost
RT @jaka_ivancic: Can you spot
the young roe deer? 😁🦌 #roedeer
#vineyard #debelirtic #spring #istria
slovenia #slovenija https://t.co/vJIvU…</t>
  </si>
  <si>
    <t>dnevnenovice
KOBILARNA LIPICA praznuje 438 let🐴🎉.......https://t.co/hiHAdIwoqj
https://t.co/qvIsYgY9T0</t>
  </si>
  <si>
    <t>martastimec
RT @Podcrto: Kaj podjetjem in potrosnikom
prinasa podatkovna direktiva GDPR,
ki zacne veljati 25. maja? Njene
ucinke bodo danes ob 17.30 pr…</t>
  </si>
  <si>
    <t>citydealba
Platite 43 KM odmah a 124 € po
dolasku u apartmanima Lipov gaj
3* za dva noćenja za dvije osobe
na bazi polupansion… https://t.co/GceMVQLHZO</t>
  </si>
  <si>
    <t>bigjoc2011
@tfajon @EP_Slovenija @lojzepeterle
@Franc_Bogovic @ZidanDejan @isoltesEP
Pa deci hrvaškega terana pa boste
židane volje</t>
  </si>
  <si>
    <t xml:space="preserve">isoltesep
</t>
  </si>
  <si>
    <t>janko35349864
RT @m_bostjan: https://t.co/KDruejILeI</t>
  </si>
  <si>
    <t>m_bostjan
https://t.co/KDruejILeI</t>
  </si>
  <si>
    <t>1535priman
RT @ZvoneCadez: Viktor Orban: Slovenija
bo ostala slovenska samo, če bo
na volitvah zmagala @strankaSDS
in bo predsednik vlade @JJansaSDS
.…</t>
  </si>
  <si>
    <t>zvonecadez
RT @JJansaSDS: Kaj če bi @RTV_Slovenija
raje dežurala ob Kolpi kot v Gazi?
Bolj jih skrbi palestinska kot
slovenska meja. Kdo vas plačuje?</t>
  </si>
  <si>
    <t>jozesket68
@Baldrick_57 @1535Priman @RosvitaP
Ko se SLOVENIJA osamsvojila,je
bila drugačna!</t>
  </si>
  <si>
    <t xml:space="preserve">baldrick_57
</t>
  </si>
  <si>
    <t xml:space="preserve">rosvitap
</t>
  </si>
  <si>
    <t>janezkunc
RT @MetkaZevnik: Slovenija bo znova
ponosna! Družina je naš ponos!
#volitve2018 #ZaOtrokeGre @ZdruzenaDesnica
https://t.co/yxKVRAacAA</t>
  </si>
  <si>
    <t>zdruzenadesnica
RT @RMAndreja: Slovenija je v Evropi,
ni pa evropska. Predolgo jo upravlja
tranzicijska levica s sodnimi zlorabami
in duši njen razvoj. @vo…</t>
  </si>
  <si>
    <t>metkazevnik
RT @MetkaZevnik: Milena Babič,
ki je goljufala, lahko kandidira.
Meni so prepovedali. Listi SD in
Zelenih nista zavrnjeni, lista
Združene d…</t>
  </si>
  <si>
    <t>drvinkogorenak
RT @Nova24TV: Ustavni pravnik Jurij
Toplak resno opozarja, da je ukrep
zavrnitve liste zaradi spolne kvote
je nesorazmeren in v Evropi nesp…</t>
  </si>
  <si>
    <t>markolisec
RT @RevijaReporter: Čuš je ogorčen:
O moji listi so odločali strani
stranke, ki me toži https://t.co/XR6LMFiiUE
https://t.co/uZfDhVsoaI</t>
  </si>
  <si>
    <t>arthajoon
@Iovehuns mwah:-* kako crazy da
so tukaj sem misla da je slovenija
forgotten land hahaha</t>
  </si>
  <si>
    <t xml:space="preserve">iovehuns
</t>
  </si>
  <si>
    <t>cashkee
RT @simon_skrba: Nisem vedel, da
imajo vojaki rdeče kravate! Je
to kak nov trend? https://t.co/dCtx9S1X5u</t>
  </si>
  <si>
    <t>simon_skrba
Nisem vedel, da imajo vojaki rdeče
kravate! Je to kak nov trend? https://t.co/dCtx9S1X5u</t>
  </si>
  <si>
    <t>mprtenja
RT @LCuliberg: Seveda, z veseljem
vam razložim: ker se Slovenija
ni uvrstila na SP2018 v Rusiji,
bi bile zastave in "druge stvari,
uporabne…</t>
  </si>
  <si>
    <t>lculiberg
RT @MGruden: Predsednik, ki izjavi,
da se krepi geopolitika, je kot
vremenoslovec, ki napove, da bo
v naslednjih dneh več meteorologije.…</t>
  </si>
  <si>
    <t>zaslovenijo2
RT @simon_skrba: Nisem vedel, da
imajo vojaki rdeče kravate! Je
to kak nov trend? https://t.co/dCtx9S1X5u</t>
  </si>
  <si>
    <t>modickristina
RT @NorthPole2018: Slovenian national
@RTV_Slovenija @tednikTVS publishing
a story about the expedition. Featuring
@DC43, @felicity_aston…</t>
  </si>
  <si>
    <t>faktormk
ОДРЖАНА БИЗНИС КОНФЕРЕНЦИЈА ЗА
„МЕНАЏИРАЊЕ И ИСКОРИСТУВАЊЕ НА
ЕУ-ФОНДОВИТЕ ЗА ЗЕМЈОДЕЛИЕ И ПРЕТСТАВУВАЊЕ
НА БИЗНИС… https://t.co/FoGSdaiuV4</t>
  </si>
  <si>
    <t>dlenarcic
@svetonilovic @vtarczay @LijeniHinko
Pa nitko ni ne tvrdi da ih je pobijeno
pola milijuna na Bleiburgu. Tamo
ih je… https://t.co/DQJud4XzBd</t>
  </si>
  <si>
    <t xml:space="preserve">lijenihinko
</t>
  </si>
  <si>
    <t xml:space="preserve">vtarczay
</t>
  </si>
  <si>
    <t xml:space="preserve">svetonilovic
</t>
  </si>
  <si>
    <t>zagovornik
RT @PortalSpolsi: Zakaj so kvote
potrebne? Ker mora demokracija
poskrbeti, da je odsev ljudi reprezentiran
v parlamentih, kar ni mogoče, če…</t>
  </si>
  <si>
    <t>portalspolsi
Zakaj so kvote potrebne? Ker mora
demokracija poskrbeti, da je odsev
ljudi reprezentiran v parlamentih,
kar ni mogo… https://t.co/GsKoT6YLPw</t>
  </si>
  <si>
    <t>katarina1402
RT @strankaSDS: Slovenija v srcu.
Zmagovita Slovenija! #SDSzate https://t.co/MQvpP2Fza6</t>
  </si>
  <si>
    <t>agencija101
Ponosni smo, da je Ads of the World,
mednarodna stran kreativnih oglasov,
objavila našo kampanjo, ki smo
jo priprav… https://t.co/oW2tMCcQ2r</t>
  </si>
  <si>
    <t>vidmarpeter
RT @Agencija101: Ponosni smo, da
je Ads of the World, mednarodna
stran kreativnih oglasov, objavila
našo kampanjo, ki smo jo pripravili
sku…</t>
  </si>
  <si>
    <t>travenklemen
RT @FranciDonko: Sta koroška dečka
novodobna otroka s Petrička? Odvetnik
babice koroških dečkov ekskluzivno
za Nova24TV: Ministrica v resni…</t>
  </si>
  <si>
    <t xml:space="preserve">francidonko
</t>
  </si>
  <si>
    <t>janja1366
RT @JJansaSDS: Naš cilj je uspešna
Slovenija, ki zagotavlja razvoj,
varnost in stabilnost. Bodi pogum.
Bodi sprememba. Odprimo vrata boljši…</t>
  </si>
  <si>
    <t>ykobaz
RT @ales_primc: Ustavni pravnik
Jurij Toplak resno opozarja, da
je ukrep zavrnitve liste zaradi
spolne kvote nesorazmeren in v
Evropi nespr…</t>
  </si>
  <si>
    <t>ales_primc
Ustavni pravnik Jurij Toplak resno
opozarja, da je ukrep zavrnitve
liste zaradi spolne kvote nesorazmeren
in v Evro… https://t.co/kk9KoKSApa</t>
  </si>
  <si>
    <t>kunalnishad7
RT @feelgrid: How FeelGrid Platform
helped a renewed winemaker in Višnjevik,
Slovenija managing everyday challenges
in his vineyards. #IoT…</t>
  </si>
  <si>
    <t xml:space="preserve">feelgrid
</t>
  </si>
  <si>
    <t>1konkretno
Ni Slovenci više nisu kao što su
nekada bili, jer su Bosanci u vreme
Jugoslavije masovno odlazili u
Sloveniju da tr… https://t.co/bR0ThAPSje</t>
  </si>
  <si>
    <t>dobramrha
@VSO_Slovenija Jože Pučnik je tudi
svojo stranko poimenoval "socialdemokratska",
danes pa je pa konservativno desna…
https://t.co/XfaDyW8E3T</t>
  </si>
  <si>
    <t>vso_slovenija
RT @JJansaSDS: Na današnji dan
pred 28. leti nas je JLA s pomočjo
dela slovenskih komunistov s Kučanom
na čelu razorožila. Kljub temu
smo j…</t>
  </si>
  <si>
    <t>kristina_iskra
RT @Demokracija1: Društvo MORiS
zahteva za prepoved javne prireditve
»Nosil bom rdečo zvezdo« https://t.co/MHJxTBlhPM
https://t.co/HPxF2ot2…</t>
  </si>
  <si>
    <t>igorprodanovic
RT @mojcaskrinjar: Ne mreš verjeti!
Edina ladja pa se ta povsem neuporabna.https://t.co/ve78oyZ0DK</t>
  </si>
  <si>
    <t>mojcaskrinjar
Retweeted Janez Janša (@JJansaSDS):
Kaj če bi @RTV_Slovenija raje dežurala
ob Kolpi kot v Gazi? Bolj jih skrbi
pal… https://t.co/E6ILBd7Oo8</t>
  </si>
  <si>
    <t>anjajankovich
RT @JasnaMurgel: Slovenija je dežela
startupov tudi po zaslugi @vladaRS
@MiroCerar #Podim2018 #maribor
#boljezavse https://t.co/NudMpHAMlQ</t>
  </si>
  <si>
    <t>jasnamurgel
Slovenija je dežela startupov tudi
po zaslugi @vladaRS @MiroCerar
#Podim2018 #maribor #boljezavse
https://t.co/NudMpHAMlQ</t>
  </si>
  <si>
    <t>pablostrukelj
RT @Stolnica: Pred 3. junijem so
se na slovenske državljane z izjavo
za javnost obrnili v Zboru za republiko.
Kot ocenjujejo, je Slovenija…</t>
  </si>
  <si>
    <t>stolnica
Slovenska pristava (p)oživlja kulturo
med Slovenci v ClevelanduHarpersfield
v Ohiu je močno žarišče slovenstva
v ZD… https://t.co/JiXuCoYIDe</t>
  </si>
  <si>
    <t>samoglavan
RT @Nova24TV: Društvo Moris ponovno
vložilo zahtevo za prepoved komunistične
orgije Svetlane Makarovič “Nosil
bom rdečo zvezdo”, ki krši us…</t>
  </si>
  <si>
    <t>sdmlju
RT @Nova24TV: Zbor za republiko
poziva državljane k udeležitvi
volitev in podpori strankam, “ki
so se izkazale pri obrambi resničnih
nacion…</t>
  </si>
  <si>
    <t>vontanzberg
RT @jan_gerben: @had Nateguje nas
tvoja levica že preeedolgo. Čas
je za spremembe! Čas je za desno
vlado. Le boga Slovenija je levičarska
o…</t>
  </si>
  <si>
    <t xml:space="preserve">had
</t>
  </si>
  <si>
    <t>jan_gerben
@had Nateguje nas tvoja levica
že preeedolgo. Čas je za spremembe!
Čas je za desno vlado. Le boga
Slovenija je levi… https://t.co/Gg5nhIdktF</t>
  </si>
  <si>
    <t>ciro_ciril
RT @strankaSLOGA: Kako so govorili
usodnega privatizacijskega 21.
junija 2013? https://t.co/2doMl2kMuK
via @SiolNEWS</t>
  </si>
  <si>
    <t>strankasloga
@VSO_Slovenija @AntonTomazic https://t.co/6M2krfv08a</t>
  </si>
  <si>
    <t>siolnews
Lenarčič: Ko smo začeli z odpravami,
se o problemu črnega ogljika ni
govorilo #vŽivo https://t.co/Lj1SFi6g4U</t>
  </si>
  <si>
    <t>vogrinzeljko
RT @ales_primc: Ustavni pravnik
Jurij Toplak resno opozarja, da
je ukrep zavrnitve liste zaradi
spolne kvote nesorazmeren in v
Evropi nespr…</t>
  </si>
  <si>
    <t>nevaulcar
Gledos taking Slovenija by storm
😀😍 https://t.co/fjgMrtHnEZ</t>
  </si>
  <si>
    <t>umilos
RT @NevaUlcar: Gledos taking Slovenija
by storm 😀😍 https://t.co/fjgMrtHnEZ</t>
  </si>
  <si>
    <t>_megwhite_
RT @PortalSpolsi: Zakaj so kvote
potrebne? Ker mora demokracija
poskrbeti, da je odsev ljudi reprezentiran
v parlamentih, kar ni mogoče, če…</t>
  </si>
  <si>
    <t>mojcabxl
RT @STAkrog: Med dobitniki nagrade
Europa Nostra 2018 tudi Plečnikova
hiša https://t.co/L0buHn5Xlh #EUface
@ECinSlovenia @EP_Slovenija</t>
  </si>
  <si>
    <t xml:space="preserve">vecer
</t>
  </si>
  <si>
    <t xml:space="preserve">e
</t>
  </si>
  <si>
    <t xml:space="preserve">ecinslovenia
</t>
  </si>
  <si>
    <t>stakrog
Karierni kažipot za študente s
posebnimi potrebami https://t.co/fJw4WAyS6Z
@KC_UL @EFLjubljana #EUface @ECinSlovenia
@EP_Slovenija</t>
  </si>
  <si>
    <t>strankanls
RT @ales_primc: Ustavni pravnik
Jurij Toplak resno opozarja, da
je ukrep zavrnitve liste zaradi
spolne kvote nesorazmeren in v
Evropi nespr…</t>
  </si>
  <si>
    <t>ragnarbelial
Mala je Slovenija kolikor je Franca
strah vsega kar mu ni znano. Prej
ali slej bo moral priti v 21. stoletje
in se… https://t.co/uYDRSl7DPE</t>
  </si>
  <si>
    <t>kdanijel
RT @JJansaSDS: Naš cilj je uspešna
Slovenija, ki zagotavlja razvoj,
varnost in stabilnost. Bodi pogum.
Bodi sprememba. Odprimo vrata boljši…</t>
  </si>
  <si>
    <t>breki74
RT @PKlepec: @vanfranco @Posta_Slovenije
draga @ArtGotar direktor Pošte
Slovenija je izbranec SDS. Tako,
da lahko v praksi vidiš kaj pomeni…</t>
  </si>
  <si>
    <t xml:space="preserve">posta_slovenije
</t>
  </si>
  <si>
    <t>vanfranco
RT @PKlepec: @vanfranco @Posta_Slovenije
draga @ArtGotar direktor Pošte
Slovenija je izbranec SDS. Tako,
da lahko v praksi vidiš kaj pomeni…</t>
  </si>
  <si>
    <t>pklepec
@vanfranco @Posta_Slovenije draga
@ArtGotar direktor Pošte Slovenija
je izbranec SDS. Tako, da lahko
v praksi vidiš kaj pomeni #SDSzate
;)</t>
  </si>
  <si>
    <t>tjasazavrh
Zanjo so dobili subvencijo, a je
delala zastonj. Obljubljali so
ji zaposlitev, pa iz tega ni bilo
nič https://t.co/h5Ber73sGu</t>
  </si>
  <si>
    <t>zasrce
Palestinci (Hams) so sedanje demonstracije
napovedali tedne vnaprej, pripravili
samomorilce (jih plačali in njihove…
https://t.co/MIu3Ab5ABI</t>
  </si>
  <si>
    <t>darinkatrkov
RT @PKlepec: @vanfranco @Posta_Slovenije
draga @ArtGotar direktor Pošte
Slovenija je izbranec SDS. Tako,
da lahko v praksi vidiš kaj pomeni…</t>
  </si>
  <si>
    <t>borutjereb
RT @Demokracija1: Društvo MORiS
zahteva za prepoved javne prireditve
»Nosil bom rdečo zvezdo« https://t.co/MHJxTBlhPM
https://t.co/HPxF2ot2…</t>
  </si>
  <si>
    <t>istefan1975
RT @JozeBiscak: POZOR! Triki levičarjev:
https://t.co/hVEKb1MCRP</t>
  </si>
  <si>
    <t>lukatreven
@RibicTine @AnjaKopacMrak zato...
https://t.co/K7iEB6UvH1</t>
  </si>
  <si>
    <t xml:space="preserve">anjakopacmrak
</t>
  </si>
  <si>
    <t>ribictine
RT @Demokracija1: Naš cilj je uspešna
Slovenija, ki zagotavlja razvoj,
varnost in stabilnost. Bodi pogum.
Bodi sprememba https://t.co/FxOvp…</t>
  </si>
  <si>
    <t>spelapsenica
Na seznam predvajanja @YouTube
https://t.co/0e52GUdtcw Isaac Palma
FINALE slovenija ima talent 2016
Hallelujah sem dodal videoposnetek</t>
  </si>
  <si>
    <t>kalisekmoni
RT @RadioOgnjisce: V @Zborzarepubliko
pozivajo k izvolitvi sposobnih,
uglednih in izkušenih ljudi https://t.co/M3I9FqUVAx</t>
  </si>
  <si>
    <t>agortaa
RT @JJansaSDS: Kaj če bi @RTV_Slovenija
raje dežurala ob Kolpi kot v Gazi?
Bolj jih skrbi palestinska kot
slovenska meja. Kdo vas plačuje?</t>
  </si>
  <si>
    <t xml:space="preserve">zborzarepubliko
</t>
  </si>
  <si>
    <t>radioognjisce
RT @katoliskacerkev: Vlaganje v
družino je vlaganje v stabilnost
in vsestransko blagostanje naše
družbe - #SlovenskaKaritas poziva
državne…</t>
  </si>
  <si>
    <t>sabinakovacic
RT @JJansaSDS: NAPREJ ZASTAVA SLAVE!
Ponosno zapoj svojo himno ob 28.
rojstnem dnevu, @Slovenskavojska
Prihaja čas, ko bo Slovenija zopet
#…</t>
  </si>
  <si>
    <t>nijeno
RT @Nova24TV: Društvo Moris ponovno
vložilo zahtevo za prepoved komunistične
orgije Svetlane Makarovič “Nosil
bom rdečo zvezdo”, ki krši us…</t>
  </si>
  <si>
    <t>ribnica24
Potniki z vlakom do Kočevja predvidoma
naslednje leto (2019) https://t.co/pMIFORxxee</t>
  </si>
  <si>
    <t>kokoldejan
https://t.co/jQ6amPma2H</t>
  </si>
  <si>
    <t>vladokrstevski
RT @Nova24TV: Društvo Moris ponovno
vložilo zahtevo za prepoved komunistične
orgije Svetlane Makarovič “Nosil
bom rdečo zvezdo”, ki krši us…</t>
  </si>
  <si>
    <t>pocivalsekz
Z aktivnostmi usmerjenimi v spodbujanje
startupov, želimo okrepiti NAJBOLJŠA
podporna okolja, programe in predvsem…
https://t.co/YjZ9I2x7dz</t>
  </si>
  <si>
    <t>starihalj
@PocivalsekZ @policija_si https://t.co/izUjjx2S8v</t>
  </si>
  <si>
    <t xml:space="preserve">policija_si
</t>
  </si>
  <si>
    <t>stoleneurope
RT @RevijaReporter: Krković zahteva
prepoved koncerta Svetlane Makarovič,
ki poveličuje simbol agresorske
JLA in totalitarizma https://t.co…</t>
  </si>
  <si>
    <t>slocroposlovklb
RT @STAkrog: Objavljen prvi razpis
za evropsko financiranje brezplačnega
dostopa do spleta https://t.co/HmMMhRRKe5
#EUface @EcinSlovenia @E…</t>
  </si>
  <si>
    <t>turizemlj
Canska filmska javnost je izvedela,
zakaj je Slovenija edinstvena kot
filmska lokacija. Predstavili smo
se na najve… https://t.co/t14AMvhHTw</t>
  </si>
  <si>
    <t>tourism_slo
STO, Slovenski filmski center,
@TurizemLJ , Zavod Aipa so na največji
evropski filmski tržnici v Cannesu,
predstavi… https://t.co/1Cia44D6Q6</t>
  </si>
  <si>
    <t>dbbonjovi
RT @Dnevnik_si: Obeta se velika
sprememba glede tega, katera televizija
bo prenašala tekme. Prvoligaški
nogomet se poslavlja s Kanala A
in…</t>
  </si>
  <si>
    <t xml:space="preserve">dnevnik_si
</t>
  </si>
  <si>
    <t>petersuhel
RT @JJansaSDS: Kaj če bi @RTV_Slovenija
raje dežurala ob Kolpi kot v Gazi?
Bolj jih skrbi palestinska kot
slovenska meja. Kdo vas plačuje?</t>
  </si>
  <si>
    <t>irenakafol
RT @JJansaSDS: Kaj če bi @RTV_Slovenija
raje dežurala ob Kolpi kot v Gazi?
Bolj jih skrbi palestinska kot
slovenska meja. Kdo vas plačuje?</t>
  </si>
  <si>
    <t xml:space="preserve">vo
</t>
  </si>
  <si>
    <t>rmandreja
Slovenija je v Evropi, ni pa evropska.
Predolgo jo upravlja tranzicijska
levica s sodnimi zlorabami in duši
njen ra… https://t.co/n2uM5ZP8xH</t>
  </si>
  <si>
    <t>delavska_zveza
RT @JJansaSDS: Kaj če bi @RTV_Slovenija
raje dežurala ob Kolpi kot v Gazi?
Bolj jih skrbi palestinska kot
slovenska meja. Kdo vas plačuje?</t>
  </si>
  <si>
    <t>5ra75226708
RT @JJansaSDS: Kaj če bi @RTV_Slovenija
raje dežurala ob Kolpi kot v Gazi?
Bolj jih skrbi palestinska kot
slovenska meja. Kdo vas plačuje?</t>
  </si>
  <si>
    <t>flexshop_com
Preberi super zanimiv intervju,
ki smo ga opravili z Majo in Alešem
iz #aktivirajse.👍 Spoznajte, od
kod črpata mo… https://t.co/GKkjQDdfMW</t>
  </si>
  <si>
    <t>mark0stor
Takšen balkon je imela kandidatka
za poslanko, ki naj bi se borila
za pravice živali #video https://t.co/htZndfOxmq…
https://t.co/2Hb3AYds2U</t>
  </si>
  <si>
    <t>tjana3573
RT @JozeBiscak: POZOR! Triki levičarjev:
https://t.co/hVEKb1MCRP</t>
  </si>
  <si>
    <t>zurnal24sport
Le dve državi se lahko pohvalita
s tem dosežkom na Giru. Ena je
po zaslugi @matmohoric tudi Slovenija
...… https://t.co/e7Eh5usnAm</t>
  </si>
  <si>
    <t xml:space="preserve">matmohoric
</t>
  </si>
  <si>
    <t>mitja_luksina
RT @JJansaSDS: Kaj če bi @RTV_Slovenija
raje dežurala ob Kolpi kot v Gazi?
Bolj jih skrbi palestinska kot
slovenska meja. Kdo vas plačuje?</t>
  </si>
  <si>
    <t>borseusek
Zelo podobne ocene podajajo vsakokratni
FDV komentatorji ob volitvah, le
da je gospa svojo dejavnost pravilno
regis… https://t.co/htt79amNFR</t>
  </si>
  <si>
    <t>prinasalkazlata
RT @JJansaSDS: Kaj če bi @RTV_Slovenija
raje dežurala ob Kolpi kot v Gazi?
Bolj jih skrbi palestinska kot
slovenska meja. Kdo vas plačuje?</t>
  </si>
  <si>
    <t>tadejacerk
@ArtGotar @vinkovasle1 Ker je peta
kolona v Sloveniji tako močna.
Zakaj @PopTV s svojimi prispevki
tako pogosto pro… https://t.co/iP1oKDTrOT</t>
  </si>
  <si>
    <t xml:space="preserve">poptv
</t>
  </si>
  <si>
    <t>miha_meho
RT @JJansaSDS: Kaj če bi @RTV_Slovenija
raje dežurala ob Kolpi kot v Gazi?
Bolj jih skrbi palestinska kot
slovenska meja. Kdo vas plačuje?</t>
  </si>
  <si>
    <t>penzionist12
RT @Nova24TV: Na današnji dan se
je zgodila narodna veleizdaja,
razorožitev Teritorialne obrambe,
s pomočjo petokolonaša Kučana!
https://t.…</t>
  </si>
  <si>
    <t>pikapoka_jelen
RT @JozeBiscak: POZOR! Triki levičarjev:
https://t.co/hVEKb1MCRP</t>
  </si>
  <si>
    <t>tatjanak1
RT @JozeBiscak: Naš cilj je uspešna
Slovenija, ki zagotavlja razvoj,
varnost in stabilnost. Bodi pogum.
Bodi sprememba https://t.co/xezIKew…</t>
  </si>
  <si>
    <t>igorkrsinar
RT @RevijaReporter: Roman Leljak
objavlja dokumente iz Beograda,
ki so jih v Sloveniji uničili @RomanLeljak
@IgorKrsinar https://t.co/DoCga…</t>
  </si>
  <si>
    <t xml:space="preserve">romanleljak
</t>
  </si>
  <si>
    <t>matevztomsic
Ugledni ustavni pravnik prepričljivo
utemeljuje nesprejemljivost izločanja
strankarskih list zaradi neizpolnjevanja…
https://t.co/P72zbxFzue</t>
  </si>
  <si>
    <t>fzagorc
Dobro jutro Slovenija! https://t.co/wdJBmfAXUR</t>
  </si>
  <si>
    <t>cvetko66
RT @JJansaSDS: Kaj če bi @RTV_Slovenija
raje dežurala ob Kolpi kot v Gazi?
Bolj jih skrbi palestinska kot
slovenska meja. Kdo vas plačuje?</t>
  </si>
  <si>
    <t>tslokar
RT @IPirkovic: Pred enim letom
se je Slovenija razdelila na histerično
in normalno. https://t.co/R9QwPQsIzo</t>
  </si>
  <si>
    <t>ipirkovic
Pred enim letom se je Slovenija
razdelila na histerično in normalno.
https://t.co/R9QwPQsIzo</t>
  </si>
  <si>
    <t>brencenejc
RT @JJansaSDS: Kaj če bi @RTV_Slovenija
raje dežurala ob Kolpi kot v Gazi?
Bolj jih skrbi palestinska kot
slovenska meja. Kdo vas plačuje?</t>
  </si>
  <si>
    <t>vpgrz
RT @TadejSlapnik: Na @UNIDO Energy
forumu na Dunaju sem izpostavil,
da je Slovenija med vodilnimi državami
na svetu na področju razvoja dis…</t>
  </si>
  <si>
    <t>branka25153603
@JJansaSDS @polona_naglic @RTV_Slovenija
le zakaj se lahko vse drugo lazje
re-twit,kot pri twitu JJ..PA NE
MISLIT L… https://t.co/U8MgnWfG0P</t>
  </si>
  <si>
    <t>polona_naglic
RT @NormaMKorosec: Tudi jaz bom
tam. 😊👌 Pridite! @Nova24TV @RevijaReporter
@Demokracija1 @Casnik @Domovina_je
@RTV_Slovenija @STA_novice @R…</t>
  </si>
  <si>
    <t>vesterrrr
RT @JJansaSDS: Kaj če bi @RTV_Slovenija
raje dežurala ob Kolpi kot v Gazi?
Bolj jih skrbi palestinska kot
slovenska meja. Kdo vas plačuje?</t>
  </si>
  <si>
    <t>kovacrebeka
matr jim! Da se jih ne drznete
pripeljati v našo bližino!!!!!!!!!!!!!
https://t.co/oZRLD6iYst</t>
  </si>
  <si>
    <t>aleks81837212
RT @JJansaSDS: Naš cilj je uspešna
Slovenija, ki zagotavlja razvoj,
varnost in stabilnost. Bodi pogum.
Bodi sprememba. Odprimo vrata boljši…</t>
  </si>
  <si>
    <t>tjasaz
RT @JJansaSDS: Kaj če bi @RTV_Slovenija
raje dežurala ob Kolpi kot v Gazi?
Bolj jih skrbi palestinska kot
slovenska meja. Kdo vas plačuje?</t>
  </si>
  <si>
    <t>vidlibnik
Že pred Kemisom so ribe spreminjale
spol, kaj šele bo? #intervju https://t.co/PusOc8rdeZ
via @SiolNEWS</t>
  </si>
  <si>
    <t>trsinarzdenko
RT @Demokracija1: Nasprotniki SDS
so že začeli s podlimi triki https://t.co/YWlfr5HWF9
https://t.co/elZBQNJwWV</t>
  </si>
  <si>
    <t xml:space="preserve">franc10324360
</t>
  </si>
  <si>
    <t>benjaminnatanja
RT @Nova24TV: Društvo Moris ponovno
vložilo zahtevo za prepoved komunistične
orgije Svetlane Makarovič “Nosil
bom rdečo zvezdo”, ki krši us…</t>
  </si>
  <si>
    <t>donbosko_slo
Drugi dan devetdnevnice v čast
Mariji Pomočnici kristjanov Z dobroto
in prepričanjem https://t.co/OLiwALgVq5
https://t.co/UUA5XS03cJ</t>
  </si>
  <si>
    <t>2012andrejb
Drugi dan devetdnevnice v čast
Mariji Pomočnici kristjanov Z dobroto
in prepričanjem https://t.co/xFoatSqy3o
https://t.co/zl7MDAYXPa</t>
  </si>
  <si>
    <t>alenkavidic
RT @SKOJ_konferenca: Najprej je
na vrsti kategorija A - programi
internega komuniciranja. V tej
kategoriji je zmagalo podjetje
@A1Slovenija…</t>
  </si>
  <si>
    <t>a1slovenija
Naša je nagrada Prizma za program
internega komuniciranja Od Si.mobila
do A1 Slovenija. #21skoj 🏆🎉 #ponosni
🙌🏼 https://t.co/p0HmOu3eAY</t>
  </si>
  <si>
    <t>alfonskracek
RT @Demokracija1: Naš cilj je uspešna
Slovenija, ki zagotavlja razvoj,
varnost in stabilnost. Bodi pogum.
Bodi sprememba https://t.co/FxOvp…</t>
  </si>
  <si>
    <t>kajzermeta
RT @JJansaSDS: Kaj če bi @RTV_Slovenija
raje dežurala ob Kolpi kot v Gazi?
Bolj jih skrbi palestinska kot
slovenska meja. Kdo vas plačuje?</t>
  </si>
  <si>
    <t>crico111
Tole je tud krasn! https://t.co/sCef3npoau</t>
  </si>
  <si>
    <t>vojkoplevel
RT @crtica49: Samo Slovenija in
Slovenci ne bodo nikoli dojeli
nujnosti bodisi lokalne, regionalne
ali nacionalne vzporedne valute.
Evrski…</t>
  </si>
  <si>
    <t>crtica49
Glasbena in športna tekmovanja
so zgolj še podaljšek vojne z drugimi
... https://t.co/WH6XTNizpJ</t>
  </si>
  <si>
    <t>zahrusko
RT @A1Slovenija: Naša je nagrada
Prizma za program internega komuniciranja
Od Si.mobila do A1 Slovenija. #21skoj
🏆🎉 #ponosni 🙌🏼 https://t.c…</t>
  </si>
  <si>
    <t>dolencm33
RT @JJansaSDS: Kaj če bi @RTV_Slovenija
raje dežurala ob Kolpi kot v Gazi?
Bolj jih skrbi palestinska kot
slovenska meja. Kdo vas plačuje?</t>
  </si>
  <si>
    <t>milenkoziherl1
@tfajon @EP_Slovenija @lojzepeterle
@Franc_Bogovic @ZidanDejan @isoltesEP
Bo Židan zafural tudi med, kot
je teran?</t>
  </si>
  <si>
    <t>matejhribarr
RT @JJansaSDS: Kaj če bi @RTV_Slovenija
raje dežurala ob Kolpi kot v Gazi?
Bolj jih skrbi palestinska kot
slovenska meja. Kdo vas plačuje?</t>
  </si>
  <si>
    <t>tomazlisec
RT @JJansaSDS: Naš cilj je uspešna
Slovenija, ki zagotavlja razvoj,
varnost in stabilnost. Bodi pogum.
Bodi sprememba. Odprimo vrata boljši…</t>
  </si>
  <si>
    <t>martarazborsek
https://t.co/Z2iqCsY9h8</t>
  </si>
  <si>
    <t>srecniluka
Društvo MORiS ponovno vložilo zahtevo
za prepoved komunistične orgije
Svetlane Makarovič “Nosil bom rdečo
zvezdo”,… https://t.co/gVg7sDTRMq</t>
  </si>
  <si>
    <t>sgsonjasg
RT @StojanPovh: Na soočenjih želimo
od gostov čim več slišati, @RTV_Slovenija
pa jim odmerja čas v sekundah.
A hkrati v omejenem času oddaj…</t>
  </si>
  <si>
    <t xml:space="preserve">dominikasvarc
</t>
  </si>
  <si>
    <t xml:space="preserve">urosjausevec
</t>
  </si>
  <si>
    <t>tomltoml
RT @RevijaReporter: Krkovič: Jankovič
je z rdečimi zvezdami onečastil
človekovo dostojanstvo vseh, ki
so glasovali za samostojnost https://…</t>
  </si>
  <si>
    <t>stojanpovh
RT @mojcaskrinjar: Retweeted Janez
Janša (@JJansaSDS): Kaj če bi @RTV_Slovenija
raje dežurala ob Kolpi kot v Gazi?
Bolj jih skrbi palestin…</t>
  </si>
  <si>
    <t>47citizen
RT @JJansaSDS: Kaj če bi @RTV_Slovenija
raje dežurala ob Kolpi kot v Gazi?
Bolj jih skrbi palestinska kot
slovenska meja. Kdo vas plačuje?</t>
  </si>
  <si>
    <t>maraglusic
Podlosti protikandidatov se vršijo
tudi z ustrahovanjem ljudi, da
ne smejo prevzemati reklamnega
materiala kandidat… https://t.co/e25BO6Lo7y</t>
  </si>
  <si>
    <t>cvetastepanjan
RT @Nova24TV: Društvo Moris ponovno
vložilo zahtevo za prepoved komunistične
orgije Svetlane Makarovič “Nosil
bom rdečo zvezdo”, ki krši us…</t>
  </si>
  <si>
    <t>franchimelrajh
RT @DKopse: Ne dovolite astrologom,
da nam sestavljajo vlade. Pojdimo
na volitve in ... #SDSzate https://t.co/Vc0tqXCFeF</t>
  </si>
  <si>
    <t>dkopse
RT @boriscipot1: Pred jutrišnjo
obletnico ustanovitve MSNZ .@ToneKrkovic
.@VSO_Slovenija Ravnanje Milana
Kučana v usodnih dneh sredi maja
1…</t>
  </si>
  <si>
    <t>sindicic
Žalosten dan Slovenske vojske:
Ravno v času slavnostnega govora
ministrice Katičeve in predsednika
Pahorja “crknila… https://t.co/of2e8nFAiF</t>
  </si>
  <si>
    <t>maxatnes
RT @JJansaSDS: Kaj če bi @RTV_Slovenija
raje dežurala ob Kolpi kot v Gazi?
Bolj jih skrbi palestinska kot
slovenska meja. Kdo vas plačuje?</t>
  </si>
  <si>
    <t xml:space="preserve">karitas
</t>
  </si>
  <si>
    <t>se_eden
@potepuski pa kaka je to himna,
da v njej ni niti enkrat omenjena
Slovenija. še v tem komadu smo
izpostavili večno… https://t.co/XTgYlxP8Qf</t>
  </si>
  <si>
    <t>potepuski
[Ekskluzivno] Skrbno pripravljen
“veliki pok iz Bosne” se je žalostno
sfižil https://t.co/IHVTKt6hpl
via @Nova24TV</t>
  </si>
  <si>
    <t>lenci53
Ja, Ksenija je povedala! @RTV_Slovenija
@TVOdmevi</t>
  </si>
  <si>
    <t xml:space="preserve">tvodmevi
</t>
  </si>
  <si>
    <t>3k3g3b3
@TVOdmevi, neka Ksenja razlaga
da so kamneje in molotovke orožje
revežev, ki so kao nemočni proti
izraelski vojsk… https://t.co/OF3xUg3yFe</t>
  </si>
  <si>
    <t>dolinasmc
RT @StrankaSMC: Predsednik @vladaRS
in @StrankaSMC se je po enem letu
sodelovanja s #startup skupnostjo
vrnil na @podimconference s konkret…</t>
  </si>
  <si>
    <t>strankasmc
Predsednik @vladaRS in @StrankaSMC
se je po enem letu sodelovanja
s #startup skupnostjo vrnil na
@podimconference s… https://t.co/946UOB4mVM</t>
  </si>
  <si>
    <t>igorpribac
@steinbuch @StrankaSMC @MiroCerar
JM raziskave prirejene? 2 ali 3?
Mah. Sam stavim na normalo: dolgo,
konstantno, u… https://t.co/NEsNnwVO1r</t>
  </si>
  <si>
    <t xml:space="preserve">matjazgerm
</t>
  </si>
  <si>
    <t xml:space="preserve">steinbuch
</t>
  </si>
  <si>
    <t>czcbz
@SpelaNovak "Slovenija je ponedeljkovo
nasilje obsodila, zavzemala pa
se bo za mirno rešitev novonastale
krize" je… https://t.co/9NVLcByTCN</t>
  </si>
  <si>
    <t xml:space="preserve">spelanovak
</t>
  </si>
  <si>
    <t>mazzi68
RT @JJansaSDS: Kaj če bi @RTV_Slovenija
raje dežurala ob Kolpi kot v Gazi?
Bolj jih skrbi palestinska kot
slovenska meja. Kdo vas plačuje?</t>
  </si>
  <si>
    <t>slovenskivitez
RT @RevijaReporter: Krković zahteva
prepoved koncerta Svetlane Makarovič,
ki poveličuje simbol agresorske
JLA in totalitarizma https://t.co…</t>
  </si>
  <si>
    <t>kocuvanlidija
RT @Nova24TV: [VIDEO] Viktor Orban
na obisku v Sloveniji: “Slovenci
ne bi smeli nasedati novim obrazom,
v težkih časih potrebujemo močne
vo…</t>
  </si>
  <si>
    <t>matjaz_medved
https://t.co/JV0Dx96DHp</t>
  </si>
  <si>
    <t>damjan13864862
RT @JJansaSDS: Kaj če bi @RTV_Slovenija
raje dežurala ob Kolpi kot v Gazi?
Bolj jih skrbi palestinska kot
slovenska meja. Kdo vas plačuje?</t>
  </si>
  <si>
    <t xml:space="preserve">fr
</t>
  </si>
  <si>
    <t>jzazlok
RT @JJansaSDS: Kaj če bi @RTV_Slovenija
raje dežurala ob Kolpi kot v Gazi?
Bolj jih skrbi palestinska kot
slovenska meja. Kdo vas plačuje?</t>
  </si>
  <si>
    <t>surfon
@petrasovdat @vremenolovec Evo
to je bilo to. Ona dela na morski
biološki, ki je točno tu zraven.
Pa še tastov avto… https://t.co/BzDFbFRYqi</t>
  </si>
  <si>
    <t xml:space="preserve">vremenolovec
</t>
  </si>
  <si>
    <t>petrasovdat
RT @ProfAljosa: Nove zakladne menice
RS. Donos od -0,50% do -0,39%.
Zapomnite si te lepe čase. #pfi1
https://t.co/88dS0WHu2j</t>
  </si>
  <si>
    <t>sandravrhovac1
RT @24ur_com: Ministrica za obrambo
Andreja Katič spet ni vedela. Tako
kot za Natovo negativno oceno bataljonske
bojne skupine na preverjan…</t>
  </si>
  <si>
    <t>ladeja68
RT @Franc_Bogovic: V krožnem gospodarstvu
je ustrezno mesto treba posvetiti
tudi ustvarjalnosti. Idejo o okolju
bolj prijaznemu krožnemu na…</t>
  </si>
  <si>
    <t>provektor
RT @Demokracija1: Začelo se je!
Levičarski Facebook začel z blokadami
profila Demokracije https://t.co/s3kO2KF1nU
https://t.co/TL6hkktqrn</t>
  </si>
  <si>
    <t>tim_felle
RT @JJansaSDS: Kaj če bi @RTV_Slovenija
raje dežurala ob Kolpi kot v Gazi?
Bolj jih skrbi palestinska kot
slovenska meja. Kdo vas plačuje?</t>
  </si>
  <si>
    <t>brankogrims1
RT @vinkovasle1: Za natančne oodatke
o militantnih nasilnežih povprašati
@strankalevica in Kordeša ter @Solidarnost_si
in njihovega firerja…</t>
  </si>
  <si>
    <t>organizacijasdm
RT @JJansaSDS: NAPREJ ZASTAVA SLAVE!
Ponosno zapoj svojo himno ob 28.
rojstnem dnevu, @Slovenskavojska
Prihaja čas, ko bo Slovenija zopet
#…</t>
  </si>
  <si>
    <t>danejkranjc
Danes na soocenju v Mladinski postaji
moste : Pirati (Slovenija je davcna
oaza😶, nove industrije, UTD SD(davki
n… https://t.co/anjc1uHhnN</t>
  </si>
  <si>
    <t>vojkozabjek
@MilanZager @Mladiforum Vsa Evropa
je na Evrosongu pokazala kaj je
Izrael! Kje je pristala Slovenija?Palestinci
pa… https://t.co/7TwBKpOwPr</t>
  </si>
  <si>
    <t xml:space="preserve">milanzager
</t>
  </si>
  <si>
    <t xml:space="preserve">mladiforum
</t>
  </si>
  <si>
    <t>vajkard
RT @Nova24TV: Društvo Moris ponovno
vložilo zahtevo za prepoved komunistične
orgije Svetlane Makarovič “Nosil
bom rdečo zvezdo”, ki krši us…</t>
  </si>
  <si>
    <t>kanglerfranc
RT @ales_primc: Ustavni pravnik
Jurij Toplak resno opozarja, da
je ukrep zavrnitve liste zaradi
spolne kvote nesorazmeren in v
Evropi nespr…</t>
  </si>
  <si>
    <t>markovombergar
RT @JJansaSDS: NAPREJ ZASTAVA SLAVE!
Ponosno zapoj svojo himno ob 28.
rojstnem dnevu, @Slovenskavojska
Prihaja čas, ko bo Slovenija zopet
#…</t>
  </si>
  <si>
    <t>janez_novak
RT @JJansaSDS: Kaj če bi @RTV_Slovenija
raje dežurala ob Kolpi kot v Gazi?
Bolj jih skrbi palestinska kot
slovenska meja. Kdo vas plačuje?</t>
  </si>
  <si>
    <t>qwatebriga
RT @JJansaSDS: Kaj če bi @RTV_Slovenija
raje dežurala ob Kolpi kot v Gazi?
Bolj jih skrbi palestinska kot
slovenska meja. Kdo vas plačuje?</t>
  </si>
  <si>
    <t>milanzver
RT @JJansaSDS: Naš cilj je uspešna
Slovenija, ki zagotavlja razvoj,
varnost in stabilnost. Bodi pogum.
Bodi sprememba. Odprimo vrata boljši…</t>
  </si>
  <si>
    <t>cirilvelikooko
@JJansaSDS @MilanZver @RTV_Slovenija
Ti baje ne, tko da nevem zakaj
se razburjas.</t>
  </si>
  <si>
    <t>oroomleb
gramsci: "actually they are the
most developped i give u some examples
;: czek repubblic, estonia ,poland,
hungary… https://t.co/zI9JPa2F9J</t>
  </si>
  <si>
    <t>mionicky
New York Knicks should draft 9th
overall pick Lukas Doncic guard
forward from Slovenija 19 year
old kid around June</t>
  </si>
  <si>
    <t>ivanblatnik
RT @JJansaSDS: Kaj če bi @RTV_Slovenija
raje dežurala ob Kolpi kot v Gazi?
Bolj jih skrbi palestinska kot
slovenska meja. Kdo vas plačuje?</t>
  </si>
  <si>
    <t>thezaurus_
RT @MiroCerar: Hvala @podimconference
in @StartupSlovenia! Lansko leto
sem na konferenci #PODIM obljubil,
letos uresničil in predstavil.
Pr…</t>
  </si>
  <si>
    <t xml:space="preserve">izak_kosir
</t>
  </si>
  <si>
    <t xml:space="preserve">startupslovenia
</t>
  </si>
  <si>
    <t>mhvdmi2
RT @Stolnica: Na Slovenski Karitas
so ob današnjem mednarodnem dnevu
družin pozvali državne ter lokalne
organe, naj še naprej podpirajo
in…</t>
  </si>
  <si>
    <t>aleskovacec
Zgodba se dogaja že od prej: https://t.co/7pNl1z6LmN</t>
  </si>
  <si>
    <t>andrazh
RT @JJansaSDS: Kaj če bi @RTV_Slovenija
raje dežurala ob Kolpi kot v Gazi?
Bolj jih skrbi palestinska kot
slovenska meja. Kdo vas plačuje?</t>
  </si>
  <si>
    <t>vajkardis
Dobro jutro Slovenija. https://t.co/tIi60T3JEO</t>
  </si>
  <si>
    <t>janez_mezan
RT @Demokracija1: Društvo MORiS
zahteva za prepoved javne prireditve
»Nosil bom rdečo zvezdo« https://t.co/MHJxTBlhPM
https://t.co/HPxF2ot2…</t>
  </si>
  <si>
    <t>igorzavrsnik
Ne morem, da ne bi nadaljeval.:-)
Neptun me je čist zrezal... Znana
astrologinja daje odgovor, kdo
bo zmagal na v… https://t.co/1ORXVfJXZg</t>
  </si>
  <si>
    <t>martina15120109
RT @RevijaReporter: Krković zahteva
prepoved koncerta Svetlane Makarovič,
ki poveličuje simbol agresorske
JLA in totalitarizma https://t.co…</t>
  </si>
  <si>
    <t>karmelinahu
Še en dober intervju ... https://t.co/MHr2ZLTScJ</t>
  </si>
  <si>
    <t>komar4442
RT @altPaulin: Slovenija med 30
državami na 13. mestu po številu
prijavljenih za azil;v 5 mesecih
834 migrantov https://t.co/3Pn5ts9QyE
via…</t>
  </si>
  <si>
    <t>cikibucka
RT @Nova24TV: Društvo Moris ponovno
vložilo zahtevo za prepoved komunistične
orgije Svetlane Makarovič “Nosil
bom rdečo zvezdo”, ki krši us…</t>
  </si>
  <si>
    <t>jaka__dolinar
ŠAREC novinar na RTV Slovenija
https://t.co/S9kC6Brwp3 Poba ima
veze....</t>
  </si>
  <si>
    <t>altpaulin
Katera slovenska občina bo sprejela
migrante ? https://t.co/ulx6RvMzaw
via @Nova24TV</t>
  </si>
  <si>
    <t>karitas46622347
RT @katoliskacerkev: Vlaganje v
družino je vlaganje v stabilnost
in vsestransko blagostanje naše
družbe - #SlovenskaKaritas poziva
državne…</t>
  </si>
  <si>
    <t>katoliskacerkev
RT @MarijaBrezje: Danes je v Rimu
potekala konferenca z naslovom
“Svetišča in romarji”, v organizaciji
veleposlaništva Rep. Madžarske
in Pa…</t>
  </si>
  <si>
    <t>irinkapan
Ko namesto zbranega denarja za
pomoč dobiš izsiljevanje, grožnje
in napade nate. Kdo sploh še preverja
tiste, ki s… https://t.co/YeOBbGGuKh</t>
  </si>
  <si>
    <t>antonpeinkiher
Migrante islama nam pošiljajo Američani,
da Evropa ne bi bila enotna in
močna. Levičarji migrante vabijo,
desničar… https://t.co/kEewavL3Kt</t>
  </si>
  <si>
    <t>adujmovicanne
RT @RevijaReporter: Roman Leljak
objavlja dokumente iz Beograda,
ki so jih v Sloveniji uničili @RomanLeljak
@IgorKrsinar https://t.co/DoCga…</t>
  </si>
  <si>
    <t>orbitatomy
RT @Nova24TV: Sramoten odnos države
do vojnih veteranov: Ko branitelj
Slovenije in invalid 3. kategorije
plača položnice, gre lahko samo
še…</t>
  </si>
  <si>
    <t>birolen1e
RT @Nova24TV: Katera slovenska
občina bo sprejela migrante in
z vsakim zaslužila 290 evrov? Delovna
skupina za azil v akciji, za migrante
i…</t>
  </si>
  <si>
    <t>strankasd
RT @JernejStromajer: Na volitve
se @strankaSD odpravlja z desetimi
zavezami, med drugim obljubljajo
višje plače, krajše čakalne vrste
v zdr…</t>
  </si>
  <si>
    <t>gazela_com
Z Spirit Slovenija, javna agencija
na CeBIT. Prijave še zbirajo. https://t.co/oDsqHkzNnA</t>
  </si>
  <si>
    <t>yronladi
RT @Nova24TV: Katera slovenska
občina bo sprejela migrante in
z vsakim zaslužila 290 evrov? Delovna
skupina za azil v akciji, za migrante
i…</t>
  </si>
  <si>
    <t>drustvohudajama
RT @RevijaReporter: Krkovič zahteva
prepoved koncerta Svetlane Makarovič,
ki poveličuje simbol agresorske
JLA in totalitarizma https://t.co…</t>
  </si>
  <si>
    <t>nada568352656
[Ekskluzivno] Skrbno pripravljen
“veliki pok iz Bosne” se je žalostno
sfižil https://t.co/watUm3B2ag
via @Nova24TV</t>
  </si>
  <si>
    <t>novicejutro
VIDEO Počivalškov službeni avto
opremljen z radar detektorjem https://t.co/pwg0ggb2mI</t>
  </si>
  <si>
    <t>murimursic
Tonin: Slovenska stran je vedela,
da Hrvatje prisluškujejo https://t.co/RIuDnnWTyz
Hvala Bogu, da je med Slovenijo…
https://t.co/mJVYXqS6Hv</t>
  </si>
  <si>
    <t>ziberdaj
RT @MuriMursic: Tonin: Slovenska
stran je vedela, da Hrvatje prisluškujejo
https://t.co/RIuDnnWTyz Hvala Bogu,
da je med Slovenijo in Srbij…</t>
  </si>
  <si>
    <t>hannatipica
RT @Demokracija1: Društvo MORiS
zahteva za prepoved javne prireditve
»Nosil bom rdečo zvezdo« https://t.co/MHJxTBlhPM
https://t.co/HPxF2ot2…</t>
  </si>
  <si>
    <t>janimodern
RT @JasnaMurgel: Slovenija je dežela
startupov tudi po zaslugi @vladaRS
@MiroCerar #Podim2018 #maribor
#boljezavse https://t.co/NudMpHAMlQ</t>
  </si>
  <si>
    <t>tratnikm
RT @StrankaSMC: Predsednik @vladaRS
in @StrankaSMC se je po enem letu
sodelovanja s #startup skupnostjo
vrnil na @podimconference s konkret…</t>
  </si>
  <si>
    <t>zzajc
Sramoten odnos države do vojnih
veteranov: Ko branitelj Slovenije
in invalid 3. kategorije plača
položnice, gre lah… https://t.co/4jrR443Fgt</t>
  </si>
  <si>
    <t>simon_medved
RT @JJansaSDS: Naš cilj je uspešna
Slovenija, ki zagotavlja razvoj,
varnost in stabilnost. Bodi pogum.
Bodi sprememba. Odprimo vrata boljši…</t>
  </si>
  <si>
    <t>metkasmole
RT @nada568352656: Sramoten odnos
države do vojnih veteranov: Ko
branitelj Slovenije in invalid
3. kategorije plača položnice,
gre lahko sa…</t>
  </si>
  <si>
    <t xml:space="preserve">samvprasam
</t>
  </si>
  <si>
    <t>jozebizjak
https://t.co/lRaZZfJcyJ Cepci iz
#SMC in #LMŠ bi še kar UTD. Očitno
so sami strokovnjaki za odkrivanje
tople vode,… https://t.co/XgZ3uEn80N</t>
  </si>
  <si>
    <t xml:space="preserve">aleshojs
</t>
  </si>
  <si>
    <t>bojanpozar
@bojansimm @MiroCerar Ga žal ne
morem. Na soočenjih mi tega celo
fizično ne pustijo. Saj ste morda
videli, kako me… https://t.co/jmVbnGzHiB</t>
  </si>
  <si>
    <t xml:space="preserve">sarecmarjan
</t>
  </si>
  <si>
    <t>robert50150963
RT @RevijaReporter: Krković zahteva
prepoved koncerta Svetlane Makarovič,
ki poveličuje simbol agresorske
JLA in totalitarizma https://t.co…</t>
  </si>
  <si>
    <t>marijasoba
RT @JozeBiscak: Naš cilj je uspešna
Slovenija, ki zagotavlja razvoj,
varnost in stabilnost. Bodi pogum.
Bodi sprememba https://t.co/xezIKew…</t>
  </si>
  <si>
    <t xml:space="preserve">c_mirkic
</t>
  </si>
  <si>
    <t xml:space="preserve">sodnik
</t>
  </si>
  <si>
    <t xml:space="preserve">pulsar541
</t>
  </si>
  <si>
    <t xml:space="preserve">fitzroy1985
</t>
  </si>
  <si>
    <t>mareandi
RT @Jaka__Dolinar: Šarec ,podpisnik
F571 je TIŠLER ! Slovenija torej
namerava izvoliti za premieja mizarja
in zabavljača ,čigar zabavljaštv…</t>
  </si>
  <si>
    <t>slotooecd
RT @MZZRS: #Slovenija se preko
#razvojnosodelovanje v sodelovanju
s partnerji iz civilne družbe angažira
pri krepitvi razvojnih potencialov…</t>
  </si>
  <si>
    <t>mzzrs
#Slovenija se preko #razvojnosodelovanje
v sodelovanju s partnerji iz civilne
družbe angažira pri krepitvi razvojni…
https://t.co/tcX9W30W3x</t>
  </si>
  <si>
    <t>markodvornik
RT @RozancGasper: Po dežju, vedno
posije sonce. @MO_Novomesto #novomesto
#slovenija #slovenia #ifeelslovenia
#sunset #dolenjska #visitdol…</t>
  </si>
  <si>
    <t>mo_novomesto
RT @RozancGasper: Po dežju, vedno
posije sonce. @MO_Novomesto #novomesto
#slovenija #slovenia #ifeelslovenia
#sunset #dolenjska #visitdol…</t>
  </si>
  <si>
    <t>furmantanja
RT @RevijaReporter: Ustavno sodišče
zavrnilo ZL-DSD; Jurij Toplak:
Zavrnitev volilne liste je nesorazmeren
in v Evropi nesprejemljiv ukrep…</t>
  </si>
  <si>
    <t>darinkavrabi
RT @Nova24TV: Sramoten odnos države
do vojnih veteranov: Ko branitelj
Slovenije in invalid 3. kategorije
plača položnice, gre lahko samo
še…</t>
  </si>
  <si>
    <t>sprostise
Dobro jutro Slovenija 🇸🇮️ Kako
ste? 🤔😊</t>
  </si>
  <si>
    <t>branko53948418
RT @JJansaSDS: Kaj če bi @RTV_Slovenija
raje dežurala ob Kolpi kot v Gazi?
Bolj jih skrbi palestinska kot
slovenska meja. Kdo vas plačuje?</t>
  </si>
  <si>
    <t xml:space="preserve">s
</t>
  </si>
  <si>
    <t>jirikocica
RT @MarkoSket: "Če uvažaš tretji
svet, dobiš tretji svet … Voliti
levičarje je danes vozovnica za
potovanje v bedo tretjega sveta.
Enosmern…</t>
  </si>
  <si>
    <t>markosket
Na današnji dan se je zgodila narodna
veleizdaja, razorožitev Teritorialne
obrambe, s pomočjo petokolonaša
Kučana!… https://t.co/5dxcrMCd2W</t>
  </si>
  <si>
    <t>vsikuponi
Preživite poletni oddih v čudoviti
Izoli! 🌅 🌅 Depandanse San Simon
Resort nudijo fantastičen oddih
po MEGA ceni ➜… https://t.co/lqvL3eJBfh</t>
  </si>
  <si>
    <t>ssof_oblikovna
Dijaki Oblikovne so na prvem programu
radia Slovenija delili svoja razmišljanja
o odnosu do kulturne dediščine.
Izh… https://t.co/jM14ePItPp</t>
  </si>
  <si>
    <t>tratar_saso
Za vse stranke imam samo eno sporočilo:
@strankaSDS @sarecmarjan @strankalevica
, desus, SD, @ABratusek @ZoranDELA…
https://t.co/oUmogXQ31g</t>
  </si>
  <si>
    <t xml:space="preserve">zorandela
</t>
  </si>
  <si>
    <t>spremenimosvet
RT @nada568352656: Sramoten odnos
države do vojnih veteranov: Ko
branitelj Slovenije in invalid
3. kategorije plača položnice,
gre lahko sa…</t>
  </si>
  <si>
    <t>markopavlisic
Na takšnih primerih se vidi humanost
ljudi in države. https://t.co/cd5n1UnjoI
Županja Črnomlja je iz Socialnih
Demo… https://t.co/IqSsNSEopf</t>
  </si>
  <si>
    <t xml:space="preserve">rokzorko
</t>
  </si>
  <si>
    <t xml:space="preserve">lukavalas
</t>
  </si>
  <si>
    <t xml:space="preserve">zigacepe
</t>
  </si>
  <si>
    <t>francip59
RT @nada568352656: Sramoten odnos
države do vojnih veteranov: Ko
branitelj Slovenije in invalid
3. kategorije plača položnice,
gre lahko sa…</t>
  </si>
  <si>
    <t>tzdenko
RT @krtmen: Slovenija kritizira
Izrael ki je pobil hamasove teroriste..
https://t.co/HxQj2KV3qA</t>
  </si>
  <si>
    <t>bojanzadel
RT @Nova24TV: Straniščna vojna
na socialnih omrežjih se nadaljuje
https://t.co/zxOa2lCslc</t>
  </si>
  <si>
    <t xml:space="preserve">sds
</t>
  </si>
  <si>
    <t xml:space="preserve">andrazand
</t>
  </si>
  <si>
    <t>krtmen
RT @krtmen: Slovenija kritizira
Izrael ki je pobil hamasove teroriste..
https://t.co/HxQj2KV3qA</t>
  </si>
  <si>
    <t>bojansimm
@BojanPozar @MiroCerar @RosvitaP
@RTV_Slovenija Zanimivo, da ga
novinarji večjih medijev tako "ščitijo"
! No, ne po… https://t.co/XmVrXGkVza</t>
  </si>
  <si>
    <t>rtztim
RT @bojansimm: @BojanPozar @MiroCerar
@RosvitaP @RTV_Slovenija Zanimivo,
da ga novinarji večjih medijev
tako "ščitijo" ! No, ne podcenjujmo…</t>
  </si>
  <si>
    <t>svizec5
[Ekskluzivno] Skrbno pripravljen
“veliki pok iz Bosne” se je žalostno
sfižil https://t.co/847FuMRzBe
via @Nova24TV</t>
  </si>
  <si>
    <t>gloomygregster
@had @FrancBreznikSDS Ogabno. Slovenija
je bila sicer vedno nekoliko za
Ameriko. Če so bili lani desničarji
in naci… https://t.co/cWJBqUwSUD</t>
  </si>
  <si>
    <t xml:space="preserve">francbrezniksds
</t>
  </si>
  <si>
    <t>energetikanet
Slovenija planira do 2020. dosegnuti
25% udjela obnovljivaca u bruto
potrošnji energije. Izmjenom Uredbu
o samooop… https://t.co/clBdTDIopX</t>
  </si>
  <si>
    <t>katarinajenko
@JazbarMatjaz Jaz sem čist navdušena,
da ima Slovenija tri lige. Pa tak
mali narod &amp;lt;3</t>
  </si>
  <si>
    <t>jazbarmatjaz
@KatarinaJenko pazi zdej; Slovenija
ima štiri lige!</t>
  </si>
  <si>
    <t>tatjanapirc
RT @GoRecnik: Ljudi, ki so aprila
izgubili življenje pred slovensko
žico, še vedno niso pokopali?!
Sramota. https://t.co/lmn0Rb27rV</t>
  </si>
  <si>
    <t>gorecnik
Ljudi, ki so aprila izgubili življenje
pred slovensko žico, še vedno niso
pokopali?! Sramota. https://t.co/lmn0Rb27rV</t>
  </si>
  <si>
    <t>nduic
Cak i Slovenija! A Hrvatska? https://t.co/Bq0WlkFiry</t>
  </si>
  <si>
    <t>maceklj
@janezgecc Lahko prispevaš https://t.co/0SbhCkmfh6</t>
  </si>
  <si>
    <t xml:space="preserve">janezgecc
</t>
  </si>
  <si>
    <t>jan_skoberne
RT @JernejStromajer: Na volitve
se @strankaSD odpravlja z desetimi
zavezami, med drugim obljubljajo
višje plače, krajše čakalne vrste
v zdr…</t>
  </si>
  <si>
    <t>jernejstromajer
Na volitve se @strankaSD odpravlja
z desetimi zavezami, med drugim
obljubljajo višje plače, krajše
čakalne vrste v… https://t.co/NqJgBgMtxw</t>
  </si>
  <si>
    <t>smarcanzlatko
RT @JozeBiscak: Naš cilj je uspešna
Slovenija, ki zagotavlja razvoj,
varnost in stabilnost. Bodi pogum.
Bodi sprememba https://t.co/xezIKew…</t>
  </si>
  <si>
    <t>pongislo
Da je človeštvo padlo na najnižjo
raven možno se zaveš, ko človeka,
ki beži pred vojno nismo zmožni
niti dostojno p… https://t.co/0A4QEdtbrf</t>
  </si>
  <si>
    <t>24_vesti
Поранешниот претседател на Словенија
Милан Кучан во посета на Македонија
https://t.co/NBMdHnegUv</t>
  </si>
  <si>
    <t>sobraniemk
Посета на г. Милан Кучан, поранешен
претседател на Република Словенија
https://t.co/lnClRJ5tJH</t>
  </si>
  <si>
    <t>mediadompiran
RT @MatjazDerin: Oblaki nad Piranom
#Piran #Istra #Slovenija https://t.co/n01hFEGf3K</t>
  </si>
  <si>
    <t>matjazderin
Oblaki nad Piranom #Piran #Istra
#Slovenija https://t.co/n01hFEGf3K</t>
  </si>
  <si>
    <t>boenasvoabo
RT @Nova24TV: Katera slovenska
občina bo sprejela migrante in
z vsakim zaslužila 290 evrov? Delovna
skupina za azil v akciji, za migrante
i…</t>
  </si>
  <si>
    <t>slo_kosarka
Znani selektorji vseh moških in
ženskih reprezentanc mlajših starostnih
kategorij https://t.co/bMvArduSZu…
https://t.co/mrnYKfZ3u4</t>
  </si>
  <si>
    <t>trojanc
RT @slo_kosarka: Znani selektorji
vseh moških in ženskih reprezentanc
mlajših starostnih kategorij https://t.co/bMvArduSZu
#Slovenija 🇸🇮🏀…</t>
  </si>
  <si>
    <t>mrcinkobolfov
@Mladiforum Tako kot je Slovenija
dala zavezo, da bo prodala NLB.</t>
  </si>
  <si>
    <t>rimutisk
1991 gegužės 16 d. #Slovėnija pripažino
#Lietuvos nepriklausomybę. May
16, 1991 #Slovenia recognized #Lithuania's
independence.</t>
  </si>
  <si>
    <t>pawlitschek
📆17.5.2018. X Kdaj❓20:00 X Kje❓Cankarjev
dom, Kosolevlova dvorana #enfantterrible
#peterhandke #cankarjevdom… https://t.co/CePrcuWbmb</t>
  </si>
  <si>
    <t>mkmrezainfo
[Kurir] Поранешниот претседател
на Словенија Милан Кучан во посета
на Македонија https://t.co/TeGnqx8EMf
https://t.co/sIStQksdxn</t>
  </si>
  <si>
    <t>sobotainfo
S čistilno napravo čisto vodo zagotovili
200 prebivalcem. 👍 https://t.co/3K3z6uiq2v</t>
  </si>
  <si>
    <t>forenik
RT @nada568352656: Katera slovenska
občina bo sprejela migrante in
z vsakim zaslužila 290 evrov? Delovna
skupina za azil v akciji, za migra…</t>
  </si>
  <si>
    <t>max970
RT @MetkaZevnik: Milena Babič,
ki je goljufala, lahko kandidira.
Meni so prepovedali. Listi SD in
Zelenih nista zavrnjeni, lista
Združene d…</t>
  </si>
  <si>
    <t>schelker_maja
RT @JJansaSDS: NAPREJ ZASTAVA SLAVE!
Ponosno zapoj svojo himno ob 28.
rojstnem dnevu, @Slovenskavojska
Prihaja čas, ko bo Slovenija zopet
#…</t>
  </si>
  <si>
    <t>nejcsloatheist
RT @Nova24TV: Sramoten odnos države
do vojnih veteranov: Ko branitelj
Slovenije in invalid 3. kategorije
plača položnice, gre lahko samo
še…</t>
  </si>
  <si>
    <t>juretepina
Prvi policist države - o vnukinjah,
prometni nesreči, varnosti na meji
in policijski plači. Vredno branja!
'O dolži… https://t.co/LE7Hsx3SIK</t>
  </si>
  <si>
    <t>exodus_tv
RT @MarijaBrezje: Danes je v Rimu
potekala konferenca z naslovom
“Svetišča in romarji”, v organizaciji
veleposlaništva Rep. Madžarske
in Pa…</t>
  </si>
  <si>
    <t>marijabrezje
Danes je v Rimu potekala konferenca
z naslovom “Svetišča in romarji”,
v organizaciji veleposlaništva
Rep. Madžarske… https://t.co/3rjunRv6xT</t>
  </si>
  <si>
    <t>danijelalesjak
RT @mojcaskrinjar: Retweeted Janez
Janša (@JJansaSDS): Kaj če bi @RTV_Slovenija
raje dežurala ob Kolpi kot v Gazi?
Bolj jih skrbi palestin…</t>
  </si>
  <si>
    <t>tami777
Te pa grem malo via Koroška. 𗀔🚙
#Slovenija</t>
  </si>
  <si>
    <t>jelenajal
RT @GoRecnik: Ljudi, ki so aprila
izgubili življenje pred slovensko
žico, še vedno niso pokopali?!
Sramota. https://t.co/lmn0Rb27rV</t>
  </si>
  <si>
    <t>jurebrankovic
@silosthe @MHacek @policija_si
Odločili smo se za vladavino prava.
Če se s tem igramo, na koncu posestnik
otroške p… https://t.co/NlLUJm7MzA</t>
  </si>
  <si>
    <t xml:space="preserve">mhacek
</t>
  </si>
  <si>
    <t xml:space="preserve">silosthe
</t>
  </si>
  <si>
    <t>hladnikp
RT @mojcaskrinjar: Retweeted Janez
Janša (@JJansaSDS): Kaj če bi @RTV_Slovenija
raje dežurala ob Kolpi kot v Gazi?
Bolj jih skrbi palestin…</t>
  </si>
  <si>
    <t>sabrinastrnisa
RT @ales_primc: Ustavni pravnik
Jurij Toplak resno opozarja, da
je ukrep zavrnitve liste zaradi
spolne kvote nesorazmeren in v
Evropi nespr…</t>
  </si>
  <si>
    <t>martin98766959
RT @Max970: Katera slovenska občina
bo sprejela migrante in z vsakim
zaslužila 290 evrov? Delovna skupina
za azil v akciji, za migrante išč…</t>
  </si>
  <si>
    <t>bond00775328617
V"novi zavezi" SD komijev so le
PR floskule za naivne leve volilce
(višje plače,mir v svetu...) Dejansko
je njihov… https://t.co/GzOo8eVZem</t>
  </si>
  <si>
    <t xml:space="preserve">prav1111
</t>
  </si>
  <si>
    <t>allbriefs
Partijski “veliki pok iz Bosne”
se je žalostno sfižil https://t.co/9IXcfUwrUW
via @Nova24TV</t>
  </si>
  <si>
    <t>muhabc1
Ustavni pravnik Jurij Toplak resno
opozarja, da je ukrep zavrnitve
liste zaradi spolne kvote nesorazmeren
in v Evro… https://t.co/oWneRIwd9H</t>
  </si>
  <si>
    <t>metaprepadnik
RT @RevijaReporter: Roman Leljak
objavlja dokumente iz Beograda,
ki so jih v Sloveniji uničili @RomanLeljak
@IgorKrsinar https://t.co/DoCga…</t>
  </si>
  <si>
    <t>marko29539346
RT @nada568352656: Sramoten odnos
države do vojnih veteranov: Ko
branitelj Slovenije in invalid
3. kategorije plača položnice,
gre lahko sa…</t>
  </si>
  <si>
    <t>planettv
Kaj si trenerja Nataša in Jan ter
dietetik Gašper Grom resnično mislijo
o tekmovalcih #BiggestLoserSLO?
➡️… https://t.co/uliuYF3Csa</t>
  </si>
  <si>
    <t>gabersegs
RT @JJansaSDS: Kaj če bi @RTV_Slovenija
raje dežurala ob Kolpi kot v Gazi?
Bolj jih skrbi palestinska kot
slovenska meja. Kdo vas plačuje?</t>
  </si>
  <si>
    <t>matino667
@KatarinaDbr @praprotnix @Odbita
@Val202 S @TelekomSlo in @petrol
imam tudi sam dobre izkušnje, na
seznam pa dodaja… https://t.co/lsItbyThL2</t>
  </si>
  <si>
    <t xml:space="preserve">petrol
</t>
  </si>
  <si>
    <t xml:space="preserve">telekomslo
</t>
  </si>
  <si>
    <t xml:space="preserve">odbita
</t>
  </si>
  <si>
    <t xml:space="preserve">praprotnix
</t>
  </si>
  <si>
    <t xml:space="preserve">katarinadbr
</t>
  </si>
  <si>
    <t>stanka_d
RT @MGruden: Predsednik, ki izjavi,
da se krepi geopolitika, je kot
vremenoslovec, ki napove, da bo
v naslednjih dneh več meteorologije.…</t>
  </si>
  <si>
    <t>mgruden
Predsednik, ki izjavi, da se krepi
geopolitika, je kot vremenoslovec,
ki napove, da bo v naslednjih dneh
več meteo… https://t.co/9EAJMYNZHR</t>
  </si>
  <si>
    <t>tvitkoretvitko
RT @penzionist12: Katera slovenska
občina bo sprejela migrante in
z vsakim zaslužila 290 evrov? Delovna
skupina za azil v akciji, za migran…</t>
  </si>
  <si>
    <t>juventinoslo
RT @Max970: Državljana Bosne in
Hercegovine nista hotela plačati
zapitka, grozila sta s strelnim
orožjem, pretepala goste lokala
in strelja…</t>
  </si>
  <si>
    <t>kihotec
Kje ste, desničarji, z zagovarjanjem
svete pravice do dostojnega pokopa?
https://t.co/p7syozoP5y</t>
  </si>
  <si>
    <t>u3krasne
RT @Max970: Radeljski župan kazensko
ovaden, od občine pa terjajo odškodnino.
STA je pozabila navesti, da je
župan Bukovnik vidni član Soci…</t>
  </si>
  <si>
    <t>glaszaotroke
RT @ales_primc: Ustavni pravnik
Jurij Toplak resno opozarja, da
je ukrep zavrnitve liste zaradi
spolne kvote nesorazmeren in v
Evropi nespr…</t>
  </si>
  <si>
    <t>zaresgregor
RT @MGruden: Predsednik, ki izjavi,
da se krepi geopolitika, je kot
vremenoslovec, ki napove, da bo
v naslednjih dneh več meteorologije.…</t>
  </si>
  <si>
    <t>borisbojler
RT @Max970: Radeljski župan kazensko
ovaden, od občine pa terjajo odškodnino.
STA je pozabila navesti, da je
župan Bukovnik vidni član Soci…</t>
  </si>
  <si>
    <t>statslovenija
Indeksi industrijske proizvodnje,
podrobni podatki, Slovenija, marec
2018 https://t.co/H1ReXg7Dht</t>
  </si>
  <si>
    <t xml:space="preserve">efljubljana
</t>
  </si>
  <si>
    <t xml:space="preserve">kc_ul
</t>
  </si>
  <si>
    <t>jakaracman007
RT @JJansaSDS: Kaj če bi @RTV_Slovenija
raje dežurala ob Kolpi kot v Gazi?
Bolj jih skrbi palestinska kot
slovenska meja. Kdo vas plačuje?</t>
  </si>
  <si>
    <t>alocniskar
RT @krtmen: Slovenija kritizira
Izrael ki je pobil hamasove teroriste..
https://t.co/HxQj2KV3qA</t>
  </si>
  <si>
    <t>skupajnaprej
Včerajšnje gostovanje @DanijelLoredan
v oddaji @24UR bi moral videti
sleherni državljan #Slovenije.
Vsak, brez izje… https://t.co/9yPRFmHzSk</t>
  </si>
  <si>
    <t xml:space="preserve">24ur
</t>
  </si>
  <si>
    <t>bracicregouc
RT @RevijaReporter: Krković zahteva
prepoved koncerta Svetlane Makarovič,
ki poveličuje simbol agresorske
JLA in totalitarizma https://t.co…</t>
  </si>
  <si>
    <t xml:space="preserve">danijelloredan
</t>
  </si>
  <si>
    <t>forzicija29
hm hm hm....https://t.co/l6jbtgi3fa</t>
  </si>
  <si>
    <t>mascussi
Tovornjak prekucnik VOLVO FH 480
naprodaj na Mascusu. Mascus Slovenija
&amp;gt; Transportna vozila &amp;gt; Tovornjaki
&amp;gt; Tovor… https://t.co/PyKntdvBId</t>
  </si>
  <si>
    <t>matevznovak
Kaj se pa dogaja s Senico? https://t.co/55JW549Pnm</t>
  </si>
  <si>
    <t xml:space="preserve">stankastanka
</t>
  </si>
  <si>
    <t xml:space="preserve">zarelepotec
</t>
  </si>
  <si>
    <t>ferch_pech
Kaj se vraga toliko derete posameniki
proti orbanizaciji Slovenije in
proti putinizaciji Slovenije. Evropa
sama, ne… https://t.co/cWlLA1n79V</t>
  </si>
  <si>
    <t>jozesmrekar
RT @altPaulin: Slovenija med 30
državami na 13. mestu po številu
prijavljenih za azil;v 5 mesecih
834 migrantov https://t.co/3Pn5ts9QyE
via…</t>
  </si>
  <si>
    <t xml:space="preserve">alekshribovsek
</t>
  </si>
  <si>
    <t>nualannasimmed
@IgorGobec Slovenija zavzema unikatno
geografsko pozicijo v Evropi, v
središču X-a najpomembnejših evropskih
kopens… https://t.co/s9LS6jCWyA</t>
  </si>
  <si>
    <t>cycling24_7
Live from #Pressconference for
#marathon @myfranja @cyclingfans
@UCI_cycling @cyclingweekly @UCI_GFWS
@Prijavim_se… https://t.co/fOBIq4IeDp</t>
  </si>
  <si>
    <t xml:space="preserve">prijavim_se
</t>
  </si>
  <si>
    <t xml:space="preserve">uci_gfws
</t>
  </si>
  <si>
    <t xml:space="preserve">cyclingweekly
</t>
  </si>
  <si>
    <t xml:space="preserve">uci_cycling
</t>
  </si>
  <si>
    <t xml:space="preserve">cyclingfans
</t>
  </si>
  <si>
    <t xml:space="preserve">myfranja
</t>
  </si>
  <si>
    <t>zdravoslovenija
Evrovizija 2019: Strel v hrbet
10 točk, smrt otroka 12 točk? https://t.co/fWCNXpuPPj</t>
  </si>
  <si>
    <t>_europeanvalues
RT @TanjaPorcnik: Slovenija v skupini
evropskih držav, ki so najmanj
naredile v boju z lažnimi novicami
oziroma #FakeNews, ki prihajajo
iz…</t>
  </si>
  <si>
    <t>tanjaporcnik
Slovenija v skupini evropskih držav,
ki so najmanj naredile v boju z
lažnimi novicami oziroma #FakeNews,
ki prihaja… https://t.co/GTKrsYf0vU</t>
  </si>
  <si>
    <t>helencam
RT @MGruden: Predsednik, ki izjavi,
da se krepi geopolitika, je kot
vremenoslovec, ki napove, da bo
v naslednjih dneh več meteorologije.…</t>
  </si>
  <si>
    <t>motobrane
RT @RevijaReporter: Krković zahteva
prepoved koncerta Svetlane Makarovič,
ki poveličuje simbol agresorske
JLA in totalitarizma https://t.co…</t>
  </si>
  <si>
    <t>lapsaso
... koliko dni je še plačana reklama
na @RTV_Slovenija ? https://t.co/P1iDaLTAsR</t>
  </si>
  <si>
    <t>karantanec
RT @ales_primc: Ustavni pravnik
Jurij Toplak resno opozarja, da
je ukrep zavrnitve liste zaradi
spolne kvote nesorazmeren in v
Evropi nespr…</t>
  </si>
  <si>
    <t xml:space="preserve">simonrozic
</t>
  </si>
  <si>
    <t>petra_jansa
Roman Leljak objavlja dokumente
iz Beograda, ki so jih v Sloveniji
uničili https://t.co/Ff7UsKZkjf</t>
  </si>
  <si>
    <t>zmajlj
RT @risinja: @ZmajLj @freewiseguy
@RTV_Slovenija Najbolj opazila
Štrajna, ki omenja tako imenovano
(!) demokracijo. Zgleda, da pripravljajo…</t>
  </si>
  <si>
    <t xml:space="preserve">lucijausaj
</t>
  </si>
  <si>
    <t xml:space="preserve">tonekrkovic
</t>
  </si>
  <si>
    <t>boriscipot1
RT @ales_primc: Ustavni pravnik
Jurij Toplak resno opozarja, da
je ukrep zavrnitve liste zaradi
spolne kvote nesorazmeren in v
Evropi nespr…</t>
  </si>
  <si>
    <t>novicamihajlo
»Liberalci postavljajo ograje,
socialdemokrati podpirajo prekarizacijo«
https://t.co/AzaMFhCrsH</t>
  </si>
  <si>
    <t>atbeatris
@FrenkMate @petra_jansa @BojanSkec
@cesenj Slovenija je polna nič
povezanih naključij ? Ni treba
dosti, da odkriješ mrežo povezav.</t>
  </si>
  <si>
    <t>frenkmate
RT @RevijaReporter: Krkovič zahteva
prepoved koncerta Svetlane Makarovič,
ki poveličuje simbol agresorske
JLA in totalitarizma https://t.co…</t>
  </si>
  <si>
    <t>trotz_dessen
Namesto ruskega sranja bo po volitvah
Slovenija dobila novo vojno galejo,
imenovano Huda jama in na njej
bodo vesla… https://t.co/r0auen8sVG</t>
  </si>
  <si>
    <t>bojanskec
RT @Nova24TV: Katera slovenska
občina bo sprejela migrante in
z vsakim zaslužila 290 evrov? Delovna
skupina za azil v akciji, za migrante
i…</t>
  </si>
  <si>
    <t>cesenj
[Ekskluzivno] Skrbno pripravljen
"veliki pok iz Bosne" se je žalostno
sfižil https://t.co/g9Yln0pOdL
Deljeno iz mojega Googlovega vira</t>
  </si>
  <si>
    <t>rokjarc
@JernejStromajer @strankaSD 1.
Glede na to da ste bili vladna
stranka, sprasujem kje ste bili
do sedaj?! 2. Če misl… https://t.co/UMVsXacgJ3</t>
  </si>
  <si>
    <t>antonstihec
RT @MetkaZevnik: Milena Babič,
ki je goljufala, lahko kandidira.
Meni so prepovedali. Listi SD in
Zelenih nista zavrnjeni, lista
Združene d…</t>
  </si>
  <si>
    <t>hzlatko
Glasbena in športna tekmovanja
so zgolj še podaljšek vojne z drugimi
... https://t.co/fG9DzdjcE6</t>
  </si>
  <si>
    <t>el_messija
@strankalevica V živo na MMC-ju
- pravljice treščenega Lunatika.
Zdaj bluzi, da Slovenija večinoma
izvaža polizdelk… https://t.co/WMBDXyW4e3</t>
  </si>
  <si>
    <t>yanchmb
"Seveda, nekaj ljudi je metalo
molotovke, nekateri kamenje - to
je tisto orožje revežev, ki ga
uporabiš seveda prot… https://t.co/6FONUJ1A9U</t>
  </si>
  <si>
    <t>bogdansajovic
RT @TanjaPorcnik: Slovenija v skupini
evropskih držav, ki so najmanj
naredile v boju z lažnimi novicami
oziroma #FakeNews, ki prihajajo
iz…</t>
  </si>
  <si>
    <t>zigav2000
RT @KovacRebeka: to, seveda, da
že 25 vodi stranko, je lepo in
prav. Vendar!!!!! Da pa je PREŽIVEL
ogabne napade medijskih hijen,
barab, gl…</t>
  </si>
  <si>
    <t>janagrilc9
RT @PortalSpolsi: Zakaj so kvote
potrebne? Ker mora demokracija
poskrbeti, da je odsev ljudi reprezentiran
v parlamentih, kar ni mogoče, če…</t>
  </si>
  <si>
    <t>ssnptuj
Če želite, da Slovenija ostane
država slovenskega naroda, katera
bo temeljila na demokratičnih načelih,
načelih zdr… https://t.co/IFvo0xPs1r</t>
  </si>
  <si>
    <t>alex_zamuda
RT @SSNPtuj: Če želite, da Slovenija
ostane država slovenskega naroda,
katera bo temeljila na demokratičnih
načelih, načelih zdrave pameti…</t>
  </si>
  <si>
    <t>caretak79458195
RT @TanjaPorcnik: Slovenija v skupini
evropskih držav, ki so najmanj
naredile v boju z lažnimi novicami
oziroma #FakeNews, ki prihajajo
iz…</t>
  </si>
  <si>
    <t>tomazinrobert
Itak so krivi drugi. Vedno. https://t.co/68bjrzqvcg</t>
  </si>
  <si>
    <t>bdarja
RT @Nova24TV: Sramoten odnos države
do vojnih veteranov: Ko branitelj
Slovenije in invalid 3. kategorije
plača položnice, gre lahko samo
še…</t>
  </si>
  <si>
    <t>trackostil
[INSTA RECEPT] SEZONA PARADIŽNIKA
PRIHAJA! Ali je lahko lazanja brez
testa? Ja itak... :-) #hitro #namig…
https://t.co/JkJWcwlH4Z</t>
  </si>
  <si>
    <t>ugm_maribor
Vlasto Zorko lahko v teh dneh pozdravite
tudi v mestu. Hvala Europlakat
Slovenija 🙋‍♂️ Sicer pa je razstava
na ogle… https://t.co/0cDdYOM2Ne</t>
  </si>
  <si>
    <t>msrebre
RT @Max970: Radeljski župan kazensko
ovaden, od občine pa terjajo odškodnino.
STA je pozabila navesti, da je
župan Bukovnik vidni član Soci…</t>
  </si>
  <si>
    <t>anjabahzibert
RT @JJansaSDS: Kaj če bi @RTV_Slovenija
raje dežurala ob Kolpi kot v Gazi?
Bolj jih skrbi palestinska kot
slovenska meja. Kdo vas plačuje?</t>
  </si>
  <si>
    <t>profaljosa
Nove zakladne menice RS. Donos
od -0,50% do -0,39%. Zapomnite
si te lepe čase. #pfi1 https://t.co/88dS0WHu2j</t>
  </si>
  <si>
    <t>che27che
RT @SPSlovenije: Cela oddaja "Vroči
stol" na Top Tv, kjer gostuje tudi
naš generalni sekretar, tovariš
Tadej Trček, dipl. prav. https://t…</t>
  </si>
  <si>
    <t>spslovenije
#Slovenija potrebuje nove kontejnerje
in kante za ločevanje narodu škodljivih
odpadkov, katere je zaradi "radioakti…
https://t.co/bd0aSUfm53</t>
  </si>
  <si>
    <t>blogslovenija
RT @MetkaZevnik: Milena Babič,
ki je goljufala, lahko kandidira.
Meni so prepovedali. Listi SD in
Zelenih nista zavrnjeni, lista
Združene d…</t>
  </si>
  <si>
    <t>vesnam16
RT @mojcaskrinjar: Retweeted SDS
(@strankaSDS): Ste že slišali za
program SDS - "Slovenija v srcu"?
#SDSzate https://t.co/59zD6vDv9i
https…</t>
  </si>
  <si>
    <t>mstrovs
@vesnam16 Zdaj je Slovenija edina
država na svetu, ki ima v svoji
himni vraga, ne pa Boga.</t>
  </si>
  <si>
    <t>muchka72
RT @dete_epruvete: Utisci sa puta:
Hrvatska: čistija verzija Srbije
Slovenija: savršenstvo! Italija:
gužva u saobraćaju, radovi, i 1/2
radn…</t>
  </si>
  <si>
    <t>dete_epruvete
Utisci sa puta: Hrvatska: čistija
verzija Srbije Slovenija: savršenstvo!
Italija: gužva u saobraćaju, radovi,
i 1/2… https://t.co/uJdBGxerTE</t>
  </si>
  <si>
    <t>tevilevi
Kdo že v #sektaSdS prihaja iz Ajdovščine!?
https://t.co/mqkbEOa1Tr</t>
  </si>
  <si>
    <t>gen_id_slo
RT @BernardBrscic: Tone Krkovič
ima prav. Rdeča zvezda je simbol
partizanov in okupatorske JNA.
Povezuje vse tiste, ki jim samostojna
Slove…</t>
  </si>
  <si>
    <t>matejkmatej42
Menim, da ne gre za "volitve proti
Jansi" ampak volitve proti uvedbi
diktature,rehabilitacije fasizma,
proti ekstre… https://t.co/XVLUxIKYbf</t>
  </si>
  <si>
    <t>tradicijaslo
@borisvoncina @MZZRS @MiroCerar
Kaj pa Slovenija? Zakaj pa bi se
morala zahod in Slovenija vmešavati
v njihov spor… https://t.co/xncmeqCTqI</t>
  </si>
  <si>
    <t xml:space="preserve">borisvoncina
</t>
  </si>
  <si>
    <t>pavlinarosar
RT @NeuroVirtu: Res, da vodi @strankaSDS
najbolj celovito in profesionalno
kampanjo, kar jih je Slovenija
kdaj videla. Če pa izpostavimo
en…</t>
  </si>
  <si>
    <t>roma9na
RT @katoliskacerkev: Vlaganje v
družino je vlaganje v stabilnost
in vsestransko blagostanje naše
družbe - #SlovenskaKaritas poziva
državne…</t>
  </si>
  <si>
    <t>robertsifrer
Ali prohibicija (Slovenija) vs.
prisila (Kalifornija)? Ali visoki
davki in visoke kazni vs. visoke
subvencije. V re… https://t.co/aXBe9zdgMV</t>
  </si>
  <si>
    <t>dlawdovsky
https://t.co/777XKJIezJ @TerreRosse21</t>
  </si>
  <si>
    <t xml:space="preserve">terrerosse21
</t>
  </si>
  <si>
    <t>jure_bajic
Ja, jaz sem bil tud malo šokiran,
ko se Slovenija ni uvrstila na
SP v nogometu, ki se začne čez
slab mesec dni v Ru… https://t.co/PtO7MeQ9IK</t>
  </si>
  <si>
    <t>cirocara
RT @MatejKmatej42: Menim, da ne
gre za "volitve proti Jansi" ampak
volitve proti uvedbi diktature,rehabilitacije
fasizma, proti ekstremizmu…</t>
  </si>
  <si>
    <t xml:space="preserve">matejtonin
</t>
  </si>
  <si>
    <t xml:space="preserve">novaslovenija
</t>
  </si>
  <si>
    <t xml:space="preserve">pstendler
</t>
  </si>
  <si>
    <t>_wupe
RT @MGruden: Predsednik, ki izjavi,
da se krepi geopolitika, je kot
vremenoslovec, ki napove, da bo
v naslednjih dneh več meteorologije.…</t>
  </si>
  <si>
    <t>tanasicmilos
RT @dete_epruvete: Utisci sa puta:
Hrvatska: čistija verzija Srbije
Slovenija: savršenstvo! Italija:
gužva u saobraćaju, radovi, i 1/2
radn…</t>
  </si>
  <si>
    <t>arsenalslovenia
Vic Akers - legenda Arsenala https://t.co/hlZmuB3PkE</t>
  </si>
  <si>
    <t>ivankakoprivc
RT @boriscipot1: Pred jutrišnjo
obletnico ustanovitve MSNZ .@ToneKrkovic
.@VSO_Slovenija Ravnanje Milana
Kučana v usodnih dneh sredi maja
1…</t>
  </si>
  <si>
    <t>alenkajerajsds
RT @MPrevejsek: ŽIVELA, SLOVENIJA!
Volilna himna SDS 2018 #nazmagoSDS
#SDSzate #zmagovitaSlovenija #živelaSlovenija
https://t.co/5yVCgpZtyi</t>
  </si>
  <si>
    <t>mprevejsek
RT @Demokracija1: Naš cilj je uspešna
Slovenija, ki zagotavlja razvoj,
varnost in stabilnost. Bodi pogum.
Bodi sprememba https://t.co/FxOvp…</t>
  </si>
  <si>
    <t>andrejlac
RT @JernejStromajer: Na volitve
se @strankaSD odpravlja z desetimi
zavezami, med drugim obljubljajo
višje plače, krajše čakalne vrste
v zdr…</t>
  </si>
  <si>
    <t>spagetyuse
RT @Jaka__Dolinar: Šarec ,podpisnik
F571 je TIŠLER ! Slovenija torej
namerava izvoliti za premieja mizarja
in zabavljača ,čigar zabavljaštv…</t>
  </si>
  <si>
    <t>sloincro
21. svibnja u 18 sati prikazuje
se film “Ivan”, redatelja Janeza
Burgera, dok 28. svibnja u isto
vrijeme gledatelji… https://t.co/r5ZohOOquY</t>
  </si>
  <si>
    <t>andrejkokot
@leaathenatabako Slovenija ima
talent.</t>
  </si>
  <si>
    <t xml:space="preserve">leaathenatabako
</t>
  </si>
  <si>
    <t>sfa_slovenija
RT @iterorg: First cold test of
a #toroidal field coil at -193
°C for 20 days at @SIMIC_GROUP
in Venice, Italy, last month! The
test is nee…</t>
  </si>
  <si>
    <t xml:space="preserve">fourthstate
</t>
  </si>
  <si>
    <t xml:space="preserve">generalfusion
</t>
  </si>
  <si>
    <t xml:space="preserve">to
</t>
  </si>
  <si>
    <t xml:space="preserve">apurschwitz
</t>
  </si>
  <si>
    <t xml:space="preserve">m_claessens
</t>
  </si>
  <si>
    <t xml:space="preserve">fusenleague
</t>
  </si>
  <si>
    <t xml:space="preserve">simic_group
</t>
  </si>
  <si>
    <t xml:space="preserve">iterorg
</t>
  </si>
  <si>
    <t>telenovelesi
#LaReinaDelSur2 Prve fotografije
iz snemanj druge sezone telenovele
Kraljica juga https://t.co/pSNDN9wkUO
https://t.co/v6a8PLAeD8</t>
  </si>
  <si>
    <t>vojinovic_
@srpskalegija @Dumijana Sve se
može srediti ako vlast to hoće.
U nekim zemljama, koje sam prošao
vozeći biciklo, ni… https://t.co/QNDWjjl1dj</t>
  </si>
  <si>
    <t xml:space="preserve">dumijana
</t>
  </si>
  <si>
    <t xml:space="preserve">srpskalegija
</t>
  </si>
  <si>
    <t>cincamarinca00
RT @MetkaZevnik: Milena Babič,
ki je goljufala, lahko kandidira.
Meni so prepovedali. Listi SD in
Zelenih nista zavrnjeni, lista
Združene d…</t>
  </si>
  <si>
    <t>mervicvanda
RT @rokjarc: @JernejStromajer @strankaSD
1. Glede na to da ste bili vladna
stranka, sprasujem kje ste bili
do sedaj?! 2. Če mislite da je
@…</t>
  </si>
  <si>
    <t>radiokoper
Študentka druge stopnje mednarodnih
odnosov na Fakulteti za družbene
vede v Ljubljani Arbnore Avdylaj
je v Slovenij… https://t.co/Z16GdtHbs5</t>
  </si>
  <si>
    <t>si_supervizor
https://t.co/TIVsosm0Wt https://t.co/qIIC63R386</t>
  </si>
  <si>
    <t>magdamekina
RT @MGruden: Predsednik, ki izjavi,
da se krepi geopolitika, je kot
vremenoslovec, ki napove, da bo
v naslednjih dneh več meteorologije.…</t>
  </si>
  <si>
    <t xml:space="preserve">lukamesec
</t>
  </si>
  <si>
    <t>john_the_tailor
RT @dete_epruvete: Utisci sa puta:
Hrvatska: čistija verzija Srbije
Slovenija: savršenstvo! Italija:
gužva u saobraćaju, radovi, i 1/2
radn…</t>
  </si>
  <si>
    <t>maskyca
RT @dete_epruvete: Utisci sa puta:
Hrvatska: čistija verzija Srbije
Slovenija: savršenstvo! Italija:
gužva u saobraćaju, radovi, i 1/2
radn…</t>
  </si>
  <si>
    <t>vtegov
RT @Demokracija1: Naš cilj je uspešna
Slovenija, ki zagotavlja razvoj,
varnost in stabilnost. Bodi pogum.
Bodi sprememba https://t.co/FxOvp…</t>
  </si>
  <si>
    <t>teamolaii
Hitro, preprosto in varno do vstopnic
na: https://t.co/a2N4zAyrRy Fizična
prodajna mesta: Moja trafika 3DVA
/ OMV Slovenija</t>
  </si>
  <si>
    <t>alojztetickovi3
RT @boriscipot1: Pred jutrišnjo
obletnico ustanovitve MSNZ .@ToneKrkovic
.@VSO_Slovenija Ravnanje Milana
Kučana v usodnih dneh sredi maja
1…</t>
  </si>
  <si>
    <t>znovice
Tudi na Poljskem ima Slovenija
svoje predstavnike v končnici.
Dejan Mihevc je z ekipo Polski
Cukier končal redni de… https://t.co/XcBFKCSdtS</t>
  </si>
  <si>
    <t>slovenskenovice
Vas mučijo alergije? Za vas imamo
rešitev!😉 https://t.co/IN9VaVOZBq</t>
  </si>
  <si>
    <t>daunamericans
RT @SPSlovenije: Spoštovani državljani(-ke)
RS! NE POZABITE, kdo je uničil
IBI. Volite tiste, ki ga bomo vrnili
narodu, ki je edini pravn…</t>
  </si>
  <si>
    <t xml:space="preserve">nato
</t>
  </si>
  <si>
    <t xml:space="preserve">toptvslovenija
</t>
  </si>
  <si>
    <t>janezklop
RT @SPSlovenije: #Slovenija potrebuje
nove kontejnerje in kante za ločevanje
narodu škodljivih odpadkov, katere
je zaradi "radioaktivnih sn…</t>
  </si>
  <si>
    <t>tommy_sgb
Day 8 - Predjama Castle in Slovenia,
our unfinished business as we didn't
have enough time to visit it back
in 2010… https://t.co/8YEjwMoZ1Q</t>
  </si>
  <si>
    <t>delonmiha
RT @JJansaSDS: Kaj če bi @RTV_Slovenija
raje dežurala ob Kolpi kot v Gazi?
Bolj jih skrbi palestinska kot
slovenska meja. Kdo vas plačuje?</t>
  </si>
  <si>
    <t>angelmaya7th
RT @krtmen: Slovenija kritizira
Izrael ki je pobil hamasove teroriste..
https://t.co/HxQj2KV3qA</t>
  </si>
  <si>
    <t>tonefels
RT @MPrevejsek: ŽIVELA, SLOVENIJA!
Volilna himna SDS 2018. Naj povzdigne
slovenski ponos. #nazmagoSDS #zmagovitaSlovenija
#živelaSlovenija…</t>
  </si>
  <si>
    <t xml:space="preserve">ep_justice
</t>
  </si>
  <si>
    <t>senkandreja
@mojcaskrinjar @JJansaSDS @RTV_Slovenija
JJ niti naročnine ne plačuje. Kako
to da gleda nacionalko?</t>
  </si>
  <si>
    <t>povse9
@SenkAndreja @mojcaskrinjar @JJansaSDS
@RTV_Slovenija Piz... Jaz tudi
nisem in nikoli ne bom musliman
pa sem vseeno… https://t.co/9BQ8cqiZxE</t>
  </si>
  <si>
    <t>jaz24_00_7
RT @Nova24TV: Proti zunanjemu ministru
Karlu Erjavcu vložena ovadba zaradi
izdaje tajnih podatkov in zavožene
arbitraže https://t.co/jPdQoQ…</t>
  </si>
  <si>
    <t>nera_dj
Da li mislite da je ovo duet koji
će obilježiti ljeto? 🎧🎧📊📈 #vuk
#mob #draganamirkovic #prokleto
#roden #idjvideos… https://t.co/4VcRyQ09k1</t>
  </si>
  <si>
    <t>zurnal_24
Gorenjski policisti so zaključili
preiskavo, v kateri so odkrili
štiri osebe, ki so vlamljale v
več stanovanjskih… https://t.co/MyuCajjTXX</t>
  </si>
  <si>
    <t>corcas_autonomy
Morocco accuses algeria of supporting
#Iran in #WesternSahara feud https://t.co/eOPc9ktC0Z
#AlgeriaSCAMWillNeverBe… https://t.co/nPomSjdxuK</t>
  </si>
  <si>
    <t>zeljkokisa
RT @dete_epruvete: Utisci sa puta:
Hrvatska: čistija verzija Srbije
Slovenija: savršenstvo! Italija:
gužva u saobraćaju, radovi, i 1/2
radn…</t>
  </si>
  <si>
    <t>sdmig
RT @strankaSDS: Ste že slišali
za program SDS - "Slovenija v srcu"?
#SDSzate https://t.co/vno35HeyCe</t>
  </si>
  <si>
    <t>lobnikar
RT @MGruden: Predsednik, ki izjavi,
da se krepi geopolitika, je kot
vremenoslovec, ki napove, da bo
v naslednjih dneh več meteorologije.…</t>
  </si>
  <si>
    <t>bernardagrobler
RT @NeMaramButlov: [Ekskluzivno]
Skrbno pripravljen “veliki pok
iz Bosne” se je žalostno sfižil
https://t.co/vt8xCwU3As via @Nova24TV</t>
  </si>
  <si>
    <t>janezmeznarec
Slovenci, poslušajte in ne nasedajte.
[VIDEO] Viktor Orban na obisku
v Sloveniji: “Slovenci ne bi smeli
nasedati no… https://t.co/YEt5iLSdo0</t>
  </si>
  <si>
    <t>nemarambutlov
[Ekskluzivno] Skrbno pripravljen
“veliki pok iz Bosne” se je žalostno
sfižil https://t.co/vt8xCwU3As
via @Nova24TV</t>
  </si>
  <si>
    <t>lajnareu
RT @NeMaramButlov: [Ekskluzivno]
Skrbno pripravljen “veliki pok
iz Bosne” se je žalostno sfižil
https://t.co/vt8xCwU3As via @Nova24TV</t>
  </si>
  <si>
    <t>janezpogorelec
@LajnarEU @zaslovenijo2 @MatejTonin
@NovaSlovenija @JernejVrtovec No,
ne govorim o njemu ampak o pojavu.
Taki kot s… https://t.co/6Zy5CXQDxO</t>
  </si>
  <si>
    <t xml:space="preserve">jernejvrtovec
</t>
  </si>
  <si>
    <t>prolittera
Roman Leljak zasluži priznanje
državljanov in Republike Slovenije.
Upam, da je marsikdo lahko v strahu
pred novimi… https://t.co/iQK71CKE80</t>
  </si>
  <si>
    <t xml:space="preserve">jozejerovsek
</t>
  </si>
  <si>
    <t>alzheimerultra
RT @MPrevejsek: ŽIVELA, SLOVENIJA!
Volilna himna SDS 2018 #nazmagoSDS
#SDSzate #zmagovitaSlovenija #živelaSlovenija
https://t.co/5yVCgpZtyi</t>
  </si>
  <si>
    <t>dragozad
RT @NeMaramButlov: [Ekskluzivno]
Skrbno pripravljen “veliki pok
iz Bosne” se je žalostno sfižil
https://t.co/vt8xCwU3As via @Nova24TV</t>
  </si>
  <si>
    <t>zosds_ig
RT @strankaSDS: Ste že slišali
za program SDS - "Slovenija v srcu"?
#SDSzate https://t.co/vno35HeyCe</t>
  </si>
  <si>
    <t>magictrics
RT @MPrevejsek: ŽIVELA, SLOVENIJA!
Volilna himna SDS 2018 #nazmagoSDS
#SDSzate #zmagovitaSlovenija #živelaSlovenija
https://t.co/5yVCgpZtyi</t>
  </si>
  <si>
    <t>bozopredalic
RT @NeMaramButlov: [Ekskluzivno]
Skrbno pripravljen “veliki pok
iz Bosne” se je žalostno sfižil
https://t.co/vt8xCwU3As via @Nova24TV</t>
  </si>
  <si>
    <t>smarjanca
RT @JJansaSDS: Kaj če bi @RTV_Slovenija
raje dežurala ob Kolpi kot v Gazi?
Bolj jih skrbi palestinska kot
slovenska meja. Kdo vas plačuje?</t>
  </si>
  <si>
    <t>kia_slovenija
Kia bo v drugi polovici letošnjega
leta predstavila svoj prvi dizelski
mehki hibridni pogon. Novi pogon
'EcoDynami… https://t.co/KKMPJxy88s</t>
  </si>
  <si>
    <t>wildduckmb
RT @Max970: Katera slovenska občina
bo sprejela migrante in z vsakim
zaslužila 290 evrov? Delovna skupina
za azil v akciji, za migrante išč…</t>
  </si>
  <si>
    <t>tomirozman
Ej, a bi ti napisal en del članka,
jaz bi se podpisal kot avtor, vendar
bi tebe v besedilu omenili kot
strokovnjaka? *leta 2018, Slovenija.</t>
  </si>
  <si>
    <t>ikoprivnik
RT @Nova24TV: [Ekskluzivno] Skrbno
pripravljen “veliki pok iz Bosne”
se je žalostno sfižil https://t.co/EqrrBo611l</t>
  </si>
  <si>
    <t>sova_0007
RT @petra_jansa: Roman Leljak objavlja
dokumente iz Beograda, ki so jih
v Sloveniji uničili https://t.co/Ff7UsKZkjf</t>
  </si>
  <si>
    <t>mladivso
RT @vfokusu: @vfokusu objavljamo
video zapis sinočnje javne tribune
.@VSO_Slovenija o osamosvojitveni
vojni v Pomurju 91, sodeloval tudi
.@…</t>
  </si>
  <si>
    <t xml:space="preserve">vfokusu
</t>
  </si>
  <si>
    <t>sebastjanapat
RT @NeMaramButlov: [Ekskluzivno]
Skrbno pripravljen “veliki pok
iz Bosne” se je žalostno sfižil
https://t.co/vt8xCwU3As via @Nova24TV</t>
  </si>
  <si>
    <t>sportniforumsds
RT @MPrevejsek: ŽIVELA, SLOVENIJA!
Volilna himna SDS 2018 #nazmagoSDS
#SDSzate #zmagovitaSlovenija #živelaSlovenija
https://t.co/5yVCgpZtyi</t>
  </si>
  <si>
    <t>milakuki27
RT @Max970: Katera slovenska občina
bo sprejela migrante in z vsakim
zaslužila 290 evrov? Delovna skupina
za azil v akciji, za migrante išč…</t>
  </si>
  <si>
    <t>slogroyper
@PStendler @R10Vojko Nikogar ni
potrebno uvoziti sem, da se mu
pomaga. Slovenija ne meji na vojna
žarišča. Govorjen… https://t.co/RUwr0jpee8</t>
  </si>
  <si>
    <t>r10vojko
@NormaMKorosec @polona_naglic @Nova24TV
@RevijaReporter @Demokracija1 @Casnik
@Domovina_je @RTV_Slovenija… https://t.co/0h7wHUkPoA</t>
  </si>
  <si>
    <t>jansaretweets
RT @MPrevejsek: ŽIVELA, SLOVENIJA!
Volilna himna SDS 2018 #nazmagoSDS
#SDSzate #zmagovitaSlovenija #živelaSlovenija
https://t.co/5yVCgpZtyi</t>
  </si>
  <si>
    <t>sonjaramsak
RT @Nova24TV: [Ekskluzivno] Skrbno
pripravljen “veliki pok iz Bosne”
se je žalostno sfižil https://t.co/EqrrBo611l</t>
  </si>
  <si>
    <t>aleszuzek
RT @RevijaReporter: KOMENTAR @aleszuzek
Aleš Žužek: Kako je Slovenija še
drugič iztirila https://t.co/NBe3LCdsRg
https://t.co/1h8gEJNZlm</t>
  </si>
  <si>
    <t>karolin32896391
RT @RevijaReporter: Krkovič: Jankovič
je z rdečimi zvezdami onečastil
človekovo dostojanstvo vseh, ki
so glasovali za samostojnost https://…</t>
  </si>
  <si>
    <t>tomijurman
Za las so nas prehiteli ;-) Pariz
poleg evra uvaja lokalno plačilno
sredstvo la pêche :: Prvi interaktivni
multimed… https://t.co/7MXZkGjlUK</t>
  </si>
  <si>
    <t>bozidarbiscan
Na tone lazi, sovraznega govora,
blatenja pobitih, sejanja razdora
s strani podpredsednika ZZB in
sledi tisina, raz… https://t.co/dKawOPWTRo</t>
  </si>
  <si>
    <t>antontomazic
RT @RevijaReporter: Krkovič: Jankovič
je z rdečimi zvezdami onečastil
človekovo dostojanstvo vseh, ki
so glasovali za samostojnost https://…</t>
  </si>
  <si>
    <t>huaweimobilesi
"Inženirji so Huawei P20 Pro opremili
z revolucionarno kamero, ki je
nastala v sodelovanju s podjetjem
Leica in pos… https://t.co/MrO5IILhGo</t>
  </si>
  <si>
    <t>marijamerii
RT @Jaka__Dolinar: Šarec ,podpisnik
F571 je TIŠLER ! Slovenija torej
namerava izvoliti za premieja mizarja
in zabavljača ,čigar zabavljaštv…</t>
  </si>
  <si>
    <t>markoferluga
Kaj pa se čaka Slovenija? Le uro,le
urno pokončna,ubogljiva in rada
sledi....Zakaj še mi ne😉😎 https://t.co/nosMIOG0eb</t>
  </si>
  <si>
    <t>sta_novice
Slovenija po številu čebelarjev
v vrhu EU, po količini pridelanega
medu pri repu https://t.co/mEQKJlDVgl</t>
  </si>
  <si>
    <t>memrea1
[https://t.co/mzsXYwMkZh] Tumbaković:
BiH i Slovenija su selekcije u
uzlaznoj putanji https://t.co/TGAtNnclhM
https://t.co/Vbs9DHis3C</t>
  </si>
  <si>
    <t>kogojslavko
RT @NeMaramButlov: [Ekskluzivno]
Skrbno pripravljen “veliki pok
iz Bosne” se je žalostno sfižil
https://t.co/vt8xCwU3As via @Nova24TV</t>
  </si>
  <si>
    <t>grsgmi
RT @Muhabc1: Društvo MORiS ponovno
vložilo zahtevo za prepoved komunistične
orgije Svetlane Makarovič “Nosil
bom rdečo zvezdo”, ki krši ust…</t>
  </si>
  <si>
    <t>hbeladona
RT @MetkaZevnik: Milena Babič,
ki je goljufala, lahko kandidira.
Meni so prepovedali. Listi SD in
Zelenih nista zavrnjeni, lista
Združene d…</t>
  </si>
  <si>
    <t>blagovestgb
RT @NormaMKorosec: Tudi jaz bom
tam. 😊👌 Pridite! @Nova24TV @RevijaReporter
@Demokracija1 @Casnik @Domovina_je
@RTV_Slovenija @STA_novice @R…</t>
  </si>
  <si>
    <t xml:space="preserve">r
</t>
  </si>
  <si>
    <t xml:space="preserve">domovina_je
</t>
  </si>
  <si>
    <t xml:space="preserve">casnik
</t>
  </si>
  <si>
    <t>normamkorosec
Tudi jaz bom tam. 😊👌 Pridite!
@Nova24TV @RevijaReporter @Demokracija1
@Casnik @Domovina_je @RTV_Slovenija…
https://t.co/B0iZbpwZPu</t>
  </si>
  <si>
    <t>salihovicalen
Papež Frančišek ob 120-letnici
prihoda Frančiškanov na Brezje
prejel v dar serafinski rožni venec
@MarijaBrezje… https://t.co/dN0ISLYLk9</t>
  </si>
  <si>
    <t>rajkogeric
Takšen balkon je imela kandidatka
za poslanko, ki naj bi se borila
za pravice živali #video https://t.co/SGi9uHDFnN
via @SiolNEWS</t>
  </si>
  <si>
    <t>matejzz
@NormaMKorosec @Nova24TV @RevijaReporter
@Demokracija1 @Casnik @Domovina_je
@RTV_Slovenija @STA_novice @Radio1SLO…
https://t.co/TtsO1qo8jx</t>
  </si>
  <si>
    <t xml:space="preserve">radio1slo
</t>
  </si>
  <si>
    <t>anazagozen
RT @BernardBrscic: Tone Krkovič
ima prav. Rdeča zvezda je simbol
partizanov in okupatorske JNA.
Povezuje vse tiste, ki jim samostojna
Slove…</t>
  </si>
  <si>
    <t>aleksandragregl
RT @NormaMKorosec: Tudi jaz bom
tam. 😊👌 Pridite! @Nova24TV @RevijaReporter
@Demokracija1 @Casnik @Domovina_je
@RTV_Slovenija @STA_novice @R…</t>
  </si>
  <si>
    <t>anzelog
RT @JJansaSDS: Naš cilj je uspešna
Slovenija, ki zagotavlja razvoj,
varnost in stabilnost. Bodi pogum.
Bodi sprememba. Odprimo vrata boljši…</t>
  </si>
  <si>
    <t>lbna69
@krtmen K se Erjavec zaplete z
arbitražo je Slovenija zmeri manjša...</t>
  </si>
  <si>
    <t>alenkamajsep
RT @Nova24TV: Katera slovenska
občina bo sprejela migrante in
z vsakim zaslužila 290 evrov? Delovna
skupina za azil v akciji, za migrante
i…</t>
  </si>
  <si>
    <t>viktor_viktorh
RT @MPrevejsek: ŽIVELA, SLOVENIJA!
Volilna himna SDS 2018. Naj povzdigne
slovenski ponos. #nazmagoSDS #zmagovitaSlovenija
#živelaSlovenija…</t>
  </si>
  <si>
    <t>jcerkovnik
RT @MetkaZevnik: Milena Babič,
ki je goljufala, lahko kandidira.
Meni so prepovedali. Listi SD in
Zelenih nista zavrnjeni, lista
Združene d…</t>
  </si>
  <si>
    <t xml:space="preserve">radioprvi
</t>
  </si>
  <si>
    <t xml:space="preserve">libertarec
</t>
  </si>
  <si>
    <t>ladislavtroha
Prvi so na naša vprašanja odgovorili
iz ZSi - Gibanje Zedinjena Slovenija,
lahko jih preberete v povezavi....
https://t.co/qk9thwxNYP</t>
  </si>
  <si>
    <t>stezinardrago
RT @NormaMKorosec: Tudi jaz bom
tam. 😊👌 Pridite! @Nova24TV @RevijaReporter
@Demokracija1 @Casnik @Domovina_je
@RTV_Slovenija @STA_novice @R…</t>
  </si>
  <si>
    <t xml:space="preserve">spelarotar
</t>
  </si>
  <si>
    <t>klavdyop
RT @JJansaSDS: Naš cilj je uspešna
Slovenija, ki zagotavlja razvoj,
varnost in stabilnost. Bodi pogum.
Bodi sprememba. Odprimo vrata boljši…</t>
  </si>
  <si>
    <t>europlakatslo
#NahranimoČebele Prvi dan akcije,
rožice gredo za med (dobesedno).
Ogromno pohval mimoidočih A1 Slovenija👍👍👍
https://t.co/6hSMtpyWIm</t>
  </si>
  <si>
    <t>martintincek
RT @penzionist12: [Ekskluzivno]
Skrbno pripravljen “veliki pok
iz Bosne” se je žalostno sfižil
https://t.co/g2GzBrXtld via @Nova24TV</t>
  </si>
  <si>
    <t>prgadp
RT @MetkaZevnik: Milena Babič,
ki je goljufala, lahko kandidira.
Meni so prepovedali. Listi SD in
Zelenih nista zavrnjeni, lista
Združene d…</t>
  </si>
  <si>
    <t xml:space="preserve">slovenistan
</t>
  </si>
  <si>
    <t xml:space="preserve">predsednik2017
</t>
  </si>
  <si>
    <t xml:space="preserve">goranbracic
</t>
  </si>
  <si>
    <t>margu501
RT @BozidarBiscan: Na tone lazi,
sovraznega govora, blatenja pobitih,
sejanja razdora s strani podpredsednika
ZZB in sledi tisina, razburje…</t>
  </si>
  <si>
    <t>ivankrzisnik
Golobičev tesni zaveznik Bogdan
Biščak povsem padel iz tira in
začel zmerjati: "Kreten zarukani,
lažnivi! Kakšno ja… https://t.co/8rA7CFytl5</t>
  </si>
  <si>
    <t>larisaco1
RT @Bond00775328617: Židanega pujsologa,ki
naivnim volilcem ponuja nekakšno
"novo zavezo" v 10 točkah (10 Kučanovih
božjih zapovedi) naj ne…</t>
  </si>
  <si>
    <t>matjanemec
RT @ZidanDejan: @SiolNEWS: Po Židanovih
besedah @ZidanDejan @strankaSD
v #Slovenija potrebujemo kombinacijo
izkušenj in ljudi, ki so že kaj…</t>
  </si>
  <si>
    <t>mitjast
RT @UrosEsih: Popravni izpit za
blamažo glede priznanja Palestine
se ponuja kot na pladnju. Javni
denar, ki bi ga Slovenija namenila
za pro…</t>
  </si>
  <si>
    <t>ver_lavrencic
RT @SiolNEWS: Takšen balkon je
imela kandidatka za poslanko, ki
naj bi se borila za pravice živali
https://t.co/7GpKUIFHDV</t>
  </si>
  <si>
    <t>institutipes
RT @PortalSpolsi: Zakaj so kvote
potrebne? Ker mora demokracija
poskrbeti, da je odsev ljudi reprezentiran
v parlamentih, kar ni mogoče, če…</t>
  </si>
  <si>
    <t>epameten
RT @kokochannel12: @VSO_Slovenija
@JJansaSDS In kaj je počel Janša?
Skrival v kleti CD in izdajal povelja,
ki bi zahtevala na tisoče življ…</t>
  </si>
  <si>
    <t>kokochannel12
@VSO_Slovenija @JJansaSDS In kaj
je počel Janša? Skrival v kleti
CD in izdajal povelja, ki bi zahtevala
na tisoče… https://t.co/nrhupOmZFB</t>
  </si>
  <si>
    <t>risinja
RT @ProfAljosa: O lej, "ugledni"
pravniki so spet delali tako rekoč
za drobiž: "...mnenje...izdelali
Ciril Ribičič, Franc Grad in Boštjan
M…</t>
  </si>
  <si>
    <t>scdtwister
RT @MPrevejsek: ŽIVELA, SLOVENIJA!
Volilna himna SDS 2018. Naj povzdigne
slovenski ponos. #nazmagoSDS #zmagovitaSlovenija
#živelaSlovenija…</t>
  </si>
  <si>
    <t>jozejos
RT @Nova24TV: Na današnji dan se
je zgodila narodna veleizdaja,
razorožitev Teritorialne obrambe,
s pomočjo petokolonaša Kučana!
https://t.…</t>
  </si>
  <si>
    <t>sloado
Danes smo na OŠ Mojstrana snemali
oddajo RTV Slovenija Migaj raje
z nami o protidopinškemu programu
za najmlajše. H… https://t.co/IcrS9hA648</t>
  </si>
  <si>
    <t>korsikab
Kaj pa ko nori Grki nakupjo nemško
in francosko orožje, s krediti
nemških in francoskih bank? Pa
cela Evropa (tud S… https://t.co/j4gG1RDxgJ</t>
  </si>
  <si>
    <t>barjanski
RT @KorsikaB: Kaj pa ko nori Grki
nakupjo nemško in francosko orožje,
s krediti nemških in francoskih
bank? Pa cela Evropa (tud Slovenija)…</t>
  </si>
  <si>
    <t>metod_berlec
RT @ales_primc: Ustavni pravnik
Jurij Toplak resno opozarja, da
je ukrep zavrnitve liste zaradi
spolne kvote nesorazmeren in v
Evropi nespr…</t>
  </si>
  <si>
    <t>leon48303573
RT @petra_jansa: Roman Leljak objavlja
dokumente iz Beograda, ki so jih
v Sloveniji uničili https://t.co/Ff7UsKZkjf</t>
  </si>
  <si>
    <t>miabezjak
RT @Demokracija1: Naš cilj je uspešna
Slovenija, ki zagotavlja razvoj,
varnost in stabilnost. Bodi pogum.
Bodi sprememba https://t.co/FxOvp…</t>
  </si>
  <si>
    <t xml:space="preserve">matjavede
</t>
  </si>
  <si>
    <t>dusankocevar1
Na referendum nisem šel, na volitve
bom šel zagotovo. Ne da bi zaustavljal
Janšo ampak da bi poskušal podpreti
iskr… https://t.co/8DXyRKSWQw</t>
  </si>
  <si>
    <t xml:space="preserve">goran_trajkovic
</t>
  </si>
  <si>
    <t xml:space="preserve">piratskastranka
</t>
  </si>
  <si>
    <t>dolin1dolinar
RT @petra_jansa: Roman Leljak objavlja
dokumente iz Beograda, ki so jih
v Sloveniji uničili https://t.co/Ff7UsKZkjf</t>
  </si>
  <si>
    <t>david_ferletic
Nov val beguncev, na meji tudi
vojska https://t.co/FlAeUPcQMn</t>
  </si>
  <si>
    <t>katarinaurankar
RT @RevijaReporter: Krkovič: Jankovič
je z rdečimi zvezdami onečastil
človekovo dostojanstvo vseh, ki
so glasovali za samostojnost https://…</t>
  </si>
  <si>
    <t xml:space="preserve">bite84303401
</t>
  </si>
  <si>
    <t>ajitamxy
RT @Nova24TV: Sramoten odnos države
do vojnih veteranov: Ko branitelj
Slovenije in invalid 3. kategorije
plača položnice, gre lahko samo
še…</t>
  </si>
  <si>
    <t>bernardbrscic
Tone Krkovič ima prav. Rdeča zvezda
je simbol partizanov in okupatorske
JNA. Povezuje vse tiste, ki jim
samostojna… https://t.co/uWIH7sXlHr</t>
  </si>
  <si>
    <t>tomazkavcic
RT @BernardBrscic: Tone Krkovič
ima prav. Rdeča zvezda je simbol
partizanov in okupatorske JNA.
Povezuje vse tiste, ki jim samostojna
Slove…</t>
  </si>
  <si>
    <t>prisank9
RT @MarkoSket: Na današnji dan
se je zgodila narodna veleizdaja,
razorožitev Teritorialne obrambe,
s pomočjo petokolonaša Kučana!
https://t…</t>
  </si>
  <si>
    <t>rauterzani
RT @MetkaZevnik: Milena Babič,
ki je goljufala, lahko kandidira.
Meni so prepovedali. Listi SD in
Zelenih nista zavrnjeni, lista
Združene d…</t>
  </si>
  <si>
    <t>aleksan61182821
RT @BernardBrscic: Tone Krkovič
ima prav. Rdeča zvezda je simbol
partizanov in okupatorske JNA.
Povezuje vse tiste, ki jim samostojna
Slove…</t>
  </si>
  <si>
    <t>timessi
Obramba na sojenju Kolarju za umor
brezdomca zahteva novega izvedenca
| RTV Slovenija https://t.co/dLznHahTTf
https://t.co/Gxr0Lhn97D</t>
  </si>
  <si>
    <t>davorvrban
Po Titu Tito https://t.co/HICmDvIZgo</t>
  </si>
  <si>
    <t>errrudit
Mladim družinam svetujemo, da začnete
graditi na občinskem zemljišču
in pred tem pojugoslovanite priimek.
Čez nekaj… https://t.co/B3A5Aozmsr</t>
  </si>
  <si>
    <t>krrokarr
RT @BernardBrscic: Tone Krkovič
ima prav. Rdeča zvezda je simbol
partizanov in okupatorske JNA.
Povezuje vse tiste, ki jim samostojna
Slove…</t>
  </si>
  <si>
    <t>darkoermenc
RT @svizec5: [Ekskluzivno] Skrbno
pripravljen “veliki pok iz Bosne”
se je žalostno sfižil https://t.co/847FuMRzBe
via @Nova24TV</t>
  </si>
  <si>
    <t>didier_maradona
Leskovec (Novo Mesto, Slovenija)
https://t.co/cMrrdr9VZz</t>
  </si>
  <si>
    <t>dr_eclectic
@BernardBrscic No, no... Slovenski
partizani so nastali za boj proti
okupatorju, leta 1991 pa sem si
prislužil nazi… https://t.co/NqiJF8d6I0</t>
  </si>
  <si>
    <t>free_rtv
Društvo MORiS ponovno vložilo zahtevo
za prepoved komunistične orgije
Svetlane Makarovič “Nosil bom rdečo
zvezdo”,… https://t.co/g3v3xZ6HSu</t>
  </si>
  <si>
    <t>strubeljg
RT @JJansaSDS: Naš cilj je uspešna
Slovenija, ki zagotavlja razvoj,
varnost in stabilnost. Bodi pogum.
Bodi sprememba. Odprimo vrata boljši…</t>
  </si>
  <si>
    <t>majekprezi
RT @Demokracija1: Naš cilj je uspešna
Slovenija, ki zagotavlja razvoj,
varnost in stabilnost. Bodi pogum.
Bodi sprememba https://t.co/FxOvp…</t>
  </si>
  <si>
    <t>Directed</t>
  </si>
  <si>
    <t>GraphSource░TwitterSearch▓GraphTerm░slovenija▓LayoutAlgorithm░The graph was laid out using the Fruchterman-Reingold layout algorithm.▓GraphDirectedness░The graph is directed.</t>
  </si>
  <si>
    <t>Graph Type</t>
  </si>
  <si>
    <t>Modularity</t>
  </si>
  <si>
    <t>NodeXL Version</t>
  </si>
  <si>
    <t>Not Applicable</t>
  </si>
  <si>
    <t>1.0.1.381</t>
  </si>
  <si>
    <t>Top URLs in Tweet in Entire Graph</t>
  </si>
  <si>
    <t>Entire Graph Count</t>
  </si>
  <si>
    <t>Top URLs in Tweet</t>
  </si>
  <si>
    <t>Top Domains in Tweet in Entire Graph</t>
  </si>
  <si>
    <t>Top Domains in Tweet</t>
  </si>
  <si>
    <t>Top Hashtags in Tweet in Entire Graph</t>
  </si>
  <si>
    <t>nazmagosds</t>
  </si>
  <si>
    <t>zmagovitaslovenija</t>
  </si>
  <si>
    <t>živelaslovenija</t>
  </si>
  <si>
    <t>ifeelslovenia</t>
  </si>
  <si>
    <t>Top Hashtags in Tweet</t>
  </si>
  <si>
    <t>Top Words in Tweet in Entire Graph</t>
  </si>
  <si>
    <t>Words in Sentiment List#1: Positive</t>
  </si>
  <si>
    <t>Words in Sentiment List#2: Negative</t>
  </si>
  <si>
    <t>Words in Sentiment List#3: (Add your own word list)</t>
  </si>
  <si>
    <t>Non-categorized Words</t>
  </si>
  <si>
    <t>Total Words</t>
  </si>
  <si>
    <t>rt</t>
  </si>
  <si>
    <t>je</t>
  </si>
  <si>
    <t>v</t>
  </si>
  <si>
    <t>Top Words in Tweet</t>
  </si>
  <si>
    <t>Top Word Pairs in Tweet in Entire Graph</t>
  </si>
  <si>
    <t>rt,jjansasds</t>
  </si>
  <si>
    <t>če,bi</t>
  </si>
  <si>
    <t>jjansasds,kaj</t>
  </si>
  <si>
    <t>ob,kolpi</t>
  </si>
  <si>
    <t>kaj,če</t>
  </si>
  <si>
    <t>bi,rtv_slovenija</t>
  </si>
  <si>
    <t>rtv_slovenija,raje</t>
  </si>
  <si>
    <t>raje,dežurala</t>
  </si>
  <si>
    <t>Top Word Pairs in Tweet</t>
  </si>
  <si>
    <t>Top Replied-To in Entire Graph</t>
  </si>
  <si>
    <t>Top Mentioned in Entire Graph</t>
  </si>
  <si>
    <t>Top Replied-To in Tweet</t>
  </si>
  <si>
    <t>Top Mentioned in Tweet</t>
  </si>
  <si>
    <t>Top Tweeters in Entire Graph</t>
  </si>
  <si>
    <t>Top Tweeters</t>
  </si>
  <si>
    <t>Top URLs in Tweet by Count</t>
  </si>
  <si>
    <t>https://4d.rtvslo.si/arhiv/tednik/174471597 http://nova24tv.si/slovenija/politika/ekskluzivno-skrbno-pripravljen-veliki-pok-iz-bosne-se-je-zalostno-sfizil/</t>
  </si>
  <si>
    <t>https://twitter.com/i/web/status/996465129653985280 https://twitter.com/i/web/status/996289742021984256</t>
  </si>
  <si>
    <t>https://soundcloud.com/martina-prevej-ek-81995692/zivela-slovenija?utm_source=soundcloud&amp;utm_campaign=share&amp;utm_medium=twitter http://www.slovenskenovice.si/novice/slovenija/clanek/znana-astrologinja-daje-odgovor-kdo-bo-zmagal-na-volitvah-50469 http://nova24tv.si/slovenija/objavljamo-seznam-novinarjev-slovenske-politicne-levice/ https://reporter.si/clanek/slovenija/zzr-treba-je-izvoliti-najbolj-sposobne-ugledne-in-izkusene-ljudi-638589 https://twitter.com/i/web/status/996105631751958532</t>
  </si>
  <si>
    <t>http://eu.sta.si/2514202/peterle-in-bogovic-v-bruslju-obelezila-prvi-svetovni-dan-cebel https://twitter.com/i/web/status/996493534093078533</t>
  </si>
  <si>
    <t>https://4d.rtvslo.si/arhiv/tednik/174471597 http://www.rtvslo.si/slovenija/ladji-triglav-odpovedali-vsi-trije-motorji/454921 https://twitter.com/i/web/status/996257356932579329</t>
  </si>
  <si>
    <t>https://reporter.si/clanek/slovenija/cus-je-ogorcen-je-vucko-kompetenten-za-direktorja-dvk-638609 https://www.24ur.com/novice/slovenija/kemis2.html</t>
  </si>
  <si>
    <t>http://www.rtvslo.si/slovenija/dan-slovenske-vojske-premalo-vojakov-premalo-denarja-preslaba-oprema/454936 https://www.24ur.com/novice/slovenija/vojaski-ladji-triglav-na-misiji-odpovedali-vsi-trije-motorji.html</t>
  </si>
  <si>
    <t>https://siol.net/novice/slovenija/kako-so-govorili-usodnega-privatizacijskega-21-junija-2013-7981 https://novice.svet24.si/clanek/novice/slovenija/570aa2d0dbd8c/energetika-v-primezu-mocnih-interesov</t>
  </si>
  <si>
    <t>http://nova24tv.si/slovenija/politika/razkrivamo-ministrica-anja-kopac-mrak-svojemu-bivsemu-mozu-omejuje-stike-z-otroki-zato-se-je-pridruzil-drustvu-obupanih-ocetov/ http://nova24tv.si/slovenija/odvetnik-babice-koroskih-deckov-ekskluzivno-za-novo24tv-ministrica-v-resnici-dobila-klofuto-escp/</t>
  </si>
  <si>
    <t>http://radio.ognjisce.si/sl/202/slovenija/27125/ https://twitter.com/i/web/status/996326873088102401</t>
  </si>
  <si>
    <t>http://radio.ognjisce.si/sl/202/slovenija/27117/ https://twitter.com/i/web/status/996401053670223872 http://radio.ognjisce.si/sl/202/slovenija/27125/</t>
  </si>
  <si>
    <t>http://www.demokracija.si/slovenija/nasprotniki-sds-so-ze-zaceli-s-podlimi-triki.html http://www.demokracija.si/slovenija/zacelo-se-je-levicarski-facebook-zacel-z-blokadami-profila-demokracije.html</t>
  </si>
  <si>
    <t>http://eu.sta.si/2514134/objavljen-prvi-razpis-za-evropsko-financiranje-brezplacnega-dostopa-do-spleta https://twitter.com/i/web/status/996335660087857153</t>
  </si>
  <si>
    <t>https://twitter.com/i/web/status/996305427779420162 https://www.youtube.com/watch?v=RUJLI67b0SA</t>
  </si>
  <si>
    <t>http://www.demokracija.si/slovenija/nasprotniki-sds-so-ze-zaceli-s-podlimi-triki.html http://www.slovenskenovice.si/novice/slovenija/clanek/foto-zgrozeni-tim-kores-kori-to-je-jetniska-atrakcija-50321</t>
  </si>
  <si>
    <t>http://www.demokracija.si/slovenija/nasprotniki-sds-so-ze-zaceli-s-podlimi-triki.html https://www.24ur.com/novice/slovenija/vojaski-ladji-triglav-na-misiji-odpovedali-vsi-trije-motorji.html http://www.demokracija.si/slovenija/drustvo-moris-zahteva-za-prepoved-javne-prireditve-nosil-bom-rdeco-zvezdo.html http://nova24tv.si/slovenija/objavljamo-seznam-novinarjev-slovenske-politicne-levice/</t>
  </si>
  <si>
    <t>https://twitter.com/FranciDonko/status/996630728468295680 http://radio.ognjisce.si/sl/202/slovenija/27125/</t>
  </si>
  <si>
    <t>https://twitter.com/i/web/status/996461571613364225 http://www.demokracija.si/slovenija/nasprotniki-sds-so-ze-zaceli-s-podlimi-triki.html</t>
  </si>
  <si>
    <t>https://twitter.com/i/web/status/996471644255326208 https://4d.rtvslo.si/arhiv/tednik/174471597</t>
  </si>
  <si>
    <t>http://nova24tv.si/slovenija/politika/ekskluzivno-skrbno-pripravljen-veliki-pok-iz-bosne-se-je-zalostno-sfizil/ https://reporter.si/clanek/slovenija/roman-leljak-objavlja-dokumente-iz-beograda-ki-so-jih-v-sloveniji-unicili-638685 http://www.thegatewaypundit.com/2018/05/gaza-terrorist-groups-post-martyrdom-photos-of-palestinians-killed-in-mondays-riot-at-israeli-border/ http://www.demokracija.si/slovenija/drustvo-moris-zahteva-za-prepoved-javne-prireditve-nosil-bom-rdeco-zvezdo.html https://twitter.com/i/web/status/996400200322289664 https://www.24ur.com/novice/slovenija/vojaski-ladji-triglav-na-misiji-odpovedali-vsi-trije-motorji.html http://www.rtvslo.si/slovenija/grem-volit/novice/vucko-zanika-ocitke-o-politicni-zavrnitvi-cuseve-liste/454899</t>
  </si>
  <si>
    <t>http://www.demokracija.si/slovenija/drustvo-moris-zahteva-za-prepoved-javne-prireditve-nosil-bom-rdeco-zvezdo.html http://www.rtvslo.si/slovenija/grem-volit/novice/vucko-zanika-ocitke-o-politicni-zavrnitvi-cuseve-liste/454899</t>
  </si>
  <si>
    <t>https://twitter.com/i/web/status/996487740853276673 https://twitter.com/i/web/status/996389039623294976</t>
  </si>
  <si>
    <t>http://www.demokracija.si/slovenija/zacelo-se-je-levicarski-facebook-zacel-z-blokadami-profila-demokracije.html http://www.demokracija.si/fokus/nas-cilj-je-uspesna-slovenija-ki-zagotavlja-razvoj-varnost-in-stabilnost-bodi-pogum-bodi-sprememba.html</t>
  </si>
  <si>
    <t>http://www.demokracija.si/slovenija/drustvo-moris-zahteva-za-prepoved-javne-prireditve-nosil-bom-rdeco-zvezdo.html http://www.demokracija.si/fokus/bizarnost-se-stopnjuje-rtv-slovenija-v-oglasu-moti-omemba-intervjuja-s-poslancem-ter-kandidatko-za-poslanko.html</t>
  </si>
  <si>
    <t>https://twitter.com/i/web/status/996605892010364928 http://www.slovenskenovice.si/novice/slovenija/clanek/znana-astrologinja-daje-odgovor-kdo-bo-zmagal-na-volitvah-50469 http://www.demokracija.si/fokus/bizarnost-se-stopnjuje-rtv-slovenija-v-oglasu-moti-omemba-intervjuja-s-poslancem-ter-kandidatko-za-poslanko.html</t>
  </si>
  <si>
    <t>http://nova24tv.si/slovenija/katera-obcina-bo-sprejela-migrante-in-z-vsakim-zasluzila-290-evrov-delovna-skupina-za-azil-v-akciji-za-migrante-isce-streho-nad-glavo/ http://nova24tv.si/svet/zaskrbljujoci-podatki-iz-evropskega-porocila-prihaja-veliko-vec-migrantov-kot-je-sprva-kazalo/ http://www.demokracija.si/slovenija/nasprotniki-sds-so-ze-zaceli-s-podlimi-triki.html https://reporter.si/clanek/slovenija/dominika-svarc-pipan-ne-zeli-da-scijemo-po-njej-638415</t>
  </si>
  <si>
    <t>http://www.demokracija.si/slovenija/drustvo-moris-zahteva-za-prepoved-javne-prireditve-nosil-bom-rdeco-zvezdo.html https://reporter.si/clanek/slovenija/roman-leljak-objavlja-dokumente-iz-beograda-ki-so-jih-v-sloveniji-unicili-638685</t>
  </si>
  <si>
    <t>https://twitter.com/i/web/status/996489429513621507 http://www.delo.si/novice/slovenija/prebeznikov-ne-bi-pokopali-ne-obcina-ne-drzava-51099.html https://twitter.com/i/web/status/996645519387656192</t>
  </si>
  <si>
    <t>http://www.thegatewaypundit.com/2018/05/gaza-terrorist-groups-post-martyrdom-photos-of-palestinians-killed-in-mondays-riot-at-israeli-border/ http://5.VE</t>
  </si>
  <si>
    <t>https://reporter.si/clanek/slovenija/roman-leljak-objavlja-dokumente-iz-beograda-ki-so-jih-v-sloveniji-unicili-638685 https://www.24ur.com/novice/slovenija/vojaski-ladji-triglav-na-misiji-odpovedali-vsi-trije-motorji.html http://www.demokracija.si/slovenija/drustvo-moris-zahteva-za-prepoved-javne-prireditve-nosil-bom-rdeco-zvezdo.html http://nova24tv.si/slovenija/politika/v-sds-in-nsi-za-izredno-sejo-dz-o-zdravljenju-otrok-s-prirojenimi-srcnimi-napakami/</t>
  </si>
  <si>
    <t>http://nova24tv.si/slovenija/politika/ekskluzivno-skrbno-pripravljen-veliki-pok-iz-bosne-se-je-zalostno-sfizil/ https://twitter.com/i/web/status/996307230428364800</t>
  </si>
  <si>
    <t>http://www.delo.si/novice/slovenija/prebeznikov-ne-bi-pokopali-ne-obcina-ne-drzava-51099.html http://www.delo.si/novice/slovenija/janez-jansa-je-pred-cetrt-stoletja-prevzel-vodenje-sds-50866.html</t>
  </si>
  <si>
    <t>https://twitter.com/i/web/status/996664156366438401 http://www.rtvslo.si/slovenija/hrvaska-bo-ribolov-v-jadranu-nadzirala-z-izraelskimi-brezpilotniki/455015</t>
  </si>
  <si>
    <t>https://reporter.si/clanek/slovenija/zzr-treba-je-izvoliti-najbolj-sposobne-ugledne-in-izkusene-ljudi-638589 http://www.slovenskenovice.si/novice/slovenija/clanek/znana-astrologinja-daje-odgovor-kdo-bo-zmagal-na-volitvah-50469 https://www.24ur.com/novice/slovenija/vojaski-ladji-triglav-na-misiji-odpovedali-vsi-trije-motorji.html</t>
  </si>
  <si>
    <t>http://nova24tv.si/slovenija/golobicev-tesni-zaveznik-bogdan-biscaka-povsem-padel-iz-tira-in-zacel-zmerjati-kreten-zarukani-laznivi-kaksno-jahto/ https://www.youtube.com/watch?v=RUJLI67b0SA</t>
  </si>
  <si>
    <t>http://www.demokracija.si/slovenija/nasprotniki-sds-so-ze-zaceli-s-podlimi-triki.html http://www.demokracija.si/slovenija/drustvo-moris-zahteva-za-prepoved-javne-prireditve-nosil-bom-rdeco-zvezdo.html https://www.24ur.com/novice/slovenija/vojaski-ladji-triglav-na-misiji-odpovedali-vsi-trije-motorji.html https://4d.rtvslo.si/arhiv/odmevi/174538773</t>
  </si>
  <si>
    <t>http://nova24tv.si/slovenija/politika/ekskluzivno-skrbno-pripravljen-veliki-pok-iz-bosne-se-je-zalostno-sfizil/ https://twitter.com/i/web/status/996495520192499713</t>
  </si>
  <si>
    <t>http://www.thegatewaypundit.com/2018/05/gaza-terrorist-groups-post-martyrdom-photos-of-palestinians-killed-in-mondays-riot-at-israeli-border/ https://www.24ur.com/novice/slovenija/vojaski-ladji-triglav-na-misiji-odpovedali-vsi-trije-motorji.html</t>
  </si>
  <si>
    <t>http://www.rtvslo.si/slovenija/ladji-triglav-odpovedali-vsi-trije-motorji/454921 https://twitter.com/agortaa/status/996253066914619398</t>
  </si>
  <si>
    <t>https://twitter.com/i/web/status/996124478815047684 https://www.primorske.si/slovenija/sezanci-najbolj-podprli-zakon-ajdovci-mocno-proti</t>
  </si>
  <si>
    <t>https://twitter.com/i/web/status/996697909402963968 https://twitter.com/i/web/status/996683285026758657 https://twitter.com/i/web/status/996106409715609600</t>
  </si>
  <si>
    <t>https://twitter.com/i/web/status/996285043684397056 http://www.rtvslo.si/slovenija/ladji-triglav-odpovedali-vsi-trije-motorji/454921 https://www.24ur.com/novice/slovenija/vojaski-ladji-triglav-na-misiji-odpovedali-vsi-trije-motorji.html http://www.demokracija.si/slovenija/zacelo-se-je-levicarski-facebook-zacel-z-blokadami-profila-demokracije.html</t>
  </si>
  <si>
    <t>https://twitter.com/i/web/status/996635688970932224 https://www.24ur.com/novice/slovenija/vojaski-ladji-triglav-na-misiji-odpovedali-vsi-trije-motorji.html</t>
  </si>
  <si>
    <t>https://soundcloud.com/martina-prevej-ek-81995692/zivela-slovenija?utm_source=soundcloud&amp;utm_campaign=share&amp;utm_medium=twitter http://nova24tv.si/slovenija/golobicev-tesni-zaveznik-bogdan-biscaka-povsem-padel-iz-tira-in-zacel-zmerjati-kreten-zarukani-laznivi-kaksno-jahto/</t>
  </si>
  <si>
    <t>http://www.thegatewaypundit.com/2018/05/gaza-terrorist-groups-post-martyrdom-photos-of-palestinians-killed-in-mondays-riot-at-israeli-border/ http://nova24tv.si/slovenija/golobicev-tesni-zaveznik-bogdan-biscaka-povsem-padel-iz-tira-in-zacel-zmerjati-kreten-zarukani-laznivi-kaksno-jahto/</t>
  </si>
  <si>
    <t>https://twitter.com/i/web/status/996409590488158208 http://nova24tv.si/slovenija/politika/ekskluzivno-skrbno-pripravljen-veliki-pok-iz-bosne-se-je-zalostno-sfizil/ http://nova24tv.si/svet/zaskrbljujoci-podatki-iz-evropskega-porocila-prihaja-veliko-vec-migrantov-kot-je-sprva-kazalo/</t>
  </si>
  <si>
    <t>https://soundcloud.com/martina-prevej-ek-81995692/zivela-slovenija?utm_source=soundcloud&amp;utm_campaign=share&amp;utm_medium=twitter http://www.rtvslo.si/slovenija/ladji-triglav-odpovedali-vsi-trije-motorji/454921 http://nova24tv.si/slovenija/se-zeli-ministrica-irena-majcen-vpisati-v-guinnessovo-knjigo-svetovnih-presezkov-uvaja-meritve-za-peci-na-trdna-goriva-kakrsnih-nimajo-nikjer-na-svetu/</t>
  </si>
  <si>
    <t>https://twitter.com/i/web/status/996351192115634176 http://www.rtvslo.si/slovenija/ladji-triglav-odpovedali-vsi-trije-motorji/454921 https://twitter.com/i/web/status/996346470482808832 https://reporter.si/clanek/slovenija/roman-leljak-objavlja-dokumente-iz-beograda-ki-so-jih-v-sloveniji-unicili-638685 https://twitter.com/i/web/status/996498017011290113</t>
  </si>
  <si>
    <t>https://twitter.com/i/web/status/996741254363910144 https://twitter.com/i/web/status/996646408366280704 http://nova24tv.si/svet/zaskrbljujoci-podatki-iz-evropskega-porocila-prihaja-veliko-vec-migrantov-kot-je-sprva-kazalo/</t>
  </si>
  <si>
    <t>https://soundcloud.com/martina-prevej-ek-81995692/zivela-slovenija?utm_source=soundcloud&amp;utm_campaign=share&amp;utm_medium=twitter http://nova24tv.si/slovenija/crna-kronika/nasprotniki-sds-so-ze-zaceli-s-podlimi-triki/</t>
  </si>
  <si>
    <t>http://nova24tv.si/slovenija/politika/ekskluzivno-skrbno-pripravljen-veliki-pok-iz-bosne-se-je-zalostno-sfizil/ http://nova24tv.si/svet/zaskrbljujoci-podatki-iz-evropskega-porocila-prihaja-veliko-vec-migrantov-kot-je-sprva-kazalo/ http://www.demokracija.si/slovenija/drustvo-moris-zahteva-za-prepoved-javne-prireditve-nosil-bom-rdeco-zvezdo.html</t>
  </si>
  <si>
    <t>https://www.sta.si/2514214 https://twitter.com/STA_novice/status/996689960748113920 https://reporter.si/clanek/slovenija/v-sd-volivce-prosijo-naj-jih-ob-obisku-stranisca-straniscna-kampanja-se-nadaljuje-638740</t>
  </si>
  <si>
    <t>http://nova24tv.si/slovenija/politika/znani-so-nagrajenci-ki-so-napovedali-besede-ljubljanskega-zupana-jankovica/ https://twitter.com/SpelaRotar/status/996302132902088704</t>
  </si>
  <si>
    <t>http://www.demokracija.si/slovenija/nasprotniki-sds-so-ze-zaceli-s-podlimi-triki.html http://nova24tv.si/slovenija/politika/znani-so-nagrajenci-ki-so-napovedali-besede-ljubljanskega-zupana-jankovica/ https://www.24ur.com/novice/slovenija/vojaski-ladji-triglav-na-misiji-odpovedali-vsi-trije-motorji.html</t>
  </si>
  <si>
    <t>http://nova24tv.si/slovenija/politika/ekskluzivno-skrbno-pripravljen-veliki-pok-iz-bosne-se-je-zalostno-sfizil/ http://5.VE</t>
  </si>
  <si>
    <t>https://twitter.com/i/web/status/996458673877716994 http://nova24tv.si/slovenija/politika/ekskluzivno-skrbno-pripravljen-veliki-pok-iz-bosne-se-je-zalostno-sfizil/ http://nova24tv.si/svet/zaskrbljujoci-podatki-iz-evropskega-porocila-prihaja-veliko-vec-migrantov-kot-je-sprva-kazalo/ http://nova24tv.si/slovenija/katera-obcina-bo-sprejela-migrante-in-z-vsakim-zasluzila-290-evrov-delovna-skupina-za-azil-v-akciji-za-migrante-isce-streho-nad-glavo/ https://twitter.com/PortalPolitikis/status/996363997002846209 https://4d.rtvslo.si/arhiv/odmevi/174538773</t>
  </si>
  <si>
    <t>http://nova24tv.si/slovenija/veliki-intervju-z-janezom-janso-slovenija-mora-stati-in-obstati-z-eu-ali-brez-nje/ https://twitter.com/boriscipot1/status/996680372581695488 https://twitter.com/i/web/status/996292361905954816 http://nova24tv.si/slovenija/politika/ekskluzivno-skrbno-pripravljen-veliki-pok-iz-bosne-se-je-zalostno-sfizil/ https://reporter.si/clanek/slovenija/gorenjski-policisti-prijeli-vlomilsko-tolpo-zda-iscejo-lastnike-vec-kot-700-ukradenih-predmetov-638881 http://nova24tv.si/svet/zaskrbljujoci-podatki-iz-evropskega-porocila-prihaja-veliko-vec-migrantov-kot-je-sprva-kazalo/ https://soundcloud.com/martina-prevej-ek-81995692/zivela-slovenija?utm_source=soundcloud&amp;utm_campaign=share&amp;utm_medium=twitter https://www.24ur.com/novice/slovenija/meterologi-izdali-oranzno-opozorilo-zaradi-narascanja-gladine-reke-mure.html https://www.24ur.com/novice/slovenija/vojaski-ladji-triglav-na-misiji-odpovedali-vsi-trije-motorji.html http://www.rtvslo.si/slovenija/ladji-triglav-odpovedali-vsi-trije-motorji/454921</t>
  </si>
  <si>
    <t>http://nova24tv.si/slovenija/veliki-intervju-z-janezom-janso-slovenija-mora-stati-in-obstati-z-eu-ali-brez-nje/ https://twitter.com/boriscipot1/status/996680372581695488 http://nova24tv.si/slovenija/politika/ekskluzivno-skrbno-pripravljen-veliki-pok-iz-bosne-se-je-zalostno-sfizil/</t>
  </si>
  <si>
    <t>https://twitter.com/i/web/status/996748095403773952 http://www.thegatewaypundit.com/2018/05/gaza-terrorist-groups-post-martyrdom-photos-of-palestinians-killed-in-mondays-riot-at-israeli-border/ http://www.demokracija.si/slovenija/drustvo-moris-zahteva-za-prepoved-javne-prireditve-nosil-bom-rdeco-zvezdo.html</t>
  </si>
  <si>
    <t>https://reporter.si/clanek/slovenija/roman-leljak-objavlja-dokumente-iz-beograda-ki-so-jih-v-sloveniji-unicili-638685 https://soundcloud.com/martina-prevej-ek-81995692/zivela-slovenija?utm_source=soundcloud&amp;utm_campaign=share&amp;utm_medium=twitter</t>
  </si>
  <si>
    <t>https://twitter.com/i/web/status/996755417362550784 https://www.24ur.com/novice/slovenija/vojaski-ladji-triglav-na-misiji-odpovedali-vsi-trije-motorji.html</t>
  </si>
  <si>
    <t>Top URLs in Tweet by Salience</t>
  </si>
  <si>
    <t>Top Domains in Tweet by Count</t>
  </si>
  <si>
    <t>reporter.si twitter.com</t>
  </si>
  <si>
    <t>demokracija.si twitter.com</t>
  </si>
  <si>
    <t>twitter.com demokracija.si</t>
  </si>
  <si>
    <t>twitter.com rtvslo.si</t>
  </si>
  <si>
    <t>rtvslo.si nova24tv.si</t>
  </si>
  <si>
    <t>soundcloud.com slovenskenovice.si nova24tv.si reporter.si twitter.com</t>
  </si>
  <si>
    <t>twitter.com nova24tv.si</t>
  </si>
  <si>
    <t>sta.si twitter.com</t>
  </si>
  <si>
    <t>nova24tv.si twitter.com soundcloud.com rtvslo.si ognjisce.si</t>
  </si>
  <si>
    <t>nova24tv.si demokracija.si thegatewaypundit.com slovenskenovice.si twitter.com</t>
  </si>
  <si>
    <t>reporter.si 24ur.com</t>
  </si>
  <si>
    <t>rtvslo.si 24ur.com</t>
  </si>
  <si>
    <t>siol.net svet24.si</t>
  </si>
  <si>
    <t>twitter.com siol.net svet24.si</t>
  </si>
  <si>
    <t>ognjisce.si twitter.com</t>
  </si>
  <si>
    <t>twitter.com youtube.com</t>
  </si>
  <si>
    <t>demokracija.si slovenskenovice.si</t>
  </si>
  <si>
    <t>demokracija.si 24ur.com nova24tv.si</t>
  </si>
  <si>
    <t>twitter.com ognjisce.si</t>
  </si>
  <si>
    <t>nova24tv.si reporter.si thegatewaypundit.com demokracija.si twitter.com 24ur.com rtvslo.si</t>
  </si>
  <si>
    <t>demokracija.si rtvslo.si</t>
  </si>
  <si>
    <t>twitter.com slovenskenovice.si demokracija.si</t>
  </si>
  <si>
    <t>twitter.com demokracija.si rtvslo.si nova24tv.si</t>
  </si>
  <si>
    <t>nova24tv.si demokracija.si reporter.si</t>
  </si>
  <si>
    <t>demokracija.si reporter.si</t>
  </si>
  <si>
    <t>twitter.com delo.si</t>
  </si>
  <si>
    <t>thegatewaypundit.com 5.ve</t>
  </si>
  <si>
    <t>reporter.si 24ur.com demokracija.si nova24tv.si</t>
  </si>
  <si>
    <t>twitter.com nova24tv.si demokracija.si</t>
  </si>
  <si>
    <t>reporter.si slovenskenovice.si 24ur.com</t>
  </si>
  <si>
    <t>nova24tv.si youtube.com</t>
  </si>
  <si>
    <t>demokracija.si 24ur.com rtvslo.si</t>
  </si>
  <si>
    <t>thegatewaypundit.com 24ur.com</t>
  </si>
  <si>
    <t>demokracija.si nova24tv.si 24ur.com</t>
  </si>
  <si>
    <t>demokracija.si nova24tv.si</t>
  </si>
  <si>
    <t>twitter.com primorske.si</t>
  </si>
  <si>
    <t>twitter.com rtvslo.si 24ur.com demokracija.si</t>
  </si>
  <si>
    <t>twitter.com 24ur.com</t>
  </si>
  <si>
    <t>soundcloud.com nova24tv.si</t>
  </si>
  <si>
    <t>twitter.com siol.net minds.com</t>
  </si>
  <si>
    <t>thegatewaypundit.com nova24tv.si</t>
  </si>
  <si>
    <t>soundcloud.com rtvslo.si nova24tv.si</t>
  </si>
  <si>
    <t>twitter.com rtvslo.si reporter.si</t>
  </si>
  <si>
    <t>nova24tv.si demokracija.si</t>
  </si>
  <si>
    <t>sta.si twitter.com reporter.si</t>
  </si>
  <si>
    <t>vijesti.me</t>
  </si>
  <si>
    <t>nova24tv.si finance.si</t>
  </si>
  <si>
    <t>nova24tv.si 5.ve</t>
  </si>
  <si>
    <t>nova24tv.si twitter.com rtvslo.si</t>
  </si>
  <si>
    <t>nova24tv.si twitter.com 24ur.com reporter.si soundcloud.com rtvslo.si</t>
  </si>
  <si>
    <t>twitter.com thegatewaypundit.com demokracija.si</t>
  </si>
  <si>
    <t>reporter.si soundcloud.com</t>
  </si>
  <si>
    <t>Top Domains in Tweet by Salience</t>
  </si>
  <si>
    <t>twitter.com reporter.si</t>
  </si>
  <si>
    <t>twitter.com sta.si</t>
  </si>
  <si>
    <t>demokracija.si slovenskenovice.si twitter.com</t>
  </si>
  <si>
    <t>nova24tv.si demokracija.si twitter.com</t>
  </si>
  <si>
    <t>sds.si twitter.com</t>
  </si>
  <si>
    <t>siol.net minds.com twitter.com</t>
  </si>
  <si>
    <t>rtvslo.si reporter.si twitter.com</t>
  </si>
  <si>
    <t>twitter.com nova24tv.si rtvslo.si</t>
  </si>
  <si>
    <t>Top Hashtags in Tweet by Count</t>
  </si>
  <si>
    <t>sdszate nazmagosds zmagovitaslovenija živelaslovenija</t>
  </si>
  <si>
    <t>svetovnidančebel 20maj hotel_vitranc vitranc roedeer vineyard debelirtic spring istria slovenija</t>
  </si>
  <si>
    <t>nazmagosds zmagovitaslovenija živelaslovenija sdszate</t>
  </si>
  <si>
    <t>euface koroška</t>
  </si>
  <si>
    <t>zate slovenskakaritas</t>
  </si>
  <si>
    <t>piran istra slovenija svetovnidančebel 20maj</t>
  </si>
  <si>
    <t>platforma1968 fakenews sdszate</t>
  </si>
  <si>
    <t>austria sektasds</t>
  </si>
  <si>
    <t>podim2018 maribor boljezavse vreme</t>
  </si>
  <si>
    <t>toroidal iter tokamak</t>
  </si>
  <si>
    <t>volitve2018 zaotrokegre slovenskakaritas</t>
  </si>
  <si>
    <t>Top Hashtags in Tweet by Salience</t>
  </si>
  <si>
    <t>koroška euface</t>
  </si>
  <si>
    <t>Top Words in Tweet by Count</t>
  </si>
  <si>
    <t>hm posebni komentarji niso potrebni kajne ali sem pravilno vmes</t>
  </si>
  <si>
    <t>dan 8 split trstenik jesenice biokovo makarska</t>
  </si>
  <si>
    <t>jaka_ivancic crocus fields velika planina april sunny morning crocuses crocusfields</t>
  </si>
  <si>
    <t>sloinuk projekt veleposlanikov tadejrupel rehaklubomir 'razlikujemo slovenijo slovaško' je dober</t>
  </si>
  <si>
    <t>jebeni pofukani strankasds hinavci</t>
  </si>
  <si>
    <t>kot v jjansasds kaj če bi rtv_slovenija raje dežurala ob</t>
  </si>
  <si>
    <t>serlah2017 jebeni pofukani strankasds hinavci</t>
  </si>
  <si>
    <t>revijareporter najbolj brano ta teden rdeče zvezde v ljubljani upor</t>
  </si>
  <si>
    <t>jozebiscak začelo se je levičarski facebook začel z blokadami profila</t>
  </si>
  <si>
    <t>jozebiscak bizarnost se stopnjuje rtv slovenija v oglasu moti omemba</t>
  </si>
  <si>
    <t>kjukar sva sreća da slovenci hrvati srbi imaju vojsku podjednako</t>
  </si>
  <si>
    <t>evrovizija glasovi 0 poena žirija dati srbiji 1 hrvatska 2</t>
  </si>
  <si>
    <t>ne annianni246 sumandreja rtv_slovenija 24ur_com eh tile dokler jih bo</t>
  </si>
  <si>
    <t>na bo ne se sumandreja je slovenija bozidarbiscan tone lazi</t>
  </si>
  <si>
    <t>ne sumandreja rtv_slovenija 24ur_com eh tile dokler jih bo prišlo</t>
  </si>
  <si>
    <t>je futsalsi v 19 minuti slovenija povedla na slovaškem tanja</t>
  </si>
  <si>
    <t>jaka_ivancic spot young roe deer roedeer vineyard debelirtic spring istria</t>
  </si>
  <si>
    <t>igorgobec slovenija mora vse migrante po hitrem postopku vračati hrvaški</t>
  </si>
  <si>
    <t>v nualannasimmed igorgobec slovenija zavzema unikatno geografsko pozicijo evropi središču</t>
  </si>
  <si>
    <t>srbija makedonija poslali svoje ambasadore na svečanost otvaranje ambasade sad</t>
  </si>
  <si>
    <t>iskrenosti mu resnično ne moremo očitati</t>
  </si>
  <si>
    <t>mirocerar pred 4 leti smo se globalno nategnili upam da</t>
  </si>
  <si>
    <t>podimconference hvala startupslovenia lansko leto sem na konferenci podim obljubil</t>
  </si>
  <si>
    <t>v jelka_godec zelo prijetni družbi krajanov kalobja hvala za res</t>
  </si>
  <si>
    <t>bodi jjansasds naš cilj je uspešna slovenija ki zagotavlja razvoj</t>
  </si>
  <si>
    <t>25 sloinger heute vor jahren wurde slowenien zum mitglied des</t>
  </si>
  <si>
    <t>nocnatica sambaljig ni kod nas u kući se mnogo ne</t>
  </si>
  <si>
    <t>se medeja_7 zbirajo temni oblaki nad vučkom vsaj govoriti je</t>
  </si>
  <si>
    <t>location je ful lepa 340 kvadratov za 520k se sliš</t>
  </si>
  <si>
    <t>nova24tv video janez janša slovenija je bo za nas vedno</t>
  </si>
  <si>
    <t>za urosesih popravni izpit blamažo glede priznanja palestine se ponuja</t>
  </si>
  <si>
    <t>blaz_88 slovenija je šla v večmilijardne dokapitalizacije brez ene resne</t>
  </si>
  <si>
    <t>libbera16 enrique slovenija beautiful boy</t>
  </si>
  <si>
    <t>platforma 1969 umetnost življenja upor na rtv_slovenija</t>
  </si>
  <si>
    <t>celjan slave 22 titulu</t>
  </si>
  <si>
    <t>delo ali bi stranke zagotovile več denarja za zdravstvo</t>
  </si>
  <si>
    <t>na markobandelli abratusek zatiskate si oči strukturno je slovenija dnu</t>
  </si>
  <si>
    <t>berry20275000 markobandelli rtvslo rtv_slovenija 24ur_com svet_kanala primorskenovice primorskid delo strankaab</t>
  </si>
  <si>
    <t>slovenija vladars ob svetovnidančebel 20maj ki se na našo pobudo</t>
  </si>
  <si>
    <t>turizemptuj undagravnd njuz sum 600 000 ratz live ljub city</t>
  </si>
  <si>
    <t>syrianasoldier aafra dagher homeland stop speaking name syrians</t>
  </si>
  <si>
    <t>reveluv1023 歐洲綠寶石 斯洛維尼亞 斯洛維尼亞共和國 斯洛維尼亞語 republika slovenija 西鄰義大利 西南通往亞得里亞海 東部和南部被克羅埃西亞包圍</t>
  </si>
  <si>
    <t>godbless almightygod godswill glorytogod athietesforgod hirene7up uncutstones toddwhitelc tbn</t>
  </si>
  <si>
    <t>tekmovalke v biggest loser slovenija drugi sezoni že presegle prvi</t>
  </si>
  <si>
    <t>tu je slovenija slovenskipanter dobro jutro ptuj štajerska osti jarej</t>
  </si>
  <si>
    <t>po dežju vedno posije sonce mo_novomesto novomesto slovenija slovenia ifeelslovenia</t>
  </si>
  <si>
    <t>free_rtv društvo moris ponovno vložilo zahtevo za prepoved komunistične orgije</t>
  </si>
  <si>
    <t>slovenci ki imate lastna plovila zdruzite se pomagajte slovenskavojska rušilec</t>
  </si>
  <si>
    <t>bled slovenija</t>
  </si>
  <si>
    <t>na predvečer dneva slovenske vojske ladji triglav odpovejo vsi motorji</t>
  </si>
  <si>
    <t>stajerskitednik gasilsko tekmovanje v slovenija vas zelo dobro lepo stajerskega</t>
  </si>
  <si>
    <t>prostovoljni gasilci ki niso na težki intervenciji lahko izpostavljeni nevarnim</t>
  </si>
  <si>
    <t>freewiseguy kučanov projekt uničevanja slovenske vojske uspešno napreduje</t>
  </si>
  <si>
    <t>rtv_slovenija platforma1968 o tem kako je partija voditelje študentskega gibanja</t>
  </si>
  <si>
    <t>slovenia slovenija tu je travelers welcome slowenien eslovenia ifeelslovenia slovenskipanter</t>
  </si>
  <si>
    <t>northpole2018 slovenian national rtv_slovenija tedniktvs publishing story expedition featuring dc43</t>
  </si>
  <si>
    <t>slovenian national rtv_slovenija tedniktvs publishing story expedition featuring dc43</t>
  </si>
  <si>
    <t>vladars slovenija ob svetovnidančebel 20maj ki se na našo pobudo</t>
  </si>
  <si>
    <t>zdravstvo delo denarja za je absolutno dovolj ne najde pa</t>
  </si>
  <si>
    <t>v nova24tv stanejagergmaio objavljamo dolg seznam novinarjev f571 službi slovenske</t>
  </si>
  <si>
    <t>roman leljak objavlja dokumente iz beograda ki jih v sloveniji</t>
  </si>
  <si>
    <t>nova24tv golobičev tesni zaveznik bogdan biščak povsem padel iz tira</t>
  </si>
  <si>
    <t>iz ruska jetra rusije še nikoli nič dobrega ni prišlo</t>
  </si>
  <si>
    <t>v svojem srcu nosi spomine na izjemno žensko masterchefslo gt</t>
  </si>
  <si>
    <t>prebrali smo volilne programe strank da jih ne bo treba</t>
  </si>
  <si>
    <t>tiskovna konferenca ob izidu monografije globalni podjetniški monitor slovenija 2017</t>
  </si>
  <si>
    <t>je neurovirtu fajn za kočevje yaskawa amp železnica tudi sicer</t>
  </si>
  <si>
    <t>je ajpes prihodki gospodarski družbi v letu 2017 zrasli za</t>
  </si>
  <si>
    <t>la más de naforue 03 slo lea sirk es cool</t>
  </si>
  <si>
    <t>propaganda kamorkoli pogledaš leva na bruhanje mi gre</t>
  </si>
  <si>
    <t>na je tadejslapnik podimconference bomo s pv mirocerar predstavili rezultate</t>
  </si>
  <si>
    <t>mirocerar hvala podimconference startupslovenia lansko leto sem na konferenci podim</t>
  </si>
  <si>
    <t>še dolgo je zdržal slovenija verjetno tudi odpade ker republika</t>
  </si>
  <si>
    <t>pred dvema letoma je dvignil pokal za zmago v plts</t>
  </si>
  <si>
    <t>mal po gužve na avtocesti feel slovenija priložnosti stranpoteh makedamu</t>
  </si>
  <si>
    <t>mal po prahneza gužve na avtocesti feel slovenija priložnosti stranpoteh</t>
  </si>
  <si>
    <t>stranke ki se potegujejo na prihajajočih volitvah si glede razvoja</t>
  </si>
  <si>
    <t>ajpes prihodki gospodarski družbi v letu 2017 zrasli za 13</t>
  </si>
  <si>
    <t>prihodki gospodarski družbi v letu 2017 zrasli za 13 izkazan</t>
  </si>
  <si>
    <t>dobrih 60 odstotkov je delo vlade ocenilo kot neuspešno mislim</t>
  </si>
  <si>
    <t>tfajon danes pa naša kolega v ep_slovenija lojzepeterle franc_bogovic gostita</t>
  </si>
  <si>
    <t>v ep_slovenija lojzepeterle stakrog peterle bogovič bruslju obeležila prvi svetovni</t>
  </si>
  <si>
    <t>danes pa naša kolega v ep_slovenija lojzepeterle franc_bogovic gostita zajtrk</t>
  </si>
  <si>
    <t>svet24_si težave na lpp</t>
  </si>
  <si>
    <t>izgleda odličen izlet</t>
  </si>
  <si>
    <t>4golfonline royal bled slovenija</t>
  </si>
  <si>
    <t>zakaj zato gibanjeskupajnaprej volitve2018</t>
  </si>
  <si>
    <t>btsslovenia bts_twt kdaj bo slovenija na vrst tho</t>
  </si>
  <si>
    <t>je vladars 14 maja 1993 postala članica sveta evrope coe</t>
  </si>
  <si>
    <t>v ah ti lepa čista zelena slovenija preko frackinga prekmurju</t>
  </si>
  <si>
    <t>oranjeswaeltjie hvala ti slovenija za ves tvoj denar</t>
  </si>
  <si>
    <t>nova24tv žalosten dan slovenske vojske ravno v času slavnostnega govora</t>
  </si>
  <si>
    <t>le plesat pelji regijsko srečanje jskd domžale kultura umetnost slovenija</t>
  </si>
  <si>
    <t>birkenstock boutique napoleon h slovenija portorož</t>
  </si>
  <si>
    <t>ta prispevek marsikomu odpre oči nedotakljive mreže v zdravstvu volitve2018</t>
  </si>
  <si>
    <t>skoj_konferenca o employer brandingu tudi na okrogli mizi sodelujejo žiga</t>
  </si>
  <si>
    <t>na matjadraksler če bi bili desnici židan cerar mesec erjavec</t>
  </si>
  <si>
    <t>bodi demokracija1 naš cilj je uspešna slovenija ki zagotavlja razvoj</t>
  </si>
  <si>
    <t>vinkovasle1 za natančne oodatke o militantnih nasilnežih povprašati strankalevica kordeša</t>
  </si>
  <si>
    <t>lukamesec ravnokar odgovarja na vaša vprašanja v klepetalnici mmc pojasnilo</t>
  </si>
  <si>
    <t>jjansasds naprej zastava slave ponosno zapoj svojo himno ob 28</t>
  </si>
  <si>
    <t>zidandejan predstavlja aktivnosti mkgp v sklopu 1 obeležitve svetovnidančebel ki</t>
  </si>
  <si>
    <t>siolnews po židanovih besedah zidandejan strankasd v slovenija potrebujemo kombinacijo</t>
  </si>
  <si>
    <t>markobandelli kras brkini čas je da dobijo človeka ki bo</t>
  </si>
  <si>
    <t>na tadejslapnik unido energy forumu dunaju sem izpostavil da je</t>
  </si>
  <si>
    <t>vanesa mesarec iz biggest loser slovenija poglejte si kako vitka</t>
  </si>
  <si>
    <t>drugorazredni via nova24tv</t>
  </si>
  <si>
    <t>gorsko val202 slovenija ima potencial da postane ena najboljših kolesarskih</t>
  </si>
  <si>
    <t>gorsko slovenija ima potencial da postane ena najboljših kolesarskih destinacij</t>
  </si>
  <si>
    <t>saskamrak slovenija je s svojim sistemom nekonkurenčna za pridobivanje ohranjanje</t>
  </si>
  <si>
    <t>artgotar slovenija se je uvrstila na sp v fuzbalu</t>
  </si>
  <si>
    <t>v je tujini 105 slovenskih nogometašev največ italiji glede na</t>
  </si>
  <si>
    <t>se je tudi meni skoraj zgodilo zatopljen v svoje misli</t>
  </si>
  <si>
    <t>markobandelli berry20275000 rtvslo rtv_slovenija 24ur_com svet_kanala primorskenovice primorskid delo strankaab</t>
  </si>
  <si>
    <t>v desetih dneh naj bi bilo znano kdaj bo vojaška</t>
  </si>
  <si>
    <t>markobandelli rtvslo rtv_slovenija 24ur_com svet_kanala primorskenovice primorskid delo strankaab samo</t>
  </si>
  <si>
    <t>ijoveva tole bom danes še enkrat po mesecu dni od</t>
  </si>
  <si>
    <t>ok ker vidim da nekatere na srečo redke ampak zadnje</t>
  </si>
  <si>
    <t>effo12 edendenmkd mickoskihm vmro_dpmne bi vadwl narod na ulica da</t>
  </si>
  <si>
    <t>15 po izstopu iz politike si še vedno le ex</t>
  </si>
  <si>
    <t>liked youtube video reakcija slovenija finale evrovizija lea sirk ''hvala</t>
  </si>
  <si>
    <t>jjansasds moj glas imate vsak dan razlagam ljudem kako zelo</t>
  </si>
  <si>
    <t>se mojcav1 golobičev tesni zaveznik bogdan biščak povsem padel iz</t>
  </si>
  <si>
    <t>dejan židan na kongresu sd predstavil novi slogan samozavestna slovenija</t>
  </si>
  <si>
    <t>slovenija je izgubila že nešteto priložnosti da se uvrsti na</t>
  </si>
  <si>
    <t>srečno dragi prijatelji čestitke ob dnevu slovenske vojske slovenska vojska</t>
  </si>
  <si>
    <t>je edini ki objavil sn nasajajo vsakega reveža ko v</t>
  </si>
  <si>
    <t>lepotička</t>
  </si>
  <si>
    <t>zzr treba je izvoliti najbolj sposobne ugledne izkušene ljudi</t>
  </si>
  <si>
    <t>podatke slovenski novinar zamegli osebne v članku prilima pa qr</t>
  </si>
  <si>
    <t>da bo upam naslednja vlada malo manj etična razumela je</t>
  </si>
  <si>
    <t>leto od kemisa hud požar jezni občani ogorčenje zaradi počasnih</t>
  </si>
  <si>
    <t>o revijareporter čuš je ogorčen moji listi odločali strani stranke</t>
  </si>
  <si>
    <t>o lej si v pečici pečen sočen piščanc pa osvežujoča</t>
  </si>
  <si>
    <t>prostora za uspešnejši angažma slovenske politike pri spletnem nagovarjanju mlajših</t>
  </si>
  <si>
    <t>za v šola ravnatelje je gostovala hiši eu ljubljani ravnatelji</t>
  </si>
  <si>
    <t>bodi nova24tv v sds nsi za izredno sejo dz o</t>
  </si>
  <si>
    <t>mladenprajdic pengovsky ja po moje zato ker je slovenija predsedovala</t>
  </si>
  <si>
    <t>podcrto kaj podjetjem potrosnikom prinasa podatkovna direktiva gdpr ki zacne</t>
  </si>
  <si>
    <t>kaj podjetjem potrosnikom prinasa podatkovna direktiva gdpr ki zacne veljati</t>
  </si>
  <si>
    <t>sinicica edita krajnovič 41 je starost pri kateri osebna rast</t>
  </si>
  <si>
    <t>edita krajnovič 41 je starost pri kateri osebna rast pade</t>
  </si>
  <si>
    <t>hatespeech propaganda growing serbia serbija against croatians slovenians bosnians becoming</t>
  </si>
  <si>
    <t>nejkom pengovsky sarecmarjan nima bo vseeno nabral spodobne ker slovenija</t>
  </si>
  <si>
    <t>demokracija1 društvo moris zahteva za prepoved javne prireditve nosil bom</t>
  </si>
  <si>
    <t>kobilarna lipica praznuje 438 https t co hihadiwoqj</t>
  </si>
  <si>
    <t>za platite 43 km odmah 124 po dolasku u apartmanima</t>
  </si>
  <si>
    <t>pa tfajon ep_slovenija lojzepeterle franc_bogovic zidandejan isoltesep deci hrvaškega terana</t>
  </si>
  <si>
    <t/>
  </si>
  <si>
    <t>bo zvonecadez viktor orban slovenija ostala slovenska samo če na</t>
  </si>
  <si>
    <t>kot jjansasds kaj če bi rtv_slovenija raje dežurala ob kolpi</t>
  </si>
  <si>
    <t>baldrick_57 1535priman rosvitap ko se slovenija osamsvojila je bila drugačna</t>
  </si>
  <si>
    <t>metkazevnik slovenija bo znova ponosna družina je naš ponos volitve2018</t>
  </si>
  <si>
    <t>rmandreja slovenija je v evropi ni pa evropska predolgo jo</t>
  </si>
  <si>
    <t>je jurij toplak ukrep liste nesorazmeren v evropi bodi nova24tv</t>
  </si>
  <si>
    <t>revijareporter čuš je ogorčen o moji listi odločali strani stranke</t>
  </si>
  <si>
    <t>da iovehuns mwah kako crazy tukaj sem misla je slovenija</t>
  </si>
  <si>
    <t>simon_skrba nisem vedel da imajo vojaki rdeče kravate je kak</t>
  </si>
  <si>
    <t>nisem vedel da imajo vojaki rdeče kravate je kak nov</t>
  </si>
  <si>
    <t>lculiberg seveda z veseljem vam razložim ker se slovenija ni</t>
  </si>
  <si>
    <t>ki da se v mgruden predsednik izjavi krepi geopolitika je</t>
  </si>
  <si>
    <t>janezpogorelec zaslovenijo2 matejtonin novaslovenija jernejvrtovec zelo dvomim sicer pa bo</t>
  </si>
  <si>
    <t>бизнис за и на одржана конференција менаџирање искористување еу фондовите</t>
  </si>
  <si>
    <t>ih je svetonilovic vtarczay lijenihinko pa nitko ni ne tvrdi</t>
  </si>
  <si>
    <t>portalspolsi zakaj kvote potrebne ker mora demokracija poskrbeti da je</t>
  </si>
  <si>
    <t>zakaj kvote potrebne ker mora demokracija poskrbeti da je odsev</t>
  </si>
  <si>
    <t>slovenija bodi strankasds v srcu zmagovita sdszate jjansasds naš cilj</t>
  </si>
  <si>
    <t>smo ponosni da je ads world mednarodna stran kreativnih oglasov</t>
  </si>
  <si>
    <t>smo agencija101 ponosni da je ads world mednarodna stran kreativnih</t>
  </si>
  <si>
    <t>za v francidonko sta koroška dečka novodobna otroka s petrička</t>
  </si>
  <si>
    <t>da je ales_primc ustavni pravnik jurij toplak resno opozarja ukrep</t>
  </si>
  <si>
    <t>ustavni pravnik jurij toplak resno opozarja da je ukrep zavrnitve</t>
  </si>
  <si>
    <t>feelgrid platform helped renewed winemaker višnjevik slovenija managing everyday challenges</t>
  </si>
  <si>
    <t>su u ni slovenci više nisu kao što nekada bili</t>
  </si>
  <si>
    <t>je pa vso_slovenija jože pučnik tudi svojo stranko poimenoval socialdemokratska</t>
  </si>
  <si>
    <t>jasnamurgel slovenija je dežela startupov tudi po zaslugi vladars mirocerar</t>
  </si>
  <si>
    <t>slovenija je dežela startupov tudi po zaslugi vladars mirocerar podim2018</t>
  </si>
  <si>
    <t>za stolnica pred 3 junijem se na slovenske državljane z</t>
  </si>
  <si>
    <t>nova24tv društvo moris ponovno vložilo zahtevo za prepoved komunistične orgije</t>
  </si>
  <si>
    <t>je čas za jan_gerben nateguje nas tvoja levica že preeedolgo</t>
  </si>
  <si>
    <t>je čas za nateguje nas tvoja levica že preeedolgo spremembe</t>
  </si>
  <si>
    <t>strankasloga kako govorili usodnega privatizacijskega 21 junija 2013 via siolnews</t>
  </si>
  <si>
    <t>vso_slovenija antontomazic kako govorili usodnega privatizacijskega 21 junija 2013 via</t>
  </si>
  <si>
    <t>je ustavni pravnik jurij toplak resno opozarja da ukrep zavrnitve</t>
  </si>
  <si>
    <t>gledos taking slovenija storm</t>
  </si>
  <si>
    <t>nevaulcar gledos taking slovenija storm</t>
  </si>
  <si>
    <t>je jurij toplak ukrep liste nesorazmeren v evropi ustavni pravnik</t>
  </si>
  <si>
    <t>je mala slovenija kolikor franca strah vsega kar mu ni</t>
  </si>
  <si>
    <t>pklepec vanfranco posta_slovenije draga artgotar direktor pošte slovenija je izbranec</t>
  </si>
  <si>
    <t>vanfranco posta_slovenije draga artgotar direktor pošte slovenija je izbranec sds</t>
  </si>
  <si>
    <t>palestinci hams sedanje demonstracije napovedali tedne vnaprej pripravili samomorilce jih</t>
  </si>
  <si>
    <t>jozebiscak pozor triki levičarjev</t>
  </si>
  <si>
    <t>jjansasds slovenija bodi ribictine anjakopacmrak zato naprej zastava slave ponosno</t>
  </si>
  <si>
    <t>bodi naš cilj je uspešna slovenija ki zagotavlja razvoj varnost</t>
  </si>
  <si>
    <t>na seznam predvajanja youtube isaac palma finale slovenija ima talent</t>
  </si>
  <si>
    <t>radioognjisce v zborzarepubliko pozivajo k izvolitvi sposobnih uglednih izkušenih ljudi</t>
  </si>
  <si>
    <t>v vlaganje državne pozivajo katoliskacerkev družino je stabilnost vsestransko blagostanje</t>
  </si>
  <si>
    <t>potniki z vlakom kočevja predvidoma naslednje leto 2019</t>
  </si>
  <si>
    <t>z aktivnostmi usmerjenimi v spodbujanje startupov želimo okrepiti najboljša podporna</t>
  </si>
  <si>
    <t>pocivalsekz policija_si</t>
  </si>
  <si>
    <t>revijareporter krković zahteva prepoved koncerta svetlane makarovič ki poveličuje simbol</t>
  </si>
  <si>
    <t>filmski tourism_slo sto slovenski center turizemlj zavod aipa na največji</t>
  </si>
  <si>
    <t>filmski na predstavili filmska je tourism_slo sto slovenski center turizemlj</t>
  </si>
  <si>
    <t>filmski sto slovenski center turizemlj zavod aipa na največji evropski</t>
  </si>
  <si>
    <t>se dnevnik_si obeta velika sprememba glede tega katera televizija bo</t>
  </si>
  <si>
    <t>jjansasds kot bodi kaj če bi rtv_slovenija raje dežurala ob</t>
  </si>
  <si>
    <t>je v evropi kot rmandreja slovenija ni pa evropska predolgo</t>
  </si>
  <si>
    <t>slovenija je v evropi ni pa evropska predolgo jo upravlja</t>
  </si>
  <si>
    <t>preberi super zanimiv intervju ki smo ga opravili z majo</t>
  </si>
  <si>
    <t>za takšen balkon je imela kandidatka poslanko ki naj bi</t>
  </si>
  <si>
    <t>jozebiscak pozor triki levičarjev sramota</t>
  </si>
  <si>
    <t>le dve državi se lahko pohvalita s tem dosežkom na</t>
  </si>
  <si>
    <t>zelo podobne ocene podajajo vsakokratni fdv komentatorji ob volitvah le</t>
  </si>
  <si>
    <t>ob kot jjansasds kaj če bi rtv_slovenija raje dežurala kolpi</t>
  </si>
  <si>
    <t>tako artgotar vinkovasle1 ker je peta kolona v sloveniji močna</t>
  </si>
  <si>
    <t>v če bo kaj kot tako penzionist12 upam da se</t>
  </si>
  <si>
    <t>za v je levica ustavni pravnik zaradi iz ki nova24tv</t>
  </si>
  <si>
    <t>za ki bodi matevztomsic ugledni ustavni pravnik prepričljivo utemeljuje nesprejemljivost</t>
  </si>
  <si>
    <t>revijareporter roman leljak objavlja dokumente iz beograda ki jih v</t>
  </si>
  <si>
    <t>ugledni ustavni pravnik prepričljivo utemeljuje nesprejemljivost izločanja strankarskih list zaradi</t>
  </si>
  <si>
    <t>ipirkovic pred enim letom se je slovenija razdelila na histerično</t>
  </si>
  <si>
    <t>pred enim letom se je slovenija razdelila na histerično normalno</t>
  </si>
  <si>
    <t>jjansasds polona_naglic rtv_slovenija le zakaj se lahko vse drugo lazje</t>
  </si>
  <si>
    <t>že pred kemisom ribe spreminjale spol kaj šele bo intervju</t>
  </si>
  <si>
    <t>franc10324360 kdor ceni več tisoč letno zgodovino naroda njeno identiteto</t>
  </si>
  <si>
    <t>kot nova24tv društvo moris ponovno vložilo zahtevo za prepoved komunistične</t>
  </si>
  <si>
    <t>drugi dan devetdnevnice v čast mariji pomočnici kristjanov z dobroto</t>
  </si>
  <si>
    <t>je skoj_konferenca najprej na vrsti kategorija programi internega komuniciranja v</t>
  </si>
  <si>
    <t>naša je nagrada prizma za program internega komuniciranja od si</t>
  </si>
  <si>
    <t>bodi kot v demokracija1 naš cilj je uspešna slovenija ki</t>
  </si>
  <si>
    <t>tole je tud krasn penzionist12 vso_slovenija s trofejnim orožjem na</t>
  </si>
  <si>
    <t>crtica49 samo slovenija slovenci ne bodo nikoli dojeli nujnosti bodisi</t>
  </si>
  <si>
    <t>a1slovenija naša je nagrada prizma za program internega komuniciranja od</t>
  </si>
  <si>
    <t>tfajon ep_slovenija lojzepeterle franc_bogovic zidandejan isoltesep bo židan zafural tudi</t>
  </si>
  <si>
    <t>društvo moris ponovno vložilo zahtevo za prepoved komunistične orgije svetlane</t>
  </si>
  <si>
    <t>v iz na sem golobičev tesni zaveznik bogdan biščak povsem</t>
  </si>
  <si>
    <t>v rtv_slovenija mojcaskrinjar retweeted janez janša jjansasds kaj če bi</t>
  </si>
  <si>
    <t>podlosti protikandidatov se vršijo tudi z ustrahovanjem ljudi da ne</t>
  </si>
  <si>
    <t>društvo moris za prepoved nosil bom rdečo zvezdo kot se</t>
  </si>
  <si>
    <t>na sem kot dkopse ne dovolite astrologom da nam sestavljajo</t>
  </si>
  <si>
    <t>žalosten dan slovenske vojske ravno v času slavnostnega govora ministrice</t>
  </si>
  <si>
    <t>v potepuski pa kaka je himna da njej ni niti</t>
  </si>
  <si>
    <t>ja ksenija je povedala rtv_slovenija tvodmevi</t>
  </si>
  <si>
    <t>tvodmevi neka ksenja razlaga da kamneje molotovke orožje revežev ki</t>
  </si>
  <si>
    <t>strankasmc s predsednik vladars se je po enem letu sodelovanja</t>
  </si>
  <si>
    <t>s predsednik vladars strankasmc se je po enem letu sodelovanja</t>
  </si>
  <si>
    <t>steinbuch strankasmc mirocerar jm raziskave prirejene 2 ali 3 mah</t>
  </si>
  <si>
    <t>je spelanovak slovenija ponedeljkovo nasilje obsodila zavzemala pa se bo</t>
  </si>
  <si>
    <t>v nova24tv video viktor orban na obisku sloveniji slovenci ne</t>
  </si>
  <si>
    <t>je petrasovdat vremenolovec evo bilo ona dela na morski biološki</t>
  </si>
  <si>
    <t>0 profaljosa nove zakladne menice rs donos od 50 39</t>
  </si>
  <si>
    <t>za 24ur_com ministrica obrambo andreja katič spet ni vedela tako</t>
  </si>
  <si>
    <t>franc_bogovic v krožnem gospodarstvu je ustrezno mesto treba posvetiti tudi</t>
  </si>
  <si>
    <t>kot demokracija1 začelo se je levičarski facebook začel z blokadami</t>
  </si>
  <si>
    <t>za jjansasds ob kot vinkovasle1 natančne oodatke o militantnih nasilnežih</t>
  </si>
  <si>
    <t>jjansasds ob kot naprej zastava slave ponosno zapoj svojo himno</t>
  </si>
  <si>
    <t>danes na soocenju v mladinski postaji moste pirati slovenija je</t>
  </si>
  <si>
    <t>je milanzager mladiforum vsa evropa na evrosongu pokazala kaj izrael</t>
  </si>
  <si>
    <t>za nova24tv društvo moris ponovno vložilo zahtevo prepoved komunistične orgije</t>
  </si>
  <si>
    <t>jjansasds milanzver rtv_slovenija ti baje ne tko da nevem zakaj</t>
  </si>
  <si>
    <t>gramsci actually developped give u examples czek repubblic estonia poland</t>
  </si>
  <si>
    <t>new york knicks draft 9th overall pick lukas doncic guard</t>
  </si>
  <si>
    <t>kot v mirocerar hvala podimconference startupslovenia lansko leto sem na</t>
  </si>
  <si>
    <t>stolnica na slovenski karitas ob današnjem mednarodnem dnevu družin pozvali</t>
  </si>
  <si>
    <t>zgodba se dogaja že od prej</t>
  </si>
  <si>
    <t>jjansasds ob kot kaj če bi rtv_slovenija raje dežurala kolpi</t>
  </si>
  <si>
    <t>dobro jutro slovenija</t>
  </si>
  <si>
    <t>bodi demokracija1 društvo moris zahteva za prepoved javne prireditve nosil</t>
  </si>
  <si>
    <t>zahteva prepoved revijareporter krković koncerta svetlane makarovič ki poveličuje simbol</t>
  </si>
  <si>
    <t>slovenija altpaulin med 30 državami na 13 mestu po številu</t>
  </si>
  <si>
    <t>vlaganje v katoliskacerkev družino je stabilnost vsestransko blagostanje naše družbe</t>
  </si>
  <si>
    <t>v je vlaganje marijabrezje danes rimu potekala konferenca z naslovom</t>
  </si>
  <si>
    <t>ko namesto zbranega denarja za pomoč dobiš izsiljevanje grožnje napade</t>
  </si>
  <si>
    <t>strankasd v zidandejan jernejstromajer na volitve se odpravlja z desetimi</t>
  </si>
  <si>
    <t>je da tonin slovenska stran vedela hrvatje prisluškujejo hvala bogu</t>
  </si>
  <si>
    <t>je da murimursic tonin slovenska stran vedela hrvatje prisluškujejo hvala</t>
  </si>
  <si>
    <t>kot demokracija1 društvo moris zahteva za prepoved javne prireditve nosil</t>
  </si>
  <si>
    <t>sramoten odnos države vojnih veteranov ko branitelj slovenije invalid 3</t>
  </si>
  <si>
    <t>ne bojansimm mirocerar ga žal morem na soočenjih mi tega</t>
  </si>
  <si>
    <t>ki bodi revijareporter krković zahteva prepoved koncerta svetlane makarovič poveličuje</t>
  </si>
  <si>
    <t>v je slovenija pred jjansasds ob boriscipot1 jutrišnjo obletnico ustanovitve</t>
  </si>
  <si>
    <t>mzzrs slovenija se preko razvojnosodelovanje v sodelovanju s partnerji iz</t>
  </si>
  <si>
    <t>slovenija se preko razvojnosodelovanje v sodelovanju s partnerji iz civilne</t>
  </si>
  <si>
    <t>rozancgasper po dežju vedno posije sonce mo_novomesto novomesto slovenija slovenia</t>
  </si>
  <si>
    <t>jurij toplak liste je nesorazmeren v evropi ukrep ustavni pravnik</t>
  </si>
  <si>
    <t>nova24tv sramoten odnos države vojnih veteranov ko branitelj slovenije invalid</t>
  </si>
  <si>
    <t>dobro jutro slovenija kako ste</t>
  </si>
  <si>
    <t>tretji svet v markosket če uvažaš dobiš voliti levičarje je</t>
  </si>
  <si>
    <t>dijaki oblikovne na prvem programu radia slovenija delili svoja razmišljanja</t>
  </si>
  <si>
    <t>za vse stranke imam samo eno sporočilo strankasds sarecmarjan strankalevica</t>
  </si>
  <si>
    <t>ni zigacepe lukavalas rokzorko mladiforum tudi rusija ima celo sankcije</t>
  </si>
  <si>
    <t>nada568352656 sramoten odnos države vojnih veteranov ko branitelj slovenije invalid</t>
  </si>
  <si>
    <t>bojanpozar mirocerar rosvitap rtv_slovenija zanimivo da ga novinarji večjih medijev</t>
  </si>
  <si>
    <t>iz ekskluzivno skrbno pripravljen veliki pok bosne se je žalostno</t>
  </si>
  <si>
    <t>francbrezniksds ogabno slovenija je bila sicer vedno nekoliko za ameriko</t>
  </si>
  <si>
    <t>slovenija planira 2020 dosegnuti 25 udjela obnovljivaca u bruto potrošnji</t>
  </si>
  <si>
    <t>jazbarmatjaz jaz sem čist navdušena da ima slovenija tri lige</t>
  </si>
  <si>
    <t>katarinajenko pazi zdej slovenija ima štiri lige</t>
  </si>
  <si>
    <t>gorecnik ljudi ki aprila izgubili življenje pred slovensko žico še</t>
  </si>
  <si>
    <t>ljudi ki aprila izgubili življenje pred slovensko žico še vedno</t>
  </si>
  <si>
    <t>cak slovenija hrvatska</t>
  </si>
  <si>
    <t>kot da je janezgecc lahko prispevaš jjansasds kaj če bi</t>
  </si>
  <si>
    <t>jernejstromajer na volitve se strankasd odpravlja z desetimi zavezami med</t>
  </si>
  <si>
    <t>na volitve se strankasd odpravlja z desetimi zavezami med drugim</t>
  </si>
  <si>
    <t>bodi jozebiscak naš cilj je uspešna slovenija ki zagotavlja razvoj</t>
  </si>
  <si>
    <t>da je človeštvo padlo na najnižjo raven možno se zaveš</t>
  </si>
  <si>
    <t>на поранешниот претседател словенија милан кучан во посета македонија</t>
  </si>
  <si>
    <t>на посета г милан кучан поранешен претседател република словенија</t>
  </si>
  <si>
    <t>matjazderin oblaki nad piranom piran istra slovenija</t>
  </si>
  <si>
    <t>slovenija oblaki nad piranom piran istra vladars ob svetovnidančebel 20maj</t>
  </si>
  <si>
    <t>znani selektorji vseh moških ženskih reprezentanc mlajših starostnih kategorij</t>
  </si>
  <si>
    <t>slo_kosarka znani selektorji vseh moških ženskih reprezentanc mlajših starostnih kategorij</t>
  </si>
  <si>
    <t>1991 16 gegužės d slovėnija pripažino lietuvos nepriklausomybę slovenia recognized</t>
  </si>
  <si>
    <t>x 17 5 2018 kdaj 20 00 kje cankarjev dom</t>
  </si>
  <si>
    <t>s čistilno napravo čisto vodo zagotovili 200 prebivalcem</t>
  </si>
  <si>
    <t>za vučko je z max970 šef dvk ne vidi razloga</t>
  </si>
  <si>
    <t>prvi policist države o vnukinjah prometni nesreči varnosti na meji</t>
  </si>
  <si>
    <t>v marijabrezje danes je rimu potekala konferenca z naslovom svetišča</t>
  </si>
  <si>
    <t>v danes je rimu potekala konferenca z naslovom svetišča romarji</t>
  </si>
  <si>
    <t>te pa grem malo via koroška slovenija</t>
  </si>
  <si>
    <t>se silosthe mhacek policija_si odločili smo za vladavino prava če</t>
  </si>
  <si>
    <t>se partijski veliki pok iz bosne je žalostno sfižil via</t>
  </si>
  <si>
    <t>jih v jjansasds če bi kot je na revijareporter roman</t>
  </si>
  <si>
    <t>katarinadbr praprotnix odbita val202 s telekomslo petrol imam tudi sam</t>
  </si>
  <si>
    <t>ki da predsednik izjavi se krepi geopolitika je kot vremenoslovec</t>
  </si>
  <si>
    <t>za slovenska v kot penzionist12 katera občina bo sprejela migrante</t>
  </si>
  <si>
    <t>bodi max970 državljana bosne hercegovine nista hotela plačati zapitka grozila</t>
  </si>
  <si>
    <t>kje ste desničarji z zagovarjanjem svete pravice dostojnega pokopa</t>
  </si>
  <si>
    <t>ales_primc ustavni pravnik jurij toplak resno opozarja da je ukrep</t>
  </si>
  <si>
    <t>ki da mgruden predsednik izjavi se krepi geopolitika je kot</t>
  </si>
  <si>
    <t>župan je max970 radeljski kazensko ovaden od občine pa terjajo</t>
  </si>
  <si>
    <t>indeksi industrijske proizvodnje podrobni podatki slovenija marec 2018</t>
  </si>
  <si>
    <t>jjansasds kot v kaj če bi rtv_slovenija raje dežurala ob</t>
  </si>
  <si>
    <t>je kot v krtmen slovenija kritizira izrael ki pobil hamasove</t>
  </si>
  <si>
    <t>včerajšnje gostovanje danijelloredan v oddaji 24ur bi moral videti sleherni</t>
  </si>
  <si>
    <t>hm https t co l6jbtgi3fa</t>
  </si>
  <si>
    <t>proti slovenije kaj se vraga toliko derete posameniki orbanizaciji putinizaciji</t>
  </si>
  <si>
    <t>proti slovenije altpaulin slovenija med 30 državami na 13 mestu</t>
  </si>
  <si>
    <t>v igorgobec slovenija zavzema unikatno geografsko pozicijo evropi središču x</t>
  </si>
  <si>
    <t>live pressconference marathon myfranja cyclingfans uci_cycling cyclingweekly uci_gfws prijavim_se</t>
  </si>
  <si>
    <t>točk evrovizija 2019 strel v hrbet 10 smrt otroka 12</t>
  </si>
  <si>
    <t>v ki tanjaporcnik slovenija skupini evropskih držav najmanj naredile boju</t>
  </si>
  <si>
    <t>v ki slovenija skupini evropskih držav najmanj naredile boju z</t>
  </si>
  <si>
    <t>rtv_slovenija karantanec lucijausaj simonrozic berry20275000 abso zmajlj petra_jansa freewiseguy tako</t>
  </si>
  <si>
    <t>freewiseguy rtv_slovenija risinja zmajlj najbolj opazila štrajna ki omenja tako</t>
  </si>
  <si>
    <t>v pred jutrišnjo obletnico ustanovitve msnz tonekrkovic vso_slovenija ravnanje milana</t>
  </si>
  <si>
    <t>frenkmate petra_jansa bojanskec cesenj slovenija je polna nič povezanih naključij</t>
  </si>
  <si>
    <t>bo se na v če trotz_dessen namesto ruskega sranja po</t>
  </si>
  <si>
    <t>namesto ruskega sranja bo po volitvah slovenija dobila novo vojno</t>
  </si>
  <si>
    <t>ste bili jernejstromajer strankasd 1 glede na da vladna stranka</t>
  </si>
  <si>
    <t>metkazevnik milena babič ki je goljufala lahko kandidira meni prepovedali</t>
  </si>
  <si>
    <t>glasbena športna tekmovanja zgolj še podaljšek vojne z drugimi</t>
  </si>
  <si>
    <t>strankalevica v živo na mmc ju pravljice treščenega lunatika zdaj</t>
  </si>
  <si>
    <t>seveda je nekaj ljudi metalo molotovke nekateri kamenje tisto orožje</t>
  </si>
  <si>
    <t>je da levica kovacrebeka seveda že 25 vodi stranko lepo</t>
  </si>
  <si>
    <t>načelih če želite da slovenija ostane država slovenskega naroda katera</t>
  </si>
  <si>
    <t>načelih ssnptuj če želite da slovenija ostane država slovenskega naroda</t>
  </si>
  <si>
    <t>itak krivi drugi vedno</t>
  </si>
  <si>
    <t>v vlasto zorko lahko teh dneh pozdravite tudi mestu hvala</t>
  </si>
  <si>
    <t>je v župan sta nova24tv ministrica za jjansasds kot bodi</t>
  </si>
  <si>
    <t>spslovenije cela oddaja vroči stol na top tv kjer gostuje</t>
  </si>
  <si>
    <t>je sd metkazevnik milena babič ki goljufala lahko kandidira meni</t>
  </si>
  <si>
    <t>dete_epruvete utisci sa puta hrvatska čistija verzija srbije slovenija savršenstvo</t>
  </si>
  <si>
    <t>utisci sa puta hrvatska čistija verzija srbije slovenija savršenstvo italija</t>
  </si>
  <si>
    <t>spet bravo austria kaj pa slovenska gen_id_slo avstrijsko tožilstvo nad</t>
  </si>
  <si>
    <t>proti volitve menim da ne gre za jansi ampak uvedbi</t>
  </si>
  <si>
    <t>pa slovenija v bo borisvoncina mzzrs mirocerar kaj zakaj bi</t>
  </si>
  <si>
    <t>neurovirtu res da vodi strankasds najbolj celovito profesionalno kampanjo kar</t>
  </si>
  <si>
    <t>se v ja jaz sem bil tud malo šokiran ko</t>
  </si>
  <si>
    <t>vic akers legenda arsenala</t>
  </si>
  <si>
    <t>za v je slovenija tretji svet se ne bo jaka__dolinar</t>
  </si>
  <si>
    <t>svibnja u 21 18 sati prikazuje se film ivan redatelja</t>
  </si>
  <si>
    <t>leaathenatabako slovenija ima talent</t>
  </si>
  <si>
    <t>srpskalegija dumijana sve se može srediti ako vlast hoće u</t>
  </si>
  <si>
    <t>v študentka druge stopnje mednarodnih odnosov na fakulteti za družbene</t>
  </si>
  <si>
    <t>da je v ki strankalevica lukamesec ravnokar odgovarja na vaša</t>
  </si>
  <si>
    <t>hitro preprosto varno vstopnic na fizična prodajna mesta moja trafika</t>
  </si>
  <si>
    <t>day 8 predjama castle slovenia unfinished business enough time visit</t>
  </si>
  <si>
    <t>v sds kot mprevejsek živela slovenija volilna himna 2018 naj</t>
  </si>
  <si>
    <t>mojcaskrinjar jjansasds rtv_slovenija jj niti naročnine ne plačuje kako da</t>
  </si>
  <si>
    <t>senkandreja mojcaskrinjar jjansasds rtv_slovenija piz jaz tudi nisem nikoli ne</t>
  </si>
  <si>
    <t>da li mislite je ovo duet koji će obilježiti ljeto</t>
  </si>
  <si>
    <t>morocco accuses algeria supporting iran westernsahara feud algeriascamwillneverbe</t>
  </si>
  <si>
    <t>strankasds ste že slišali za program sds slovenija v srcu</t>
  </si>
  <si>
    <t>roman leljak zasluži priznanje državljanov republike slovenije upam da je</t>
  </si>
  <si>
    <t>kot nemarambutlov ekskluzivno skrbno pripravljen veliki pok iz bosne se</t>
  </si>
  <si>
    <t>nemarambutlov ekskluzivno skrbno pripravljen veliki pok iz bosne se je</t>
  </si>
  <si>
    <t>v bi kot jjansasds kaj če rtv_slovenija raje dežurala ob</t>
  </si>
  <si>
    <t>pogon kia bo v drugi polovici letošnjega leta predstavila svoj</t>
  </si>
  <si>
    <t>v slovenska migrante za jjansasds kot bodi max970 katera občina</t>
  </si>
  <si>
    <t>bi kot ej ti napisal en del članka jaz se</t>
  </si>
  <si>
    <t>za ste v kaj ko iz jjansasds kot sem sds</t>
  </si>
  <si>
    <t>vso_slovenija v vfokusu video o osamosvojitveni vojni pomurju 91 tudi</t>
  </si>
  <si>
    <t>iz nova24tv nemarambutlov ekskluzivno skrbno pripravljen veliki pok bosne se</t>
  </si>
  <si>
    <t>slovenija ki jjansasds kot bodi mprevejsek živela volilna himna sds</t>
  </si>
  <si>
    <t>migrante za max970 katera slovenska občina bo sprejela z vsakim</t>
  </si>
  <si>
    <t>pstendler r10vojko nikogar ni potrebno uvoziti sem da se mu</t>
  </si>
  <si>
    <t>slovenija z pa se joj v na libertarec kaj potem</t>
  </si>
  <si>
    <t>je iz lahko nova24tv ekskluzivno skrbno pripravljen veliki pok bosne</t>
  </si>
  <si>
    <t>revijareporter komentar aleszuzek aleš žužek kako je slovenija še drugič</t>
  </si>
  <si>
    <t>jjansasds ob kot revijareporter krkovič jankovič je z rdečimi zvezdami</t>
  </si>
  <si>
    <t>za las nas prehiteli pariz poleg evra uvaja lokalno plačilno</t>
  </si>
  <si>
    <t>inženirji huawei p20 pro opremili z revolucionarno kamero ki je</t>
  </si>
  <si>
    <t>je slovenija za se via med v levica penzionist12 ekskluzivno</t>
  </si>
  <si>
    <t>slovenija se le sta_novice po številu kongresnih dogodkov lani na</t>
  </si>
  <si>
    <t>https t co mzsxywmkzh tumbaković bih slovenija su selekcije u</t>
  </si>
  <si>
    <t>je ekskluzivno skrbno pripravljen veliki pok iz bosne se žalostno</t>
  </si>
  <si>
    <t>če tretji svet za v kot markosket uvažaš dobiš voliti</t>
  </si>
  <si>
    <t>ki društvo moris za prepoved nosil bom rdečo zvezdo metkazevnik</t>
  </si>
  <si>
    <t>rtv_slovenija kot tudi jaz bom tam pridite nova24tv revijareporter demokracija1</t>
  </si>
  <si>
    <t>papež frančišek ob 120 letnici prihoda frančiškanov na brezje prejel</t>
  </si>
  <si>
    <t>rtv_slovenija kaj pa jjansasds anazagozen ce bi policija_si vojska dezurali</t>
  </si>
  <si>
    <t>v je jurij toplak ukrep liste nesorazmeren evropi nova24tv revijareporter</t>
  </si>
  <si>
    <t>je slovenija krtmen k se erjavec zaplete z arbitražo zmeri</t>
  </si>
  <si>
    <t>je v vlaganje metkazevnik milena babič ki goljufala lahko kandidira</t>
  </si>
  <si>
    <t>prvi na naša vprašanja odgovorili iz zsi gibanje zedinjena slovenija</t>
  </si>
  <si>
    <t>nahranimočebele prvi dan akcije rožice gredo za med dobesedno ogromno</t>
  </si>
  <si>
    <t>je na ne iz se nova24tv v bo jjansasds slovenija</t>
  </si>
  <si>
    <t>golobičev tesni zaveznik bogdan biščak povsem padel iz tira začel</t>
  </si>
  <si>
    <t>zidandejan strankasd v siolnews po židanovih besedah slovenija potrebujemo kombinacijo</t>
  </si>
  <si>
    <t>za siolnews takšen balkon je imela kandidatka poslanko ki naj</t>
  </si>
  <si>
    <t>je v kokochannel12 vso_slovenija jjansasds kaj počel janša skrival kleti</t>
  </si>
  <si>
    <t>vso_slovenija jjansasds kaj je počel janša skrival v kleti cd</t>
  </si>
  <si>
    <t>tako profaljosa o lej ugledni pravniki spet delali rekoč za</t>
  </si>
  <si>
    <t>danes smo na oš mojstrana snemali oddajo rtv slovenija migaj</t>
  </si>
  <si>
    <t>pa s kaj ko nori grki nakupjo nemško francosko orožje</t>
  </si>
  <si>
    <t>pa korsikab kaj ko nori grki nakupjo nemško francosko orožje</t>
  </si>
  <si>
    <t>je v da slovenija ki bodi ales_primc ustavni pravnik jurij</t>
  </si>
  <si>
    <t>v roman leljak objavlja dokumente iz beograda ki jih sloveniji</t>
  </si>
  <si>
    <t>je slovenija bodi kdor pijan od se strezni demokracija1 naš</t>
  </si>
  <si>
    <t>na šel da bi referendum nisem volitve bom zagotovo ne</t>
  </si>
  <si>
    <t>nov val beguncev na meji tudi vojska</t>
  </si>
  <si>
    <t>tone krkovič ima prav rdeča zvezda je simbol partizanov okupatorske</t>
  </si>
  <si>
    <t>je slovenija za jjansasds v na ne ima ki jim</t>
  </si>
  <si>
    <t>po titu tito</t>
  </si>
  <si>
    <t>mladim družinam svetujemo da začnete graditi na občinskem zemljišču pred</t>
  </si>
  <si>
    <t>bernardbrscic tone krkovič ima prav rdeča zvezda je simbol partizanov</t>
  </si>
  <si>
    <t>svizec5 ekskluzivno skrbno pripravljen veliki pok iz bosne se je</t>
  </si>
  <si>
    <t>bernardbrscic slovenski partizani nastali za boj proti okupatorju leta 1991</t>
  </si>
  <si>
    <t>Top Words in Tweet by Salience</t>
  </si>
  <si>
    <t>bo ne sumandreja je slovenija na se bozidarbiscan tone lazi</t>
  </si>
  <si>
    <t>hvala startupslovenia lansko leto sem na konferenci podim obljubil letos</t>
  </si>
  <si>
    <t>vladars ob svetovnidančebel 20maj ki se na našo pobudo obeležuje</t>
  </si>
  <si>
    <t>hvala startupslovenia lansko leto sem konferenci podim obljubil letos uresničil</t>
  </si>
  <si>
    <t>tu je slovenskipanter dobro jutro ptuj štajerska osti jarej rozancgasper</t>
  </si>
  <si>
    <t>tudi 24ur_com 'tudi prostovoljni gasilci ki niso na težki intervenciji</t>
  </si>
  <si>
    <t>slovenia tu je travelers welcome slowenien eslovenia ifeelslovenia slovenskipanter dobro</t>
  </si>
  <si>
    <t>stanejagergmaio objavljamo dolg seznam novinarjev f571 službi slovenske politične levice</t>
  </si>
  <si>
    <t>tadejslapnik podimconference bomo s pv mirocerar predstavili rezultate dela medresorske</t>
  </si>
  <si>
    <t>stakrog peterle bogovič bruslju obeležila prvi svetovni dan čebel euface</t>
  </si>
  <si>
    <t>berry20275000 rtvslo rtv_slovenija 24ur_com svet_kanala primorskenovice primorskid delo strankaab samo</t>
  </si>
  <si>
    <t>rtvslo rtv_slovenija 24ur_com svet_kanala primorskenovice primorskid delo strankaab samo nap</t>
  </si>
  <si>
    <t>revijareporter čuš je ogorčen moji listi odločali strani stranke ki</t>
  </si>
  <si>
    <t>bodi nova24tv ustavni pravnik resno opozarja da zavrnitve zaradi spolne</t>
  </si>
  <si>
    <t>ki da mgruden predsednik izjavi krepi geopolitika je kot vremenoslovec</t>
  </si>
  <si>
    <t>bodi strankasds v srcu zmagovita sdszate jjansasds naš cilj je</t>
  </si>
  <si>
    <t>francidonko sta koroška dečka novodobna otroka s petrička odvetnik babice</t>
  </si>
  <si>
    <t>ales_primc ustavni pravnik jurij toplak resno opozarja ukrep zavrnitve liste</t>
  </si>
  <si>
    <t>kako govorili usodnega privatizacijskega 21 junija 2013 via siolnews strankasloga</t>
  </si>
  <si>
    <t>ales_primc nespr nova24tv nesp je ustavni pravnik jurij toplak resno</t>
  </si>
  <si>
    <t>ales_primc nespr nova24tv nesp revijareporter ustavno sodišče zavrnilo zl dsd</t>
  </si>
  <si>
    <t>bodi jjansasds slovenija ribictine anjakopacmrak zato naprej zastava slave ponosno</t>
  </si>
  <si>
    <t>demokracija1 jjansasds odprimo vrata boljši bodi naš cilj je uspešna</t>
  </si>
  <si>
    <t>vlaganje državne pozivajo katoliskacerkev družino je stabilnost vsestransko blagostanje naše</t>
  </si>
  <si>
    <t>filmski filmska je tourism_slo sto slovenski center turizemlj zavod aipa</t>
  </si>
  <si>
    <t>kot bodi kaj če bi rtv_slovenija raje dežurala ob kolpi</t>
  </si>
  <si>
    <t>kot je rmandreja slovenija ni pa evropska predolgo jo upravlja</t>
  </si>
  <si>
    <t>v evropi ni pa evropska predolgo jo upravlja tranzicijska levica</t>
  </si>
  <si>
    <t>kot jjansasds kaj če bi rtv_slovenija raje dežurala kolpi v</t>
  </si>
  <si>
    <t>bo kot tako če penzionist12 upam da se tudi vso_slovenija</t>
  </si>
  <si>
    <t>levica za v je ustavni pravnik zaradi iz ki nova24tv</t>
  </si>
  <si>
    <t>skoj_konferenca najprej na vrsti kategorija programi internega komuniciranja v tej</t>
  </si>
  <si>
    <t>bodi kot demokracija1 naš cilj je uspešna slovenija ki zagotavlja</t>
  </si>
  <si>
    <t>sem je v na golobičev tesni zaveznik bogdan biščak povsem</t>
  </si>
  <si>
    <t>mojcaskrinjar retweeted janez janša jjansasds kaj če bi raje dežurala</t>
  </si>
  <si>
    <t>kot se društvo moris za prepoved nosil bom rdečo zvezdo</t>
  </si>
  <si>
    <t>sem kot dkopse ne dovolite astrologom da nam sestavljajo vlade</t>
  </si>
  <si>
    <t>kot za jjansasds ob vinkovasle1 natančne oodatke o militantnih nasilnežih</t>
  </si>
  <si>
    <t>kot naprej zastava slave ponosno zapoj svojo himno 28 rojstnem</t>
  </si>
  <si>
    <t>nova24tv društvo moris ponovno vložilo zahtevo prepoved komunistične orgije svetlane</t>
  </si>
  <si>
    <t>je ales_primc nespr nova24tv nesp mojcav1 golobičev tesni zaveznik bogdan</t>
  </si>
  <si>
    <t>kot mirocerar hvala podimconference startupslovenia lansko leto sem na konferenci</t>
  </si>
  <si>
    <t>kot kaj če bi rtv_slovenija raje dežurala kolpi v gazi</t>
  </si>
  <si>
    <t>revijareporter krković koncerta svetlane makarovič ki poveličuje simbol agresorske jla</t>
  </si>
  <si>
    <t>altpaulin med 30 državami na 13 mestu po številu prijavljenih</t>
  </si>
  <si>
    <t>je ta da jirikocica sem šel gledat če umaknili članek</t>
  </si>
  <si>
    <t>vlaganje marijabrezje danes rimu potekala konferenca z naslovom svetišča romarji</t>
  </si>
  <si>
    <t>zidandejan jernejstromajer na volitve se odpravlja z desetimi zavezami med</t>
  </si>
  <si>
    <t>jasnamurgel slovenija dežela startupov tudi po zaslugi podim2018 maribor boljezavse</t>
  </si>
  <si>
    <t>bodi revijareporter krković zahteva prepoved koncerta svetlane makarovič poveličuje simbol</t>
  </si>
  <si>
    <t>je slovenija v pred jjansasds ob boriscipot1 jutrišnjo obletnico ustanovitve</t>
  </si>
  <si>
    <t>revijareporter ustavno sodišče zavrnilo zl dsd zavrnitev volilne nesprejemljiv matevztomsic</t>
  </si>
  <si>
    <t>tretji svet markosket če uvažaš dobiš voliti levičarje je danes</t>
  </si>
  <si>
    <t>ekskluzivno skrbno pripravljen veliki pok bosne se je žalostno sfižil</t>
  </si>
  <si>
    <t>oblaki nad piranom piran istra vladars ob svetovnidančebel 20maj ki</t>
  </si>
  <si>
    <t>vučko za max970 šef dvk ne vidi razloga opravičilo andreju</t>
  </si>
  <si>
    <t>mojcaskrinjar retweeted janez janša palestin palestinska slovenska meja kdo vas</t>
  </si>
  <si>
    <t>partijski veliki pok iz bosne je žalostno sfižil via nova24tv</t>
  </si>
  <si>
    <t>kot na jih v jjansasds če bi je revijareporter roman</t>
  </si>
  <si>
    <t>kot za penzionist12 katera občina bo sprejela migrante z vsakim</t>
  </si>
  <si>
    <t>kot kaj če bi rtv_slovenija raje dežurala ob kolpi gazi</t>
  </si>
  <si>
    <t>kot je v krtmen slovenija kritizira izrael ki pobil hamasove</t>
  </si>
  <si>
    <t>karantanec lucijausaj simonrozic berry20275000 abso zmajlj petra_jansa freewiseguy tako dalje</t>
  </si>
  <si>
    <t>risinja zmajlj najbolj opazila štrajna ki omenja tako imenovano demokracijo</t>
  </si>
  <si>
    <t>v če bo se na trotz_dessen namesto ruskega sranja po</t>
  </si>
  <si>
    <t>da levica kovacrebeka seveda že 25 vodi stranko lepo prav</t>
  </si>
  <si>
    <t>župan kot bodi je sta nova24tv ministrica za jjansasds max970</t>
  </si>
  <si>
    <t>metkazevnik milena babič ki goljufala lahko kandidira meni prepovedali listi</t>
  </si>
  <si>
    <t>pa slovenija bo borisvoncina mzzrs mirocerar kaj zakaj bi se</t>
  </si>
  <si>
    <t>bodi demokracija1 naš cilj je uspešna ki zagotavlja razvoj varnost</t>
  </si>
  <si>
    <t>tretji svet je slovenija se ne bo za v jaka__dolinar</t>
  </si>
  <si>
    <t>ki da je strankalevica lukamesec ravnokar odgovarja na vaša vprašanja</t>
  </si>
  <si>
    <t>kot sds mprevejsek živela slovenija volilna himna 2018 naj povzdigne</t>
  </si>
  <si>
    <t>da mgruden predsednik izjavi krepi geopolitika je kot vremenoslovec napove</t>
  </si>
  <si>
    <t>kot jjansasds kaj če rtv_slovenija raje dežurala ob kolpi gazi</t>
  </si>
  <si>
    <t>migrante za kot bodi slovenska jjansasds max970 katera občina bo</t>
  </si>
  <si>
    <t>kot sem sds za kaj ko iz jjansasds že slišali</t>
  </si>
  <si>
    <t>vfokusu video o osamosvojitveni vojni pomurju 91 tudi boriscipot1 objavljamo</t>
  </si>
  <si>
    <t>nemarambutlov ekskluzivno skrbno pripravljen veliki pok bosne se je žalostno</t>
  </si>
  <si>
    <t>kot bodi slovenija ki jjansasds mprevejsek živela volilna himna sds</t>
  </si>
  <si>
    <t>pa joj z se v na libertarec kaj potem bomo</t>
  </si>
  <si>
    <t>iz lahko nova24tv ekskluzivno skrbno pripravljen veliki pok bosne se</t>
  </si>
  <si>
    <t>kot revijareporter krkovič jankovič je z rdečimi zvezdami onečastil človekovo</t>
  </si>
  <si>
    <t>levica se via med v je slovenija za penzionist12 ekskluzivno</t>
  </si>
  <si>
    <t>le sta_novice po številu kongresnih dogodkov lani na 45 mestu</t>
  </si>
  <si>
    <t>župan zdravstvo ekskluzivno skrbno pripravljen veliki pok iz bosne se</t>
  </si>
  <si>
    <t>tretji svet kot če za v markosket uvažaš dobiš voliti</t>
  </si>
  <si>
    <t>metkazevnik milena babič je goljufala lahko kandidira meni prepovedali listi</t>
  </si>
  <si>
    <t>kot tudi jaz bom tam pridite nova24tv revijareporter demokracija1 casnik</t>
  </si>
  <si>
    <t>jjansasds anazagozen ce bi policija_si vojska dezurali ob kolpi normamkorosec</t>
  </si>
  <si>
    <t>kot vlaganje nova24tv revijareporter rtv_slovenija ustavni pravnik resno opozarja da</t>
  </si>
  <si>
    <t>krtmen k se erjavec zaplete z arbitražo zmeri manjša nemarambutlov</t>
  </si>
  <si>
    <t>vlaganje v metkazevnik milena babič ki goljufala lahko kandidira meni</t>
  </si>
  <si>
    <t>ne na je iz se nova24tv v bo jjansasds slovenija</t>
  </si>
  <si>
    <t>zidandejan siolnews po židanovih besedah slovenija potrebujemo kombinacijo izkušenj ljudi</t>
  </si>
  <si>
    <t>kokochannel12 vso_slovenija jjansasds kaj počel janša skrival kleti cd izdajal</t>
  </si>
  <si>
    <t>profaljosa o lej ugledni pravniki spet delali rekoč za drobiž</t>
  </si>
  <si>
    <t>bodi v da slovenija ki ales_primc ustavni pravnik jurij toplak</t>
  </si>
  <si>
    <t>župan je migrante za roman leljak objavlja dokumente iz beograda</t>
  </si>
  <si>
    <t>bodi kdor pijan od se strezni je demokracija1 naš cilj</t>
  </si>
  <si>
    <t>za je ne kot sem čas slovenija jjansasds v na</t>
  </si>
  <si>
    <t>Top Word Pairs in Tweet by Count</t>
  </si>
  <si>
    <t>hm,posebni  posebni,komentarji  komentarji,niso  niso,potrebni  potrebni,kajne  kajne,ali  ali,sem  sem,pravilno  pravilno,vmes  vmes,prebral</t>
  </si>
  <si>
    <t>dan,8  8,split  split,trstenik  trstenik,jesenice  jesenice,biokovo  biokovo,makarska</t>
  </si>
  <si>
    <t>rt,jaka_ivancic  jaka_ivancic,crocus  crocus,fields  fields,velika  velika,planina  planina,april  april,sunny  sunny,morning  morning,crocuses  crocuses,crocusfields</t>
  </si>
  <si>
    <t>rt,sloinuk  sloinuk,projekt  projekt,veleposlanikov  veleposlanikov,tadejrupel  tadejrupel,rehaklubomir  rehaklubomir,'razlikujemo  'razlikujemo,slovenijo  slovenijo,slovaško'  slovaško',je  je,dober</t>
  </si>
  <si>
    <t>jebeni,pofukani  pofukani,strankasds  strankasds,hinavci</t>
  </si>
  <si>
    <t>rt,jjansasds  jjansasds,kaj  kaj,če  če,bi  bi,rtv_slovenija  rtv_slovenija,raje  raje,dežurala  dežurala,ob  ob,kolpi  kolpi,kot</t>
  </si>
  <si>
    <t>rt,serlah2017  serlah2017,jebeni  jebeni,pofukani  pofukani,strankasds  strankasds,hinavci</t>
  </si>
  <si>
    <t>rt,revijareporter  revijareporter,najbolj  najbolj,brano  brano,ta  ta,teden  teden,rdeče  rdeče,zvezde  zvezde,v  v,ljubljani  ljubljani,upor</t>
  </si>
  <si>
    <t>rt,jozebiscak  jozebiscak,začelo  začelo,se  se,je  je,levičarski  levičarski,facebook  facebook,začel  začel,z  z,blokadami  blokadami,profila</t>
  </si>
  <si>
    <t>rt,ales_primc  ales_primc,ustavni  ustavni,pravnik  pravnik,jurij  jurij,toplak  toplak,resno  resno,opozarja  opozarja,da  da,je  je,ukrep</t>
  </si>
  <si>
    <t>rt,jozebiscak  jozebiscak,bizarnost  bizarnost,se  se,stopnjuje  stopnjuje,rtv  rtv,slovenija  slovenija,v  v,oglasu  oglasu,moti  moti,omemba</t>
  </si>
  <si>
    <t>rt,kjukar  kjukar,sva  sva,sreća  sreća,da  da,slovenci  slovenci,hrvati  hrvati,srbi  srbi,imaju  imaju,vojsku  vojsku,podjednako</t>
  </si>
  <si>
    <t>evrovizija,glasovi  0,poena  glasovi,žirija  žirija,dati  dati,srbiji  srbiji,1  1,hrvatska  hrvatska,0  poena,2  2,slovenija</t>
  </si>
  <si>
    <t>rt,annianni246  annianni246,sumandreja  sumandreja,rtv_slovenija  rtv_slovenija,24ur_com  24ur_com,eh  eh,tile  tile,dokler  dokler,jih  jih,ne  ne,bo</t>
  </si>
  <si>
    <t>bo,v  šest,desetletij  med,16  16,22  22,5  5,bo  v,počastitev  počastitev,svetovnega  svetovnega,dneva  dneva,čebel</t>
  </si>
  <si>
    <t>ne,bo  se,je  rt,bozidarbiscan  bozidarbiscan,na  na,tone  tone,lazi  lazi,sovraznega  sovraznega,govora  govora,blatenja  blatenja,pobitih</t>
  </si>
  <si>
    <t>sumandreja,rtv_slovenija  rtv_slovenija,24ur_com  24ur_com,eh  eh,tile  tile,dokler  dokler,jih  jih,ne  ne,bo  bo,prišlo  prišlo,vseh</t>
  </si>
  <si>
    <t>rt,futsalsi  futsalsi,v  v,19  19,minuti  minuti,je  je,slovenija  slovenija,povedla  povedla,na  na,slovaškem  slovaškem,tanja</t>
  </si>
  <si>
    <t>rt,jaka_ivancic  jaka_ivancic,spot  spot,young  young,roe  roe,deer  deer,roedeer  roedeer,vineyard  vineyard,debelirtic  debelirtic,spring  spring,istria</t>
  </si>
  <si>
    <t>rt,igorgobec  igorgobec,slovenija  slovenija,mora  mora,vse  vse,migrante  migrante,po  po,hitrem  hitrem,postopku  postopku,vračati  vračati,hrvaški</t>
  </si>
  <si>
    <t>rt,nualannasimmed  nualannasimmed,igorgobec  igorgobec,slovenija  slovenija,zavzema  zavzema,unikatno  unikatno,geografsko  geografsko,pozicijo  pozicijo,v  v,evropi  evropi,v</t>
  </si>
  <si>
    <t>srbija,makedonija  makedonija,poslali  poslali,svoje  svoje,ambasadore  ambasadore,na  na,svečanost  svečanost,otvaranje  otvaranje,ambasade  ambasade,sad  sad,u</t>
  </si>
  <si>
    <t>iskrenosti,mu  mu,resnično  resnično,ne  ne,moremo  moremo,očitati</t>
  </si>
  <si>
    <t>mirocerar,pred  pred,4  4,leti  leti,smo  smo,se  se,globalno  globalno,nategnili  nategnili,upam  upam,da  da,bo</t>
  </si>
  <si>
    <t>hvala,podimconference  podimconference,startupslovenia  startupslovenia,lansko  lansko,leto  leto,sem  sem,na  na,konferenci  konferenci,podim  podim,obljubil  obljubil,letos</t>
  </si>
  <si>
    <t>rt,jelka_godec  jelka_godec,v  v,zelo  zelo,prijetni  prijetni,družbi  družbi,krajanov  krajanov,kalobja  kalobja,hvala  hvala,za  za,res</t>
  </si>
  <si>
    <t>rt,jjansasds  jjansasds,naš  naš,cilj  cilj,je  je,uspešna  uspešna,slovenija  slovenija,ki  ki,zagotavlja  zagotavlja,razvoj  razvoj,varnost</t>
  </si>
  <si>
    <t>rt,sloinger  sloinger,heute  heute,vor  vor,25  25,jahren  jahren,wurde  wurde,slowenien  slowenien,zum  zum,mitglied  mitglied,des</t>
  </si>
  <si>
    <t>nocnatica,sambaljig  sambaljig,ni  ni,kod  kod,nas  nas,u  u,kući  kući,se  se,mnogo  mnogo,ne  ne,spominje</t>
  </si>
  <si>
    <t>rt,medeja_7  medeja_7,zbirajo  zbirajo,se  se,temni  temni,oblaki  oblaki,nad  nad,vučkom  vučkom,vsaj  vsaj,govoriti  govoriti,se</t>
  </si>
  <si>
    <t>rt,jjansasds  rt,mprevejsek  mprevejsek,živela  živela,slovenija  slovenija,volilna  volilna,himna  himna,sds  sds,2018  2018,nazmagosds  nazmagosds,sdszate</t>
  </si>
  <si>
    <t>location,location  ful,lepa  lepa,340  340,kvadratov  kvadratov,za  za,520k  520k,se  se,sliš  sliš,uredu  uredu,sam</t>
  </si>
  <si>
    <t>rt,nova24tv  nova24tv,video  video,janez  janez,janša  janša,slovenija  slovenija,je  je,bo  bo,za  za,nas  nas,vedno</t>
  </si>
  <si>
    <t>rt,urosesih  urosesih,popravni  popravni,izpit  izpit,za  za,blamažo  blamažo,glede  glede,priznanja  priznanja,palestine  palestine,se  se,ponuja</t>
  </si>
  <si>
    <t>blaz_88,slovenija  slovenija,je  je,šla  šla,v  v,večmilijardne  večmilijardne,dokapitalizacije  dokapitalizacije,brez  brez,ene  ene,resne  resne,študije</t>
  </si>
  <si>
    <t>rt,libbera16  libbera16,enrique  enrique,slovenija  slovenija,beautiful  beautiful,boy</t>
  </si>
  <si>
    <t>platforma,1969  1969,umetnost  umetnost,življenja  življenja,upor  upor,na  na,rtv_slovenija</t>
  </si>
  <si>
    <t>celjan,slave  slave,22  22,titulu</t>
  </si>
  <si>
    <t>rt,delo  delo,ali  ali,bi  bi,stranke  stranke,zagotovile  zagotovile,več  več,denarja  denarja,za  za,zdravstvo</t>
  </si>
  <si>
    <t>v,četrt  četrt,stoletja  stoletja,vodenja  vodenja,strankasds  strankasds,je  je,jjansasds  jjansasds,na  na,enih  enih,volitvah  volitvah,leta</t>
  </si>
  <si>
    <t>markobandelli,abratusek  abratusek,zatiskate  zatiskate,si  si,oči  oči,strukturno  strukturno,je  je,slovenija  slovenija,na  na,dnu  dnu,na</t>
  </si>
  <si>
    <t>rt,berry20275000  berry20275000,markobandelli  markobandelli,rtvslo  rtvslo,rtv_slovenija  rtv_slovenija,24ur_com  24ur_com,svet_kanala  svet_kanala,primorskenovice  primorskenovice,primorskid  primorskid,delo  delo,strankaab</t>
  </si>
  <si>
    <t>rt,vladars  vladars,slovenija  slovenija,ob  ob,svetovnidančebel  svetovnidančebel,20maj  20maj,ki  ki,se  se,na  na,našo  našo,pobudo</t>
  </si>
  <si>
    <t>rt,turizemptuj  turizemptuj,undagravnd  undagravnd,njuz  njuz,sum  sum,600  600,000  000,ratz  ratz,live  live,ljub  ljub,city</t>
  </si>
  <si>
    <t>rt,syrianasoldier  syrianasoldier,aafra  aafra,dagher  dagher,homeland  homeland,stop  stop,speaking  speaking,name  name,syrians</t>
  </si>
  <si>
    <t>rt,reveluv1023  reveluv1023,歐洲綠寶石  歐洲綠寶石,斯洛維尼亞  斯洛維尼亞,斯洛維尼亞共和國  斯洛維尼亞共和國,斯洛維尼亞語  斯洛維尼亞語,republika  republika,slovenija  slovenija,西鄰義大利  西鄰義大利,西南通往亞得里亞海  西南通往亞得里亞海,東部和南部被克羅埃西亞包圍</t>
  </si>
  <si>
    <t>godbless,almightygod  almightygod,godswill  godswill,glorytogod  glorytogod,athietesforgod  athietesforgod,hirene7up  hirene7up,uncutstones  uncutstones,toddwhitelc  toddwhitelc,tbn</t>
  </si>
  <si>
    <t>tekmovalke,v  biggest,loser  loser,slovenija  slovenija,tekmovalke  v,drugi  drugi,sezoni  sezoni,že  že,presegle  presegle,tekmovalke  v,prvi</t>
  </si>
  <si>
    <t>tu,je  rt,slovenskipanter  slovenskipanter,dobro  dobro,jutro  jutro,ptuj  ptuj,tu  je,slovenija  slovenija,tu  je,štajerska  štajerska,osti</t>
  </si>
  <si>
    <t>po,dežju  dežju,vedno  vedno,posije  posije,sonce  sonce,mo_novomesto  mo_novomesto,novomesto  novomesto,slovenija  slovenija,slovenia  slovenia,ifeelslovenia  ifeelslovenia,sunset</t>
  </si>
  <si>
    <t>rt,free_rtv  free_rtv,društvo  društvo,moris  moris,ponovno  ponovno,vložilo  vložilo,zahtevo  zahtevo,za  za,prepoved  prepoved,komunistične  komunistične,orgije</t>
  </si>
  <si>
    <t>slovenci,ki  ki,imate  imate,lastna  lastna,plovila  plovila,zdruzite  zdruzite,se  se,pomagajte  pomagajte,slovenskavojska  slovenskavojska,rušilec  rušilec,nedelasploh</t>
  </si>
  <si>
    <t>bled,slovenija</t>
  </si>
  <si>
    <t>na,predvečer  predvečer,dneva  dneva,slovenske  slovenske,vojske  vojske,ladji  ladji,triglav  triglav,odpovejo  odpovejo,vsi  vsi,motorji  motorji,bolj</t>
  </si>
  <si>
    <t>stajerskitednik,gasilsko  gasilsko,tekmovanje  tekmovanje,v  v,slovenija  slovenija,vas  vas,zelo  zelo,dobro  dobro,lepo  lepo,stajerskega  stajerskega,tednika</t>
  </si>
  <si>
    <t>prostovoljni,gasilci  gasilci,ki  ki,niso  niso,na  na,težki  težki,intervenciji  intervenciji,lahko  lahko,izpostavljeni  izpostavljeni,nevarnim  nevarnim,snovem'</t>
  </si>
  <si>
    <t>rt,freewiseguy  freewiseguy,kučanov  kučanov,projekt  projekt,uničevanja  uničevanja,slovenske  slovenske,vojske  vojske,uspešno  uspešno,napreduje</t>
  </si>
  <si>
    <t>rtv_slovenija,platforma1968  platforma1968,o  o,tem  tem,kako  kako,je  je,partija  partija,voditelje  voditelje,študentskega  študentskega,gibanja  gibanja,68</t>
  </si>
  <si>
    <t>tu,je  travelers,welcome  welcome,slovenia  slovenia,slovenija  slovenija,slovenia  slovenia,slowenien  slowenien,eslovenia  eslovenia,ifeelslovenia  rt,slovenskipanter  slovenskipanter,dobro</t>
  </si>
  <si>
    <t>rt,northpole2018  northpole2018,slovenian  slovenian,national  national,rtv_slovenija  rtv_slovenija,tedniktvs  tedniktvs,publishing  publishing,story  story,expedition  expedition,featuring  featuring,dc43</t>
  </si>
  <si>
    <t>slovenian,national  national,rtv_slovenija  rtv_slovenija,tedniktvs  tedniktvs,publishing  publishing,story  story,expedition  expedition,featuring  featuring,dc43</t>
  </si>
  <si>
    <t>rt,delo  delo,denarja  denarja,za  za,zdravstvo  zdravstvo,je  je,absolutno  absolutno,dovolj  dovolj,ne  ne,najde  najde,pa</t>
  </si>
  <si>
    <t>rt,stanejagergmaio  stanejagergmaio,objavljamo  objavljamo,dolg  dolg,seznam  seznam,novinarjev  novinarjev,f571  f571,v  v,službi  službi,slovenske  slovenske,politične</t>
  </si>
  <si>
    <t>roman,leljak  leljak,objavlja  objavlja,dokumente  dokumente,iz  iz,beograda  beograda,ki  ki,jih  jih,v  v,sloveniji  sloveniji,uničili</t>
  </si>
  <si>
    <t>rt,nova24tv  nova24tv,golobičev  golobičev,tesni  tesni,zaveznik  zaveznik,bogdan  bogdan,biščak  biščak,povsem  povsem,padel  padel,iz  iz,tira</t>
  </si>
  <si>
    <t>ruska,jetra  jetra,iz  iz,rusije  rusije,še  še,nikoli  nikoli,nič  nič,dobrega  dobrega,ni  ni,prišlo  prišlo,pa</t>
  </si>
  <si>
    <t>v,svojem  svojem,srcu  srcu,nosi  nosi,spomine  spomine,na  na,izjemno  izjemno,žensko  žensko,masterchefslo  masterchefslo,gt</t>
  </si>
  <si>
    <t>prebrali,smo  smo,volilne  volilne,programe  programe,strank  strank,da  da,jih  jih,ne  ne,bo  bo,treba  treba,vam</t>
  </si>
  <si>
    <t>tiskovna,konferenca  konferenca,ob  ob,izidu  izidu,monografije  monografije,globalni  globalni,podjetniški  podjetniški,monitor  monitor,slovenija  slovenija,2017</t>
  </si>
  <si>
    <t>rt,neurovirtu  neurovirtu,fajn  fajn,je  je,za  za,kočevje  kočevje,yaskawa  yaskawa,amp  amp,železnica  železnica,tudi  tudi,sicer</t>
  </si>
  <si>
    <t>rt,ajpes  ajpes,prihodki  prihodki,gospodarski  gospodarski,družbi  družbi,v  v,letu  letu,2017  2017,zrasli  zrasli,za  za,13</t>
  </si>
  <si>
    <t>la,más  rt,naforue  naforue,03  03,slo  slo,lea  lea,sirk  sirk,es  es,la  más,cool  cool,y</t>
  </si>
  <si>
    <t>propaganda,kamorkoli  kamorkoli,pogledaš  pogledaš,leva  leva,propaganda  propaganda,na  na,bruhanje  bruhanje,mi  mi,gre</t>
  </si>
  <si>
    <t>rt,tadejslapnik  tadejslapnik,na  na,podimconference  podimconference,bomo  bomo,s  s,pv  pv,mirocerar  mirocerar,predstavili  predstavili,rezultate  rezultate,dela</t>
  </si>
  <si>
    <t>rt,mirocerar  mirocerar,hvala  hvala,podimconference  podimconference,startupslovenia  startupslovenia,lansko  lansko,leto  leto,sem  sem,na  na,konferenci  konferenci,podim</t>
  </si>
  <si>
    <t>še,dolgo  dolgo,je  je,zdržal  zdržal,slovenija  slovenija,verjetno  verjetno,tudi  tudi,odpade  odpade,ker  ker,republika  republika,srbska</t>
  </si>
  <si>
    <t>pred,dvema  dvema,letoma  letoma,je  je,dvignil  dvignil,pokal  pokal,za  za,zmago  zmago,v  v,plts  plts,zdaj</t>
  </si>
  <si>
    <t>mal,po  gužve,na  na,avtocesti  avtocesti,feel  feel,slovenija  slovenija,priložnosti  priložnosti,mal  po,stranpoteh  stranpoteh,mal  po,makedamu</t>
  </si>
  <si>
    <t>mal,po  rt,prahneza  prahneza,gužve  gužve,na  na,avtocesti  avtocesti,feel  feel,slovenija  slovenija,priložnosti  priložnosti,mal  po,stranpoteh</t>
  </si>
  <si>
    <t>stranke,ki  ki,se  se,potegujejo  potegujejo,na  na,prihajajočih  prihajajočih,volitvah  volitvah,si  si,glede  glede,razvoja  razvoja,kmetijstva</t>
  </si>
  <si>
    <t>prihodki,gospodarski  gospodarski,družbi  družbi,v  v,letu  letu,2017  2017,zrasli  zrasli,za  za,13  13,izkazan  izkazan,neto</t>
  </si>
  <si>
    <t>dobrih,60  60,odstotkov  odstotkov,je  je,delo  delo,vlade  vlade,ocenilo  ocenilo,kot  kot,neuspešno  neuspešno,mislim  mislim,da</t>
  </si>
  <si>
    <t>rt,tfajon  tfajon,danes  danes,pa  pa,naša  naša,kolega  kolega,v  v,ep_slovenija  ep_slovenija,lojzepeterle  lojzepeterle,franc_bogovic  franc_bogovic,gostita</t>
  </si>
  <si>
    <t>ep_slovenija,lojzepeterle  rt,stakrog  stakrog,peterle  peterle,bogovič  bogovič,v  v,bruslju  bruslju,obeležila  obeležila,prvi  prvi,svetovni  svetovni,dan</t>
  </si>
  <si>
    <t>danes,pa  pa,naša  naša,kolega  kolega,v  v,ep_slovenija  ep_slovenija,lojzepeterle  lojzepeterle,franc_bogovic  franc_bogovic,gostita  gostita,zajtrk  zajtrk,s</t>
  </si>
  <si>
    <t>rt,svet24_si  svet24_si,težave  težave,na  na,lpp</t>
  </si>
  <si>
    <t>izgleda,odličen  odličen,izlet</t>
  </si>
  <si>
    <t>4golfonline,royal  royal,bled  bled,slovenija</t>
  </si>
  <si>
    <t>zakaj,zato  zato,gibanjeskupajnaprej  gibanjeskupajnaprej,volitve2018</t>
  </si>
  <si>
    <t>btsslovenia,bts_twt  bts_twt,kdaj  kdaj,bo  bo,slovenija  slovenija,na  na,vrst  vrst,tho</t>
  </si>
  <si>
    <t>rt,vladars  vladars,je  je,14  14,maja  maja,1993  1993,postala  postala,članica  članica,sveta  sveta,evrope  evrope,coe</t>
  </si>
  <si>
    <t>ah,ti  ti,lepa  lepa,čista  čista,zelena  zelena,slovenija  slovenija,preko  preko,frackinga  frackinga,v  v,prekmurju  prekmurju,albaugha</t>
  </si>
  <si>
    <t>rt,oranjeswaeltjie  oranjeswaeltjie,hvala  hvala,ti  ti,slovenija  slovenija,za  za,ves  ves,tvoj  tvoj,denar</t>
  </si>
  <si>
    <t>rt,nova24tv  nova24tv,žalosten  žalosten,dan  dan,slovenske  slovenske,vojske  vojske,ravno  ravno,v  v,času  času,slavnostnega  slavnostnega,govora</t>
  </si>
  <si>
    <t>le,plesat  plesat,pelji  pelji,regijsko  regijsko,srečanje  srečanje,jskd  jskd,domžale  domžale,kultura  kultura,umetnost  umetnost,slovenija  slovenija,kamnik</t>
  </si>
  <si>
    <t>birkenstock,boutique  boutique,napoleon  napoleon,h  h,slovenija  slovenija,portorož</t>
  </si>
  <si>
    <t>ta,prispevek  prispevek,marsikomu  marsikomu,odpre  odpre,oči  oči,nedotakljive  nedotakljive,mreže  mreže,v  v,zdravstvu  zdravstvu,volitve2018</t>
  </si>
  <si>
    <t>rt,skoj_konferenca  skoj_konferenca,o  o,employer  employer,brandingu  brandingu,tudi  tudi,na  na,okrogli  okrogli,mizi  mizi,sodelujejo  sodelujejo,žiga</t>
  </si>
  <si>
    <t>rt,matjadraksler  matjadraksler,če  če,bi  bi,bili  bili,na  na,desnici  desnici,židan  židan,cerar  cerar,mesec  mesec,erjavec</t>
  </si>
  <si>
    <t>rt,demokracija1  demokracija1,naš  naš,cilj  cilj,je  je,uspešna  uspešna,slovenija  slovenija,ki  ki,zagotavlja  zagotavlja,razvoj  razvoj,varnost</t>
  </si>
  <si>
    <t>rt,vinkovasle1  vinkovasle1,za  za,natančne  natančne,oodatke  oodatke,o  o,militantnih  militantnih,nasilnežih  nasilnežih,povprašati  povprašati,strankalevica  strankalevica,kordeša</t>
  </si>
  <si>
    <t>lukamesec,ravnokar  ravnokar,odgovarja  odgovarja,na  na,vaša  vaša,vprašanja  vprašanja,v  v,klepetalnici  klepetalnici,mmc  mmc,pojasnilo  pojasnilo,kaj</t>
  </si>
  <si>
    <t>rt,jjansasds  jjansasds,naprej  naprej,zastava  zastava,slave  slave,ponosno  ponosno,zapoj  zapoj,svojo  svojo,himno  himno,ob  ob,28</t>
  </si>
  <si>
    <t>zidandejan,predstavlja  predstavlja,aktivnosti  aktivnosti,mkgp  mkgp,v  v,sklopu  sklopu,1  1,obeležitve  obeležitve,svetovnidančebel  svetovnidančebel,ki  ki,ga</t>
  </si>
  <si>
    <t>siolnews,po  po,židanovih  židanovih,besedah  besedah,zidandejan  zidandejan,strankasd  strankasd,v  v,slovenija  slovenija,potrebujemo  potrebujemo,kombinacijo  kombinacijo,izkušenj</t>
  </si>
  <si>
    <t>rt,markobandelli  markobandelli,kras  kras,brkini  brkini,čas  čas,je  je,da  da,dobijo  dobijo,človeka  človeka,ki  ki,bo</t>
  </si>
  <si>
    <t>rt,tadejslapnik  tadejslapnik,na  na,unido  unido,energy  energy,forumu  forumu,na  na,dunaju  dunaju,sem  sem,izpostavil  izpostavil,da</t>
  </si>
  <si>
    <t>vanesa,mesarec  mesarec,iz  iz,biggest  biggest,loser  loser,slovenija  slovenija,poglejte  poglejte,si  si,kako  kako,vitka  vitka,je</t>
  </si>
  <si>
    <t>drugorazredni,via  via,nova24tv</t>
  </si>
  <si>
    <t>rt,val202  val202,slovenija  slovenija,ima  ima,potencial  potencial,da  da,postane  postane,ena  ena,najboljših  najboljših,gorsko  gorsko,kolesarskih</t>
  </si>
  <si>
    <t>slovenija,ima  ima,potencial  potencial,da  da,postane  postane,ena  ena,najboljših  najboljših,gorsko  gorsko,kolesarskih  kolesarskih,destinacij  destinacij,na</t>
  </si>
  <si>
    <t>saskamrak,slovenija  slovenija,je  je,s  s,svojim  svojim,sistemom  sistemom,nekonkurenčna  nekonkurenčna,za  za,pridobivanje  pridobivanje,ohranjanje  ohranjanje,talentov</t>
  </si>
  <si>
    <t>artgotar,slovenija  slovenija,se  se,je  je,uvrstila  uvrstila,na  na,sp  sp,v  v,fuzbalu</t>
  </si>
  <si>
    <t>v,tujini  tujini,je  je,105  105,slovenskih  slovenskih,nogometašev  nogometašev,največ  največ,v  v,italiji  italiji,glede  glede,na</t>
  </si>
  <si>
    <t>se,je  je,tudi  tudi,meni  meni,skoraj  skoraj,zgodilo  zgodilo,zatopljen  zatopljen,v  v,svoje  svoje,misli  misli,vlaka</t>
  </si>
  <si>
    <t>v,desetih  desetih,dneh  dneh,naj  naj,bi  bi,bilo  bilo,znano  znano,kdaj  kdaj,bo  bo,vojaška  vojaška,ladja</t>
  </si>
  <si>
    <t>markobandelli,rtvslo  rtvslo,rtv_slovenija  rtv_slovenija,24ur_com  24ur_com,svet_kanala  svet_kanala,primorskenovice  primorskenovice,primorskid  primorskid,delo  delo,strankaab  strankaab,samo  samo,nap</t>
  </si>
  <si>
    <t>rt,ijoveva  ijoveva,tole  tole,bom  bom,danes  danes,še  še,enkrat  enkrat,po  po,mesecu  mesecu,dni  dni,od</t>
  </si>
  <si>
    <t>ok,ker  ker,vidim  vidim,da  da,nekatere  nekatere,na  na,srečo  srečo,redke  redke,ampak  ampak,zadnje  zadnje,dni</t>
  </si>
  <si>
    <t>effo12,edendenmkd  edendenmkd,mickoskihm  mickoskihm,vmro_dpmne  vmro_dpmne,bi  bi,vadwl  vadwl,narod  narod,na  na,ulica  ulica,da  da,ne</t>
  </si>
  <si>
    <t>15,po  po,izstopu  izstopu,iz  iz,politike  politike,si  si,še  še,vedno  vedno,le  le,ex  ex,politik</t>
  </si>
  <si>
    <t>liked,youtube  youtube,video  video,reakcija  reakcija,slovenija  slovenija,finale  finale,evrovizija  evrovizija,lea  lea,sirk  sirk,''hvala  ''hvala,ne''</t>
  </si>
  <si>
    <t>jjansasds,moj  moj,glas  glas,imate  imate,vsak  vsak,dan  dan,razlagam  razlagam,ljudem  ljudem,kako  kako,zelo  zelo,slovenija</t>
  </si>
  <si>
    <t>rt,mojcav1  mojcav1,golobičev  golobičev,tesni  tesni,zaveznik  zaveznik,bogdan  bogdan,biščak  biščak,povsem  povsem,padel  padel,iz  iz,tira</t>
  </si>
  <si>
    <t>dejan,židan  židan,na  na,kongresu  kongresu,sd  sd,predstavil  predstavil,novi  novi,slogan  slogan,samozavestna  samozavestna,slovenija  slovenija,naša</t>
  </si>
  <si>
    <t>slovenija,je  je,izgubila  izgubila,že  že,nešteto  nešteto,priložnosti  priložnosti,da  da,se  se,uvrsti  uvrsti,na  na,pravo</t>
  </si>
  <si>
    <t>dragi,prijatelji  prijatelji,čestitke  čestitke,ob  ob,dnevu  dnevu,slovenske  slovenske,vojske  vojske,srečno  srečno,slovenska  slovenska,vojska  vojska,srečno</t>
  </si>
  <si>
    <t>edini,ki  ki,je  je,objavil  objavil,sn  sn,nasajajo  nasajajo,vsakega  vsakega,reveža  reveža,ko  ko,je  je,v</t>
  </si>
  <si>
    <t>zzr,treba  treba,je  je,izvoliti  izvoliti,najbolj  najbolj,sposobne  sposobne,ugledne  ugledne,izkušene  izkušene,ljudi</t>
  </si>
  <si>
    <t>slovenski,novinar  novinar,zamegli  zamegli,osebne  osebne,podatke  podatke,v  v,članku  članku,prilima  prilima,pa  pa,qr  qr,kodo</t>
  </si>
  <si>
    <t>upam,da  da,bo  bo,naslednja  naslednja,vlada  vlada,malo  malo,manj  manj,etična  etična,bo  bo,razumela  razumela,da</t>
  </si>
  <si>
    <t>leto,od  od,kemisa  kemisa,hud  hud,požar  požar,jezni  jezni,občani  občani,ogorčenje  ogorčenje,zaradi  zaradi,počasnih  počasnih,informacij</t>
  </si>
  <si>
    <t>rt,revijareporter  revijareporter,čuš  čuš,je  je,ogorčen  ogorčen,o  o,moji  moji,listi  listi,odločali  odločali,strani  strani,stranke</t>
  </si>
  <si>
    <t>o,lej  lej,si  si,v  v,pečici  pečici,pečen  pečen,sočen  sočen,piščanc  piščanc,pa  pa,osvežujoča  osvežujoča,zeljna</t>
  </si>
  <si>
    <t>prostora,za  za,uspešnejši  uspešnejši,angažma  angažma,slovenske  slovenske,politike  politike,pri  pri,spletnem  spletnem,nagovarjanju  nagovarjanju,mlajših  mlajših,volivcev</t>
  </si>
  <si>
    <t>šola,za  za,ravnatelje  ravnatelje,je  je,gostovala  gostovala,v  v,hiši  hiši,eu  eu,v  v,ljubljani  ljubljani,ravnatelji</t>
  </si>
  <si>
    <t>rt,nova24tv  nova24tv,v  v,sds  sds,nsi  nsi,za  za,izredno  izredno,sejo  sejo,dz  dz,o  o,zdravljenju</t>
  </si>
  <si>
    <t>mladenprajdic,pengovsky  pengovsky,ja  ja,po  po,moje  moje,zato  zato,ker  ker,je  je,slovenija  slovenija,predsedovala  predsedovala,eu</t>
  </si>
  <si>
    <t>rt,podcrto  podcrto,kaj  kaj,podjetjem  podjetjem,potrosnikom  potrosnikom,prinasa  prinasa,podatkovna  podatkovna,direktiva  direktiva,gdpr  gdpr,ki  ki,zacne</t>
  </si>
  <si>
    <t>kaj,podjetjem  podjetjem,potrosnikom  potrosnikom,prinasa  prinasa,podatkovna  podatkovna,direktiva  direktiva,gdpr  gdpr,ki  ki,zacne  zacne,veljati  veljati,25</t>
  </si>
  <si>
    <t>rt,sinicica  sinicica,edita  edita,krajnovič  krajnovič,41  41,je  je,starost  starost,pri  pri,kateri  kateri,osebna  osebna,rast</t>
  </si>
  <si>
    <t>edita,krajnovič  krajnovič,41  41,je  je,starost  starost,pri  pri,kateri  kateri,osebna  osebna,rast  rast,pade  pade,pod</t>
  </si>
  <si>
    <t>hatespeech,propaganda  propaganda,growing  growing,serbia  serbia,serbija  serbija,against  against,croatians  croatians,slovenians  slovenians,bosnians  bosnians,becoming</t>
  </si>
  <si>
    <t>nejkom,pengovsky  pengovsky,sarecmarjan  sarecmarjan,nima  nima,bo  bo,vseeno  vseeno,nabral  nabral,spodobne  spodobne,ker  ker,slovenija  slovenija,hoče</t>
  </si>
  <si>
    <t>rt,demokracija1  demokracija1,društvo  društvo,moris  moris,zahteva  zahteva,za  za,prepoved  prepoved,javne  javne,prireditve  prireditve,nosil  nosil,bom</t>
  </si>
  <si>
    <t>kobilarna,lipica  lipica,praznuje  praznuje,438  438,https  https,t  t,co  co,hihadiwoqj</t>
  </si>
  <si>
    <t>platite,43  43,km  km,odmah  odmah,124  124,po  po,dolasku  dolasku,u  u,apartmanima  apartmanima,lipov  lipov,gaj</t>
  </si>
  <si>
    <t>tfajon,ep_slovenija  ep_slovenija,lojzepeterle  lojzepeterle,franc_bogovic  franc_bogovic,zidandejan  zidandejan,isoltesep  isoltesep,pa  pa,deci  deci,hrvaškega  hrvaškega,terana  terana,pa</t>
  </si>
  <si>
    <t>rt,m_bostjan</t>
  </si>
  <si>
    <t>rt,zvonecadez  zvonecadez,viktor  viktor,orban  orban,slovenija  slovenija,bo  bo,ostala  ostala,slovenska  slovenska,samo  samo,če  če,bo</t>
  </si>
  <si>
    <t>baldrick_57,1535priman  1535priman,rosvitap  rosvitap,ko  ko,se  se,slovenija  slovenija,osamsvojila  osamsvojila,je  je,bila  bila,drugačna</t>
  </si>
  <si>
    <t>rt,metkazevnik  metkazevnik,slovenija  slovenija,bo  bo,znova  znova,ponosna  ponosna,družina  družina,je  je,naš  naš,ponos  ponos,volitve2018</t>
  </si>
  <si>
    <t>rt,rmandreja  rmandreja,slovenija  slovenija,je  je,v  v,evropi  evropi,ni  ni,pa  pa,evropska  evropska,predolgo  predolgo,jo</t>
  </si>
  <si>
    <t>jurij,toplak  je,nesorazmeren  nesorazmeren,v  v,evropi  rt,nova24tv  nova24tv,ustavni  ustavni,pravnik  pravnik,jurij  toplak,resno  resno,opozarja</t>
  </si>
  <si>
    <t>iovehuns,mwah  mwah,kako  kako,crazy  crazy,da  da,tukaj  tukaj,sem  sem,misla  misla,da  da,je  je,slovenija</t>
  </si>
  <si>
    <t>rt,simon_skrba  simon_skrba,nisem  nisem,vedel  vedel,da  da,imajo  imajo,vojaki  vojaki,rdeče  rdeče,kravate  kravate,je  je,kak</t>
  </si>
  <si>
    <t>nisem,vedel  vedel,da  da,imajo  imajo,vojaki  vojaki,rdeče  rdeče,kravate  kravate,je  je,kak  kak,nov  nov,trend</t>
  </si>
  <si>
    <t>rt,lculiberg  lculiberg,seveda  seveda,z  z,veseljem  veseljem,vam  vam,razložim  razložim,ker  ker,se  se,slovenija  slovenija,ni</t>
  </si>
  <si>
    <t>rt,mgruden  mgruden,predsednik  predsednik,ki  ki,izjavi  izjavi,da  da,se  se,krepi  krepi,geopolitika  geopolitika,je  je,kot</t>
  </si>
  <si>
    <t>rt,janezpogorelec  janezpogorelec,zaslovenijo2  zaslovenijo2,matejtonin  matejtonin,novaslovenija  novaslovenija,jernejvrtovec  jernejvrtovec,zelo  zelo,dvomim  dvomim,sicer  sicer,pa  pa,bo</t>
  </si>
  <si>
    <t>одржана,бизнис  бизнис,конференција  конференција,за  за,менаџирање  менаџирање,и  и,искористување  искористување,на  на,еу  еу,фондовите  фондовите,за</t>
  </si>
  <si>
    <t>ih,je  svetonilovic,vtarczay  vtarczay,lijenihinko  lijenihinko,pa  pa,nitko  nitko,ni  ni,ne  ne,tvrdi  tvrdi,da  da,ih</t>
  </si>
  <si>
    <t>rt,portalspolsi  portalspolsi,zakaj  zakaj,kvote  kvote,potrebne  potrebne,ker  ker,mora  mora,demokracija  demokracija,poskrbeti  poskrbeti,da  da,je</t>
  </si>
  <si>
    <t>zakaj,kvote  kvote,potrebne  potrebne,ker  ker,mora  mora,demokracija  demokracija,poskrbeti  poskrbeti,da  da,je  je,odsev  odsev,ljudi</t>
  </si>
  <si>
    <t>rt,strankasds  strankasds,slovenija  slovenija,v  v,srcu  srcu,zmagovita  zmagovita,slovenija  slovenija,sdszate  rt,jjansasds  jjansasds,naš  naš,cilj</t>
  </si>
  <si>
    <t>ponosni,smo  smo,da  da,je  je,ads  ads,world  world,mednarodna  mednarodna,stran  stran,kreativnih  kreativnih,oglasov  oglasov,objavila</t>
  </si>
  <si>
    <t>rt,agencija101  agencija101,ponosni  ponosni,smo  smo,da  da,je  je,ads  ads,world  world,mednarodna  mednarodna,stran  stran,kreativnih</t>
  </si>
  <si>
    <t>rt,francidonko  francidonko,sta  sta,koroška  koroška,dečka  dečka,novodobna  novodobna,otroka  otroka,s  s,petrička  petrička,odvetnik  odvetnik,babice</t>
  </si>
  <si>
    <t>ustavni,pravnik  pravnik,jurij  jurij,toplak  toplak,resno  resno,opozarja  opozarja,da  da,je  je,ukrep  ukrep,zavrnitve  zavrnitve,liste</t>
  </si>
  <si>
    <t>rt,feelgrid  feelgrid,feelgrid  feelgrid,platform  platform,helped  helped,renewed  renewed,winemaker  winemaker,višnjevik  višnjevik,slovenija  slovenija,managing  managing,everyday</t>
  </si>
  <si>
    <t>ni,slovenci  slovenci,više  više,nisu  nisu,kao  kao,što  što,su  su,nekada  nekada,bili  bili,jer  jer,su</t>
  </si>
  <si>
    <t>vso_slovenija,jože  jože,pučnik  pučnik,je  je,tudi  tudi,svojo  svojo,stranko  stranko,poimenoval  poimenoval,socialdemokratska  socialdemokratska,danes  danes,pa</t>
  </si>
  <si>
    <t>jjansasds,kaj  kaj,če  če,bi  bi,rtv_slovenija  rtv_slovenija,raje  raje,dežurala  dežurala,ob  ob,kolpi  kolpi,kot  kot,v</t>
  </si>
  <si>
    <t>rt,jasnamurgel  jasnamurgel,slovenija  slovenija,je  je,dežela  dežela,startupov  startupov,tudi  tudi,po  po,zaslugi  zaslugi,vladars  vladars,mirocerar</t>
  </si>
  <si>
    <t>slovenija,je  je,dežela  dežela,startupov  startupov,tudi  tudi,po  po,zaslugi  zaslugi,vladars  vladars,mirocerar  mirocerar,podim2018  podim2018,maribor</t>
  </si>
  <si>
    <t>rt,stolnica  stolnica,pred  pred,3  3,junijem  junijem,se  se,na  na,slovenske  slovenske,državljane  državljane,z  z,izjavo</t>
  </si>
  <si>
    <t>rt,nova24tv  nova24tv,društvo  društvo,moris  moris,ponovno  ponovno,vložilo  vložilo,zahtevo  zahtevo,za  za,prepoved  prepoved,komunistične  komunistične,orgije</t>
  </si>
  <si>
    <t>rt,nova24tv  nova24tv,zbor  zbor,za  za,republiko  republiko,poziva  poziva,državljane  državljane,k  k,udeležitvi  udeležitvi,volitev  volitev,podpori</t>
  </si>
  <si>
    <t>čas,je  je,za  rt,jan_gerben  jan_gerben,nateguje  nateguje,nas  nas,tvoja  tvoja,levica  levica,že  že,preeedolgo  preeedolgo,čas</t>
  </si>
  <si>
    <t>čas,je  je,za  nateguje,nas  nas,tvoja  tvoja,levica  levica,že  že,preeedolgo  preeedolgo,čas  za,spremembe  spremembe,čas</t>
  </si>
  <si>
    <t>rt,strankasloga  strankasloga,kako  kako,govorili  govorili,usodnega  usodnega,privatizacijskega  privatizacijskega,21  21,junija  junija,2013  2013,via  via,siolnews</t>
  </si>
  <si>
    <t>vso_slovenija,antontomazic  kako,govorili  govorili,usodnega  usodnega,privatizacijskega  privatizacijskega,21  21,junija  junija,2013  2013,via  via,siolnews</t>
  </si>
  <si>
    <t>gledos,taking  taking,slovenija  slovenija,storm</t>
  </si>
  <si>
    <t>rt,nevaulcar  nevaulcar,gledos  gledos,taking  taking,slovenija  slovenija,storm</t>
  </si>
  <si>
    <t>euface,ecinslovenia  ecinslovenia,ep_slovenija  karierni,kažipot  kažipot,za  za,študente  študente,s  s,posebnimi  posebnimi,potrebami  potrebami,kc_ul  kc_ul,efljubljana</t>
  </si>
  <si>
    <t>jurij,toplak  nesorazmeren,v  v,evropi  ustavni,pravnik  pravnik,jurij  toplak,resno  resno,opozarja  opozarja,da  da,je  je,ukrep</t>
  </si>
  <si>
    <t>mala,je  je,slovenija  slovenija,kolikor  kolikor,je  je,franca  franca,strah  strah,vsega  vsega,kar  kar,mu  mu,ni</t>
  </si>
  <si>
    <t>rt,pklepec  pklepec,vanfranco  vanfranco,posta_slovenije  posta_slovenije,draga  draga,artgotar  artgotar,direktor  direktor,pošte  pošte,slovenija  slovenija,je  je,izbranec</t>
  </si>
  <si>
    <t>vanfranco,posta_slovenije  posta_slovenije,draga  draga,artgotar  artgotar,direktor  direktor,pošte  pošte,slovenija  slovenija,je  je,izbranec  izbranec,sds  sds,tako</t>
  </si>
  <si>
    <t>palestinci,hams  hams,sedanje  sedanje,demonstracije  demonstracije,napovedali  napovedali,tedne  tedne,vnaprej  vnaprej,pripravili  pripravili,samomorilce  samomorilce,jih  jih,plačali</t>
  </si>
  <si>
    <t>rt,jozebiscak  jozebiscak,pozor  pozor,triki  triki,levičarjev</t>
  </si>
  <si>
    <t>rt,jjansasds  ribictine,anjakopacmrak  anjakopacmrak,zato  jjansasds,naprej  naprej,zastava  zastava,slave  slave,ponosno  ponosno,zapoj  zapoj,svojo  svojo,himno</t>
  </si>
  <si>
    <t>naš,cilj  cilj,je  je,uspešna  uspešna,slovenija  slovenija,ki  ki,zagotavlja  zagotavlja,razvoj  razvoj,varnost  varnost,stabilnost  stabilnost,bodi</t>
  </si>
  <si>
    <t>na,seznam  seznam,predvajanja  predvajanja,youtube  youtube,isaac  isaac,palma  palma,finale  finale,slovenija  slovenija,ima  ima,talent  talent,2016</t>
  </si>
  <si>
    <t>rt,radioognjisce  radioognjisce,v  v,zborzarepubliko  zborzarepubliko,pozivajo  pozivajo,k  k,izvolitvi  izvolitvi,sposobnih  sposobnih,uglednih  uglednih,izkušenih  izkušenih,ljudi</t>
  </si>
  <si>
    <t>vlaganje,v  rt,katoliskacerkev  katoliskacerkev,vlaganje  v,družino  družino,je  je,vlaganje  v,stabilnost  stabilnost,vsestransko  vsestransko,blagostanje  blagostanje,naše</t>
  </si>
  <si>
    <t>potniki,z  z,vlakom  vlakom,kočevja  kočevja,predvidoma  predvidoma,naslednje  naslednje,leto  leto,2019</t>
  </si>
  <si>
    <t>z,aktivnostmi  aktivnostmi,usmerjenimi  usmerjenimi,v  v,spodbujanje  spodbujanje,startupov  startupov,želimo  želimo,okrepiti  okrepiti,najboljša  najboljša,podporna  podporna,okolja</t>
  </si>
  <si>
    <t>pocivalsekz,policija_si</t>
  </si>
  <si>
    <t>rt,revijareporter  revijareporter,krković  krković,zahteva  zahteva,prepoved  prepoved,koncerta  koncerta,svetlane  svetlane,makarovič  makarovič,ki  ki,poveličuje  poveličuje,simbol</t>
  </si>
  <si>
    <t>rt,tourism_slo  tourism_slo,sto  sto,slovenski  slovenski,filmski  filmski,center  center,turizemlj  turizemlj,zavod  zavod,aipa  aipa,na  na,največji</t>
  </si>
  <si>
    <t>sto,slovenski  slovenski,filmski  filmski,center  center,turizemlj  turizemlj,zavod  zavod,aipa  aipa,na  na,največji  največji,evropski  evropski,filmski</t>
  </si>
  <si>
    <t>rt,dnevnik_si  dnevnik_si,obeta  obeta,se  se,velika  velika,sprememba  sprememba,glede  glede,tega  tega,katera  katera,televizija  televizija,bo</t>
  </si>
  <si>
    <t>v,evropi  rt,rmandreja  rmandreja,slovenija  slovenija,je  je,v  evropi,ni  ni,pa  pa,evropska  evropska,predolgo  predolgo,jo</t>
  </si>
  <si>
    <t>slovenija,je  je,v  v,evropi  evropi,ni  ni,pa  pa,evropska  evropska,predolgo  predolgo,jo  jo,upravlja  upravlja,tranzicijska</t>
  </si>
  <si>
    <t>preberi,super  super,zanimiv  zanimiv,intervju  intervju,ki  ki,smo  smo,ga  ga,opravili  opravili,z  z,majo  majo,alešem</t>
  </si>
  <si>
    <t>takšen,balkon  balkon,je  je,imela  imela,kandidatka  kandidatka,za  za,poslanko  poslanko,ki  ki,naj  naj,bi  bi,se</t>
  </si>
  <si>
    <t>le,dve  dve,državi  državi,se  se,lahko  lahko,pohvalita  pohvalita,s  s,tem  tem,dosežkom  dosežkom,na  na,giru</t>
  </si>
  <si>
    <t>zelo,podobne  podobne,ocene  ocene,podajajo  podajajo,vsakokratni  vsakokratni,fdv  fdv,komentatorji  komentatorji,ob  ob,volitvah  volitvah,le  le,da</t>
  </si>
  <si>
    <t>artgotar,vinkovasle1  vinkovasle1,ker  ker,je  je,peta  peta,kolona  kolona,v  v,sloveniji  sloveniji,tako  tako,močna  močna,zakaj</t>
  </si>
  <si>
    <t>rt,penzionist12  penzionist12,upam  upam,da  da,se  se,bo  bo,tudi  tudi,vso_slovenija  vso_slovenija,oglasil  oglasil,v  v,vezi</t>
  </si>
  <si>
    <t>ustavni,pravnik  društvo,moris  za,prepoved  nosil,bom  bom,rdečo  rdečo,zvezdo  rt,fzagorc  fzagorc,slovenija  slovenija,je  je,totalitarna</t>
  </si>
  <si>
    <t>rt,matevztomsic  matevztomsic,ugledni  ugledni,ustavni  ustavni,pravnik  pravnik,prepričljivo  prepričljivo,utemeljuje  utemeljuje,nesprejemljivost  nesprejemljivost,izločanja  izločanja,strankarskih  strankarskih,list</t>
  </si>
  <si>
    <t>rt,revijareporter  revijareporter,roman  roman,leljak  leljak,objavlja  objavlja,dokumente  dokumente,iz  iz,beograda  beograda,ki  ki,jih  jih,v</t>
  </si>
  <si>
    <t>ugledni,ustavni  ustavni,pravnik  pravnik,prepričljivo  prepričljivo,utemeljuje  utemeljuje,nesprejemljivost  nesprejemljivost,izločanja  izločanja,strankarskih  strankarskih,list  list,zaradi  zaradi,neizpolnjevanja</t>
  </si>
  <si>
    <t>rt,ipirkovic  ipirkovic,pred  pred,enim  enim,letom  letom,se  se,je  je,slovenija  slovenija,razdelila  razdelila,na  na,histerično</t>
  </si>
  <si>
    <t>pred,enim  enim,letom  letom,se  se,je  je,slovenija  slovenija,razdelila  razdelila,na  na,histerično  histerično,normalno</t>
  </si>
  <si>
    <t>jjansasds,polona_naglic  polona_naglic,rtv_slovenija  rtv_slovenija,le  le,zakaj  zakaj,se  se,lahko  lahko,vse  vse,drugo  drugo,lazje  lazje,re</t>
  </si>
  <si>
    <t>že,pred  pred,kemisom  kemisom,ribe  ribe,spreminjale  spreminjale,spol  spol,kaj  kaj,šele  šele,bo  bo,intervju  intervju,via</t>
  </si>
  <si>
    <t>franc10324360,kdor  kdor,ceni  ceni,več  več,tisoč  tisoč,letno  letno,zgodovino  zgodovino,naroda  naroda,njeno  njeno,identiteto  identiteto,bo</t>
  </si>
  <si>
    <t>drugi,dan  dan,devetdnevnice  devetdnevnice,v  v,čast  čast,mariji  mariji,pomočnici  pomočnici,kristjanov  kristjanov,z  z,dobroto  dobroto,prepričanjem</t>
  </si>
  <si>
    <t>rt,skoj_konferenca  skoj_konferenca,najprej  najprej,je  je,na  na,vrsti  vrsti,kategorija  kategorija,programi  programi,internega  internega,komuniciranja  komuniciranja,v</t>
  </si>
  <si>
    <t>naša,je  je,nagrada  nagrada,prizma  prizma,za  za,program  program,internega  internega,komuniciranja  komuniciranja,od  od,si  si,mobila</t>
  </si>
  <si>
    <t>tole,je  je,tud  tud,krasn  penzionist12,vso_slovenija  vso_slovenija,s  s,trofejnim  trofejnim,orožjem  orožjem,na  na,gotovs  gotovs,tako</t>
  </si>
  <si>
    <t>rt,crtica49  crtica49,samo  samo,slovenija  slovenija,slovenci  slovenci,ne  ne,bodo  bodo,nikoli  nikoli,dojeli  dojeli,nujnosti  nujnosti,bodisi</t>
  </si>
  <si>
    <t>rt,a1slovenija  a1slovenija,naša  naša,je  je,nagrada  nagrada,prizma  prizma,za  za,program  program,internega  internega,komuniciranja  komuniciranja,od</t>
  </si>
  <si>
    <t>tfajon,ep_slovenija  ep_slovenija,lojzepeterle  lojzepeterle,franc_bogovic  franc_bogovic,zidandejan  zidandejan,isoltesep  isoltesep,bo  bo,židan  židan,zafural  zafural,tudi  tudi,med</t>
  </si>
  <si>
    <t>društvo,moris  moris,ponovno  ponovno,vložilo  vložilo,zahtevo  zahtevo,za  za,prepoved  prepoved,komunistične  komunistične,orgije  orgije,svetlane  svetlane,makarovič</t>
  </si>
  <si>
    <t>golobičev,tesni  tesni,zaveznik  zaveznik,bogdan  bogdan,biščak  biščak,povsem  povsem,padel  padel,iz  iz,tira  tira,začel  začel,zmerjati</t>
  </si>
  <si>
    <t>se,je  ekskluzivno,skrbno  skrbno,pripravljen  pripravljen,veliki  veliki,pok  pok,iz  iz,bosne  bosne,se  je,žalostno  žalostno,sfižil</t>
  </si>
  <si>
    <t>rt,mojcaskrinjar  mojcaskrinjar,retweeted  retweeted,janez  janez,janša  janša,jjansasds  jjansasds,kaj  kaj,če  če,bi  bi,rtv_slovenija  rtv_slovenija,raje</t>
  </si>
  <si>
    <t>podlosti,protikandidatov  protikandidatov,se  se,vršijo  vršijo,tudi  tudi,z  z,ustrahovanjem  ustrahovanjem,ljudi  ljudi,da  da,ne  ne,smejo</t>
  </si>
  <si>
    <t>društvo,moris  za,prepoved  nosil,bom  bom,rdečo  rdečo,zvezdo  rt,nova24tv  nova24tv,društvo  moris,ponovno  ponovno,vložilo  vložilo,zahtevo</t>
  </si>
  <si>
    <t>rt,dkopse  dkopse,ne  ne,dovolite  dovolite,astrologom  astrologom,da  da,nam  nam,sestavljajo  sestavljajo,vlade  vlade,pojdimo  pojdimo,na</t>
  </si>
  <si>
    <t>žalosten,dan  dan,slovenske  slovenske,vojske  vojske,ravno  ravno,v  v,času  času,slavnostnega  slavnostnega,govora  govora,ministrice  ministrice,katičeve</t>
  </si>
  <si>
    <t>potepuski,pa  pa,kaka  kaka,je  je,himna  himna,da  da,v  v,njej  njej,ni  ni,niti  niti,enkrat</t>
  </si>
  <si>
    <t>ekskluzivno,skrbno  skrbno,pripravljen  pripravljen,veliki  veliki,pok  pok,iz  iz,bosne  bosne,se  se,je  je,žalostno  žalostno,sfižil</t>
  </si>
  <si>
    <t>ja,ksenija  ksenija,je  je,povedala  povedala,rtv_slovenija  rtv_slovenija,tvodmevi</t>
  </si>
  <si>
    <t>tvodmevi,neka  neka,ksenja  ksenja,razlaga  razlaga,da  da,kamneje  kamneje,molotovke  molotovke,orožje  orožje,revežev  revežev,ki  ki,kao</t>
  </si>
  <si>
    <t>rt,strankasmc  strankasmc,predsednik  predsednik,vladars  vladars,strankasmc  strankasmc,se  se,je  je,po  po,enem  enem,letu  letu,sodelovanja</t>
  </si>
  <si>
    <t>predsednik,vladars  vladars,strankasmc  strankasmc,se  se,je  je,po  po,enem  enem,letu  letu,sodelovanja  sodelovanja,s  s,startup</t>
  </si>
  <si>
    <t>steinbuch,strankasmc  strankasmc,mirocerar  mirocerar,jm  jm,raziskave  raziskave,prirejene  prirejene,2  2,ali  ali,3  3,mah  mah,sam</t>
  </si>
  <si>
    <t>spelanovak,slovenija  slovenija,je  je,ponedeljkovo  ponedeljkovo,nasilje  nasilje,obsodila  obsodila,zavzemala  zavzemala,pa  pa,se  se,bo  bo,za</t>
  </si>
  <si>
    <t>rt,nova24tv  nova24tv,video  video,viktor  viktor,orban  orban,na  na,obisku  obisku,v  v,sloveniji  sloveniji,slovenci  slovenci,ne</t>
  </si>
  <si>
    <t>petrasovdat,vremenolovec  vremenolovec,evo  evo,je  je,bilo  bilo,ona  ona,dela  dela,na  na,morski  morski,biološki  biološki,ki</t>
  </si>
  <si>
    <t>rt,profaljosa  profaljosa,nove  nove,zakladne  zakladne,menice  menice,rs  rs,donos  donos,od  od,0  0,50  50,0</t>
  </si>
  <si>
    <t>rt,24ur_com  24ur_com,ministrica  ministrica,za  za,obrambo  obrambo,andreja  andreja,katič  katič,spet  spet,ni  ni,vedela  vedela,tako</t>
  </si>
  <si>
    <t>rt,franc_bogovic  franc_bogovic,v  v,krožnem  krožnem,gospodarstvu  gospodarstvu,je  je,ustrezno  ustrezno,mesto  mesto,treba  treba,posvetiti  posvetiti,tudi</t>
  </si>
  <si>
    <t>rt,demokracija1  demokracija1,začelo  začelo,se  se,je  je,levičarski  levičarski,facebook  facebook,začel  začel,z  z,blokadami  blokadami,profila</t>
  </si>
  <si>
    <t>rt,jjansasds  rt,vinkovasle1  vinkovasle1,za  za,natančne  natančne,oodatke  oodatke,o  o,militantnih  militantnih,nasilnežih  nasilnežih,povprašati  povprašati,strankalevica</t>
  </si>
  <si>
    <t>danes,na  na,soocenju  soocenju,v  v,mladinski  mladinski,postaji  postaji,moste  moste,pirati  pirati,slovenija  slovenija,je  je,davcna</t>
  </si>
  <si>
    <t>milanzager,mladiforum  mladiforum,vsa  vsa,evropa  evropa,je  je,na  na,evrosongu  evrosongu,pokazala  pokazala,kaj  kaj,je  je,izrael</t>
  </si>
  <si>
    <t>jjansasds,milanzver  milanzver,rtv_slovenija  rtv_slovenija,ti  ti,baje  baje,ne  ne,tko  tko,da  da,nevem  nevem,zakaj  zakaj,se</t>
  </si>
  <si>
    <t>gramsci,actually  actually,developped  developped,give  give,u  u,examples  examples,czek  czek,repubblic  repubblic,estonia  estonia,poland  poland,hungary</t>
  </si>
  <si>
    <t>new,york  york,knicks  knicks,draft  draft,9th  9th,overall  overall,pick  pick,lukas  lukas,doncic  doncic,guard  guard,forward</t>
  </si>
  <si>
    <t>rt,stolnica  stolnica,na  na,slovenski  slovenski,karitas  karitas,ob  ob,današnjem  današnjem,mednarodnem  mednarodnem,dnevu  dnevu,družin  družin,pozvali</t>
  </si>
  <si>
    <t>zgodba,se  se,dogaja  dogaja,že  že,od  od,prej</t>
  </si>
  <si>
    <t>dobro,jutro  jutro,slovenija</t>
  </si>
  <si>
    <t>rt,altpaulin  altpaulin,slovenija  slovenija,med  med,30  30,državami  državami,na  na,13  13,mestu  mestu,po  po,številu</t>
  </si>
  <si>
    <t>vlaganje,v  rt,marijabrezje  marijabrezje,danes  danes,je  je,v  v,rimu  rimu,potekala  potekala,konferenca  konferenca,z  z,naslovom</t>
  </si>
  <si>
    <t>ko,namesto  namesto,zbranega  zbranega,denarja  denarja,za  za,pomoč  pomoč,dobiš  dobiš,izsiljevanje  izsiljevanje,grožnje  grožnje,napade  napade,nate</t>
  </si>
  <si>
    <t>rt,nova24tv  nova24tv,sramoten  sramoten,odnos  odnos,države  države,vojnih  vojnih,veteranov  veteranov,ko  ko,branitelj  branitelj,slovenije  slovenije,invalid</t>
  </si>
  <si>
    <t>rt,jernejstromajer  jernejstromajer,na  na,volitve  volitve,se  se,strankasd  strankasd,odpravlja  odpravlja,z  z,desetimi  desetimi,zavezami  zavezami,med</t>
  </si>
  <si>
    <t>tonin,slovenska  slovenska,stran  stran,je  je,vedela  vedela,da  da,hrvatje  hrvatje,prisluškujejo  prisluškujejo,hvala  hvala,bogu  bogu,da</t>
  </si>
  <si>
    <t>rt,murimursic  murimursic,tonin  tonin,slovenska  slovenska,stran  stran,je  je,vedela  vedela,da  da,hrvatje  hrvatje,prisluškujejo  prisluškujejo,hvala</t>
  </si>
  <si>
    <t>sramoten,odnos  odnos,države  države,vojnih  vojnih,veteranov  veteranov,ko  ko,branitelj  branitelj,slovenije  slovenije,invalid  invalid,3  3,kategorije</t>
  </si>
  <si>
    <t>bojansimm,mirocerar  mirocerar,ga  ga,žal  žal,ne  ne,morem  morem,na  na,soočenjih  soočenjih,mi  mi,tega  tega,celo</t>
  </si>
  <si>
    <t>rt,boriscipot1  boriscipot1,pred  pred,jutrišnjo  jutrišnjo,obletnico  obletnico,ustanovitve  ustanovitve,msnz  msnz,tonekrkovic  tonekrkovic,vso_slovenija  vso_slovenija,ravnanje  ravnanje,milana</t>
  </si>
  <si>
    <t>rt,mzzrs  mzzrs,slovenija  slovenija,se  se,preko  preko,razvojnosodelovanje  razvojnosodelovanje,v  v,sodelovanju  sodelovanju,s  s,partnerji  partnerji,iz</t>
  </si>
  <si>
    <t>slovenija,se  se,preko  preko,razvojnosodelovanje  razvojnosodelovanje,v  v,sodelovanju  sodelovanju,s  s,partnerji  partnerji,iz  iz,civilne  civilne,družbe</t>
  </si>
  <si>
    <t>rt,rozancgasper  rozancgasper,po  po,dežju  dežju,vedno  vedno,posije  posije,sonce  sonce,mo_novomesto  mo_novomesto,novomesto  novomesto,slovenija  slovenija,slovenia</t>
  </si>
  <si>
    <t>jurij,toplak  nesorazmeren,v  v,evropi  ustavni,pravnik  rt,revijareporter  revijareporter,ustavno  ustavno,sodišče  sodišče,zavrnilo  zavrnilo,zl  zl,dsd</t>
  </si>
  <si>
    <t>dobro,jutro  jutro,slovenija  slovenija,kako  kako,ste</t>
  </si>
  <si>
    <t>rt,strankasds  strankasds,slovenija  slovenija,je  je,bo  bo,za  za,nas  nas,vedno  vedno,na  na,prvem  prvem,mestu</t>
  </si>
  <si>
    <t>tretji,svet  rt,markosket  markosket,če  če,uvažaš  uvažaš,tretji  svet,dobiš  dobiš,tretji  svet,voliti  voliti,levičarje  levičarje,je</t>
  </si>
  <si>
    <t>dijaki,oblikovne  oblikovne,na  na,prvem  prvem,programu  programu,radia  radia,slovenija  slovenija,delili  delili,svoja  svoja,razmišljanja  razmišljanja,o</t>
  </si>
  <si>
    <t>za,vse  vse,stranke  stranke,imam  imam,samo  samo,eno  eno,sporočilo  sporočilo,strankasds  strankasds,sarecmarjan  sarecmarjan,strankalevica  strankalevica,desus</t>
  </si>
  <si>
    <t>zigacepe,lukavalas  lukavalas,rokzorko  rokzorko,mladiforum  mladiforum,tudi  tudi,rusija  rusija,ni  ni,ima  ima,celo  celo,sankcije  sankcije,eu</t>
  </si>
  <si>
    <t>rt,nada568352656  nada568352656,sramoten  sramoten,odnos  odnos,države  države,vojnih  vojnih,veteranov  veteranov,ko  ko,branitelj  branitelj,slovenije  slovenije,invalid</t>
  </si>
  <si>
    <t>rt,jjansasds  vlaganje,v  rt,aleshojs  rt,krtmen  krtmen,slovenija  slovenija,kritizira  kritizira,izrael  izrael,ki  ki,je  je,pobil</t>
  </si>
  <si>
    <t>bojanpozar,mirocerar  mirocerar,rosvitap  rosvitap,rtv_slovenija  rtv_slovenija,zanimivo  zanimivo,da  da,ga  ga,novinarji  novinarji,večjih  večjih,medijev  medijev,tako</t>
  </si>
  <si>
    <t>rt,jjansasds  rt,svizec5  svizec5,golobičev  golobičev,tesni  tesni,zaveznik  zaveznik,bogdan  bogdan,biščak  biščak,povsem  povsem,padel  padel,iz</t>
  </si>
  <si>
    <t>francbrezniksds,ogabno  ogabno,slovenija  slovenija,je  je,bila  bila,sicer  sicer,vedno  vedno,nekoliko  nekoliko,za  za,ameriko  ameriko,če</t>
  </si>
  <si>
    <t>slovenija,planira  planira,2020  2020,dosegnuti  dosegnuti,25  25,udjela  udjela,obnovljivaca  obnovljivaca,u  u,bruto  bruto,potrošnji  potrošnji,energije</t>
  </si>
  <si>
    <t>jazbarmatjaz,jaz  jaz,sem  sem,čist  čist,navdušena  navdušena,da  da,ima  ima,slovenija  slovenija,tri  tri,lige  lige,pa</t>
  </si>
  <si>
    <t>katarinajenko,pazi  pazi,zdej  zdej,slovenija  slovenija,ima  ima,štiri  štiri,lige</t>
  </si>
  <si>
    <t>rt,gorecnik  gorecnik,ljudi  ljudi,ki  ki,aprila  aprila,izgubili  izgubili,življenje  življenje,pred  pred,slovensko  slovensko,žico  žico,še</t>
  </si>
  <si>
    <t>ljudi,ki  ki,aprila  aprila,izgubili  izgubili,življenje  življenje,pred  pred,slovensko  slovensko,žico  žico,še  še,vedno  vedno,niso</t>
  </si>
  <si>
    <t>cak,slovenija  slovenija,hrvatska</t>
  </si>
  <si>
    <t>janezgecc,lahko  lahko,prispevaš  rt,jjansasds  jjansasds,kaj  kaj,če  če,bi  bi,rtv_slovenija  rtv_slovenija,raje  raje,dežurala  dežurala,ob</t>
  </si>
  <si>
    <t>na,volitve  volitve,se  se,strankasd  strankasd,odpravlja  odpravlja,z  z,desetimi  desetimi,zavezami  zavezami,med  med,drugim  drugim,obljubljajo</t>
  </si>
  <si>
    <t>rt,jozebiscak  jozebiscak,naš  naš,cilj  cilj,je  je,uspešna  uspešna,slovenija  slovenija,ki  ki,zagotavlja  zagotavlja,razvoj  razvoj,varnost</t>
  </si>
  <si>
    <t>da,je  je,človeštvo  človeštvo,padlo  padlo,na  na,najnižjo  najnižjo,raven  raven,možno  možno,se  se,zaveš  zaveš,ko</t>
  </si>
  <si>
    <t>поранешниот,претседател  претседател,на  на,словенија  словенија,милан  милан,кучан  кучан,во  во,посета  посета,на  на,македонија</t>
  </si>
  <si>
    <t>посета,на  на,г  г,милан  милан,кучан  кучан,поранешен  поранешен,претседател  претседател,на  на,република  република,словенија</t>
  </si>
  <si>
    <t>rt,matjazderin  matjazderin,oblaki  oblaki,nad  nad,piranom  piranom,piran  piran,istra  istra,slovenija</t>
  </si>
  <si>
    <t>oblaki,nad  nad,piranom  piranom,piran  piran,istra  istra,slovenija  rt,vladars  vladars,slovenija  slovenija,ob  ob,svetovnidančebel  svetovnidančebel,20maj</t>
  </si>
  <si>
    <t>znani,selektorji  selektorji,vseh  vseh,moških  moških,ženskih  ženskih,reprezentanc  reprezentanc,mlajših  mlajših,starostnih  starostnih,kategorij</t>
  </si>
  <si>
    <t>rt,slo_kosarka  slo_kosarka,znani  znani,selektorji  selektorji,vseh  vseh,moških  moških,ženskih  ženskih,reprezentanc  reprezentanc,mlajših  mlajših,starostnih  starostnih,kategorij</t>
  </si>
  <si>
    <t>1991,gegužės  gegužės,16  16,d  d,slovėnija  slovėnija,pripažino  pripažino,lietuvos  lietuvos,nepriklausomybę  nepriklausomybę,16  16,1991  1991,slovenia</t>
  </si>
  <si>
    <t>17,5  5,2018  2018,x  x,kdaj  kdaj,20  20,00  00,x  x,kje  kje,cankarjev  cankarjev,dom</t>
  </si>
  <si>
    <t>s,čistilno  čistilno,napravo  napravo,čisto  čisto,vodo  vodo,zagotovili  zagotovili,200  200,prebivalcem</t>
  </si>
  <si>
    <t>rt,max970  max970,šef  šef,dvk  dvk,vučko  vučko,ne  ne,vidi  vidi,razloga  razloga,za  za,opravičilo  opravičilo,andreju</t>
  </si>
  <si>
    <t>prvi,policist  policist,države  države,o  o,vnukinjah  vnukinjah,prometni  prometni,nesreči  nesreči,varnosti  varnosti,na  na,meji  meji,policijski</t>
  </si>
  <si>
    <t>rt,marijabrezje  marijabrezje,danes  danes,je  je,v  v,rimu  rimu,potekala  potekala,konferenca  konferenca,z  z,naslovom  naslovom,svetišča</t>
  </si>
  <si>
    <t>danes,je  je,v  v,rimu  rimu,potekala  potekala,konferenca  konferenca,z  z,naslovom  naslovom,svetišča  svetišča,romarji  romarji,v</t>
  </si>
  <si>
    <t>te,pa  pa,grem  grem,malo  malo,via  via,koroška  koroška,slovenija</t>
  </si>
  <si>
    <t>silosthe,mhacek  mhacek,policija_si  policija_si,odločili  odločili,smo  smo,se  se,za  za,vladavino  vladavino,prava  prava,če  če,se</t>
  </si>
  <si>
    <t>ustavni,pravnik  pravnik,jurij  jurij,toplak  toplak,resno  resno,opozarja  opozarja,da  da,je  je,ukrep  ukrep,zavrnitve  liste,zaradi</t>
  </si>
  <si>
    <t>bite84303401,imaš  imaš,prav  prav,slo  slo,ni  ni,ugrabljena  ugrabljena,le  le,iz  iz,lastne  lastne,države  države,ampak</t>
  </si>
  <si>
    <t>partijski,veliki  veliki,pok  pok,iz  iz,bosne  bosne,se  se,je  je,žalostno  žalostno,sfižil  sfižil,via  via,nova24tv</t>
  </si>
  <si>
    <t>če,bi  rt,revijareporter  revijareporter,roman  roman,leljak  leljak,objavlja  objavlja,dokumente  dokumente,iz  iz,beograda  beograda,ki  ki,jih</t>
  </si>
  <si>
    <t>katarinadbr,praprotnix  praprotnix,odbita  odbita,val202  val202,s  s,telekomslo  telekomslo,petrol  petrol,imam  imam,tudi  tudi,sam  sam,dobre</t>
  </si>
  <si>
    <t>predsednik,ki  ki,izjavi  izjavi,da  da,se  se,krepi  krepi,geopolitika  geopolitika,je  je,kot  kot,vremenoslovec  vremenoslovec,ki</t>
  </si>
  <si>
    <t>rt,penzionist12  penzionist12,katera  katera,slovenska  slovenska,občina  občina,bo  bo,sprejela  sprejela,migrante  migrante,z  z,vsakim  vsakim,zaslužila</t>
  </si>
  <si>
    <t>rt,max970  max970,državljana  državljana,bosne  bosne,hercegovine  hercegovine,nista  nista,hotela  hotela,plačati  plačati,zapitka  zapitka,grozila  grozila,sta</t>
  </si>
  <si>
    <t>kje,ste  ste,desničarji  desničarji,z  z,zagovarjanjem  zagovarjanjem,svete  svete,pravice  pravice,dostojnega  dostojnega,pokopa</t>
  </si>
  <si>
    <t>rt,max970  max970,radeljski  radeljski,župan  župan,kazensko  kazensko,ovaden  ovaden,od  od,občine  občine,pa  pa,terjajo  terjajo,odškodnino</t>
  </si>
  <si>
    <t>indeksi,industrijske  industrijske,proizvodnje  proizvodnje,podrobni  podrobni,podatki  podatki,slovenija  slovenija,marec  marec,2018</t>
  </si>
  <si>
    <t>rt,krtmen  krtmen,slovenija  slovenija,kritizira  kritizira,izrael  izrael,ki  ki,je  je,pobil  pobil,hamasove  hamasove,teroriste  rt,jjansasds</t>
  </si>
  <si>
    <t>včerajšnje,gostovanje  gostovanje,danijelloredan  danijelloredan,v  v,oddaji  oddaji,24ur  24ur,bi  bi,moral  moral,videti  videti,sleherni  sleherni,državljan</t>
  </si>
  <si>
    <t>rt,skupajnaprej  skupajnaprej,včerajšnje  včerajšnje,gostovanje  gostovanje,danijelloredan  danijelloredan,v  v,oddaji  oddaji,24ur  24ur,bi  bi,moral  moral,videti</t>
  </si>
  <si>
    <t>hm,hm  hm,https  https,t  t,co  co,l6jbtgi3fa</t>
  </si>
  <si>
    <t>kaj,se  se,vraga  vraga,toliko  toliko,derete  derete,posameniki  posameniki,proti  proti,orbanizaciji  orbanizaciji,slovenije  slovenije,proti  proti,putinizaciji</t>
  </si>
  <si>
    <t>igorgobec,slovenija  slovenija,zavzema  zavzema,unikatno  unikatno,geografsko  geografsko,pozicijo  pozicijo,v  v,evropi  evropi,v  v,središču  središču,x</t>
  </si>
  <si>
    <t>live,pressconference  pressconference,marathon  marathon,myfranja  myfranja,cyclingfans  cyclingfans,uci_cycling  uci_cycling,cyclingweekly  cyclingweekly,uci_gfws  uci_gfws,prijavim_se</t>
  </si>
  <si>
    <t>evrovizija,2019  2019,strel  strel,v  v,hrbet  hrbet,10  10,točk  točk,smrt  smrt,otroka  otroka,12  12,točk</t>
  </si>
  <si>
    <t>rt,tanjaporcnik  tanjaporcnik,slovenija  slovenija,v  v,skupini  skupini,evropskih  evropskih,držav  držav,ki  ki,najmanj  najmanj,naredile  naredile,v</t>
  </si>
  <si>
    <t>slovenija,v  v,skupini  skupini,evropskih  evropskih,držav  držav,ki  ki,najmanj  najmanj,naredile  naredile,v  v,boju  boju,z</t>
  </si>
  <si>
    <t>karantanec,lucijausaj  lucijausaj,simonrozic  simonrozic,berry20275000  berry20275000,rtv_slovenija  rtv_slovenija,abso  zmajlj,petra_jansa  petra_jansa,freewiseguy  freewiseguy,rtv_slovenija  rtv_slovenija,tako  tako,dalje</t>
  </si>
  <si>
    <t>freewiseguy,rtv_slovenija  rt,risinja  risinja,zmajlj  zmajlj,freewiseguy  rtv_slovenija,najbolj  najbolj,opazila  opazila,štrajna  štrajna,ki  ki,omenja  omenja,tako</t>
  </si>
  <si>
    <t>pred,jutrišnjo  jutrišnjo,obletnico  obletnico,ustanovitve  ustanovitve,msnz  msnz,tonekrkovic  tonekrkovic,vso_slovenija  vso_slovenija,ravnanje  ravnanje,milana  milana,kučana  kučana,v</t>
  </si>
  <si>
    <t>frenkmate,petra_jansa  petra_jansa,bojanskec  bojanskec,cesenj  cesenj,slovenija  slovenija,je  je,polna  polna,nič  nič,povezanih  povezanih,naključij  naključij,ni</t>
  </si>
  <si>
    <t>rt,trotz_dessen  trotz_dessen,namesto  namesto,ruskega  ruskega,sranja  sranja,bo  bo,po  po,volitvah  volitvah,slovenija  slovenija,dobila  dobila,novo</t>
  </si>
  <si>
    <t>namesto,ruskega  ruskega,sranja  sranja,bo  bo,po  po,volitvah  volitvah,slovenija  slovenija,dobila  dobila,novo  novo,vojno  vojno,galejo</t>
  </si>
  <si>
    <t>ste,bili  jernejstromajer,strankasd  strankasd,1  1,glede  glede,na  na,da  da,ste  bili,vladna  vladna,stranka  stranka,sprasujem</t>
  </si>
  <si>
    <t>rt,metkazevnik  metkazevnik,milena  milena,babič  babič,ki  ki,je  je,goljufala  goljufala,lahko  lahko,kandidira  kandidira,meni  meni,prepovedali</t>
  </si>
  <si>
    <t>glasbena,športna  športna,tekmovanja  tekmovanja,zgolj  zgolj,še  še,podaljšek  podaljšek,vojne  vojne,z  z,drugimi</t>
  </si>
  <si>
    <t>strankalevica,v  v,živo  živo,na  na,mmc  mmc,ju  ju,pravljice  pravljice,treščenega  treščenega,lunatika  lunatika,zdaj  zdaj,bluzi</t>
  </si>
  <si>
    <t>seveda,nekaj  nekaj,ljudi  ljudi,je  je,metalo  metalo,molotovke  molotovke,nekateri  nekateri,kamenje  kamenje,je  je,tisto  tisto,orožje</t>
  </si>
  <si>
    <t>rt,kovacrebeka  kovacrebeka,seveda  seveda,da  da,že  že,25  25,vodi  vodi,stranko  stranko,je  je,lepo  lepo,prav</t>
  </si>
  <si>
    <t>če,želite  želite,da  da,slovenija  slovenija,ostane  ostane,država  država,slovenskega  slovenskega,naroda  naroda,katera  katera,bo  bo,temeljila</t>
  </si>
  <si>
    <t>rt,ssnptuj  ssnptuj,če  če,želite  želite,da  da,slovenija  slovenija,ostane  ostane,država  država,slovenskega  slovenskega,naroda  naroda,katera</t>
  </si>
  <si>
    <t>itak,krivi  krivi,drugi  drugi,vedno</t>
  </si>
  <si>
    <t>vlasto,zorko  zorko,lahko  lahko,v  v,teh  teh,dneh  dneh,pozdravite  pozdravite,tudi  tudi,v  v,mestu  mestu,hvala</t>
  </si>
  <si>
    <t>rt,jjansasds  rt,max970  max970,radeljski  radeljski,župan  župan,kazensko  kazensko,ovaden  ovaden,od  od,občine  občine,pa  pa,terjajo</t>
  </si>
  <si>
    <t>rt,spslovenije  spslovenije,cela  cela,oddaja  oddaja,vroči  vroči,stol  stol,na  na,top  top,tv  tv,kjer  kjer,gostuje</t>
  </si>
  <si>
    <t>rt,dete_epruvete  dete_epruvete,utisci  utisci,sa  sa,puta  puta,hrvatska  hrvatska,čistija  čistija,verzija  verzija,srbije  srbije,slovenija  slovenija,savršenstvo</t>
  </si>
  <si>
    <t>utisci,sa  sa,puta  puta,hrvatska  hrvatska,čistija  čistija,verzija  verzija,srbije  srbije,slovenija  slovenija,savršenstvo  savršenstvo,italija  italija,gužva</t>
  </si>
  <si>
    <t>spet,bravo  bravo,austria  austria,kaj  kaj,pa  pa,slovenska  slovenska,gen_id_slo  gen_id_slo,avstrijsko  avstrijsko,tožilstvo  tožilstvo,nad  nad,člane</t>
  </si>
  <si>
    <t>volitve,proti  menim,da  da,ne  ne,gre  gre,za  za,volitve  proti,jansi  jansi,ampak  ampak,volitve  proti,uvedbi</t>
  </si>
  <si>
    <t>borisvoncina,mzzrs  mzzrs,mirocerar  mirocerar,kaj  kaj,pa  pa,slovenija  slovenija,zakaj  zakaj,pa  pa,bi  bi,se  se,morala</t>
  </si>
  <si>
    <t>rt,neurovirtu  neurovirtu,res  res,da  da,vodi  vodi,strankasds  strankasds,najbolj  najbolj,celovito  celovito,profesionalno  profesionalno,kampanjo  kampanjo,kar</t>
  </si>
  <si>
    <t>ja,jaz  jaz,sem  sem,bil  bil,tud  tud,malo  malo,šokiran  šokiran,ko  ko,se  se,slovenija  slovenija,ni</t>
  </si>
  <si>
    <t>vic,akers  akers,legenda  legenda,arsenala</t>
  </si>
  <si>
    <t>če,bi  rt,boriscipot1  boriscipot1,pred  pred,jutrišnjo  jutrišnjo,obletnico  obletnico,ustanovitve  ustanovitve,msnz  msnz,tonekrkovic  tonekrkovic,vso_slovenija  vso_slovenija,ravnanje</t>
  </si>
  <si>
    <t>tretji,svet  rt,jaka__dolinar  jaka__dolinar,šarec  šarec,podpisnik  podpisnik,f571  f571,je  je,tišler  tišler,slovenija  slovenija,torej  torej,namerava</t>
  </si>
  <si>
    <t>svibnja,u  21,svibnja  u,18  18,sati  sati,prikazuje  prikazuje,se  se,film  film,ivan  ivan,redatelja  redatelja,janeza</t>
  </si>
  <si>
    <t>leaathenatabako,slovenija  slovenija,ima  ima,talent</t>
  </si>
  <si>
    <t>srpskalegija,dumijana  dumijana,sve  sve,se  se,može  može,srediti  srediti,ako  ako,vlast  vlast,hoće  hoće,u  u,nekim</t>
  </si>
  <si>
    <t>študentka,druge  druge,stopnje  stopnje,mednarodnih  mednarodnih,odnosov  odnosov,na  na,fakulteti  fakulteti,za  za,družbene  družbene,vede  vede,v</t>
  </si>
  <si>
    <t>rt,strankalevica  strankalevica,lukamesec  lukamesec,ravnokar  ravnokar,odgovarja  odgovarja,na  na,vaša  vaša,vprašanja  vprašanja,v  v,klepetalnici  klepetalnici,mmc</t>
  </si>
  <si>
    <t>hitro,preprosto  preprosto,varno  varno,vstopnic  vstopnic,na  na,fizična  fizična,prodajna  prodajna,mesta  mesta,moja  moja,trafika  trafika,3dva</t>
  </si>
  <si>
    <t>day,8  8,predjama  predjama,castle  castle,slovenia  slovenia,unfinished  unfinished,business  business,enough  enough,time  time,visit  visit,back</t>
  </si>
  <si>
    <t>rt,mprevejsek  mprevejsek,živela  živela,slovenija  slovenija,volilna  volilna,himna  himna,sds  sds,2018  2018,naj  naj,povzdigne  povzdigne,slovenski</t>
  </si>
  <si>
    <t>mojcaskrinjar,jjansasds  jjansasds,rtv_slovenija  rtv_slovenija,jj  jj,niti  niti,naročnine  naročnine,ne  ne,plačuje  plačuje,kako  kako,da  da,gleda</t>
  </si>
  <si>
    <t>senkandreja,mojcaskrinjar  mojcaskrinjar,jjansasds  jjansasds,rtv_slovenija  rtv_slovenija,piz  piz,jaz  jaz,tudi  tudi,nisem  nisem,nikoli  nikoli,ne  ne,bom</t>
  </si>
  <si>
    <t>da,li  li,mislite  mislite,da  da,je  je,ovo  ovo,duet  duet,koji  koji,će  će,obilježiti  obilježiti,ljeto</t>
  </si>
  <si>
    <t>morocco,accuses  accuses,algeria  algeria,supporting  supporting,iran  iran,westernsahara  westernsahara,feud  feud,algeriascamwillneverbe</t>
  </si>
  <si>
    <t>rt,strankasds  strankasds,ste  ste,že  že,slišali  slišali,za  za,program  program,sds  sds,slovenija  slovenija,v  v,srcu</t>
  </si>
  <si>
    <t>roman,leljak  leljak,zasluži  zasluži,priznanje  priznanje,državljanov  državljanov,republike  republike,slovenije  slovenije,upam  upam,da  da,je  je,marsikdo</t>
  </si>
  <si>
    <t>rt,nemarambutlov  nemarambutlov,ekskluzivno  ekskluzivno,skrbno  skrbno,pripravljen  pripravljen,veliki  veliki,pok  pok,iz  iz,bosne  bosne,se  se,je</t>
  </si>
  <si>
    <t>kia,bo  bo,v  v,drugi  drugi,polovici  polovici,letošnjega  letošnjega,leta  leta,predstavila  predstavila,svoj  svoj,prvi  prvi,dizelski</t>
  </si>
  <si>
    <t>rt,jjansasds  rt,max970  max970,katera  katera,slovenska  slovenska,občina  občina,bo  bo,sprejela  sprejela,migrante  migrante,z  z,vsakim</t>
  </si>
  <si>
    <t>ej,bi  bi,ti  ti,napisal  napisal,en  en,del  del,članka  članka,jaz  jaz,bi  bi,se  se,podpisal</t>
  </si>
  <si>
    <t>rt,jjansasds  ste,že  že,slišali  slišali,za  slovenija,v  v,srcu  srcu,sdszate  rt,sova_0007  sova_0007,strankasd  strankasd,zidandejan</t>
  </si>
  <si>
    <t>vso_slovenija,o  o,osamosvojitveni  osamosvojitveni,vojni  vojni,v  v,pomurju  pomurju,91  rt,boriscipot1  rt,vfokusu  vfokusu,vfokusu  vfokusu,objavljamo</t>
  </si>
  <si>
    <t>rt,max970  max970,katera  katera,slovenska  slovenska,občina  občina,bo  bo,sprejela  sprejela,migrante  migrante,z  z,vsakim  vsakim,zaslužila</t>
  </si>
  <si>
    <t>pstendler,r10vojko  r10vojko,nikogar  nikogar,ni  ni,potrebno  potrebno,uvoziti  uvoziti,sem  sem,da  da,se  se,mu  mu,pomaga</t>
  </si>
  <si>
    <t>libertarec,pa  pa,kaj  kaj,potem  potem,bomo  bomo,pa  pa,slovenija  slovenija,gulag  gulag,ustanovili  ustanovili,lepi  lepi,zlati</t>
  </si>
  <si>
    <t>rt,nova24tv  nova24tv,ekskluzivno  ekskluzivno,skrbno  skrbno,pripravljen  pripravljen,veliki  veliki,pok  pok,iz  iz,bosne  bosne,se  se,je</t>
  </si>
  <si>
    <t>rt,revijareporter  revijareporter,komentar  komentar,aleszuzek  aleszuzek,aleš  aleš,žužek  žužek,kako  kako,je  je,slovenija  slovenija,še  še,drugič</t>
  </si>
  <si>
    <t>rt,jjansasds  rt,revijareporter  revijareporter,krkovič  krkovič,jankovič  jankovič,je  je,z  z,rdečimi  rdečimi,zvezdami  zvezdami,onečastil  onečastil,človekovo</t>
  </si>
  <si>
    <t>za,las  las,nas  nas,prehiteli  prehiteli,pariz  pariz,poleg  poleg,evra  evra,uvaja  uvaja,lokalno  lokalno,plačilno  plačilno,sredstvo</t>
  </si>
  <si>
    <t>rt,revijareporter  revijareporter,krkovič  krkovič,jankovič  jankovič,je  je,z  z,rdečimi  rdečimi,zvezdami  zvezdami,onečastil  onečastil,človekovo  človekovo,dostojanstvo</t>
  </si>
  <si>
    <t>inženirji,huawei  huawei,p20  p20,pro  pro,opremili  opremili,z  z,revolucionarno  revolucionarno,kamero  kamero,ki  ki,je  je,nastala</t>
  </si>
  <si>
    <t>rt,penzionist12  penzionist12,ekskluzivno  ekskluzivno,skrbno  skrbno,pripravljen  pripravljen,veliki  veliki,pok  pok,iz  iz,bosne  bosne,se  se,je</t>
  </si>
  <si>
    <t>rt,sta_novice  sta_novice,slovenija  slovenija,po  po,številu  številu,kongresnih  kongresnih,dogodkov  dogodkov,lani  lani,na  na,45  45,mestu</t>
  </si>
  <si>
    <t>https,t  t,co  co,mzsxywmkzh  mzsxywmkzh,tumbaković  tumbaković,bih  bih,slovenija  slovenija,su  su,selekcije  selekcije,u  u,uzlaznoj</t>
  </si>
  <si>
    <t>društvo,moris  za,prepoved  nosil,bom  bom,rdečo  rdečo,zvezdo  rt,metkazevnik  metkazevnik,milena  milena,babič  babič,ki  ki,je</t>
  </si>
  <si>
    <t>tudi,jaz  jaz,bom  bom,tam  tam,pridite  pridite,nova24tv  nova24tv,revijareporter  revijareporter,demokracija1  demokracija1,casnik  casnik,domovina_je  domovina_je,rtv_slovenija</t>
  </si>
  <si>
    <t>papež,frančišek  frančišek,ob  ob,120  120,letnici  letnici,prihoda  prihoda,frančiškanov  frančiškanov,na  na,brezje  brezje,prejel  prejel,v</t>
  </si>
  <si>
    <t>kaj,pa  jjansasds,anazagozen  anazagozen,rtv_slovenija  rtv_slovenija,kaj  pa,ce  ce,bi  bi,policija_si  policija_si,vojska  vojska,dezurali  dezurali,ob</t>
  </si>
  <si>
    <t>krtmen,k  k,se  se,erjavec  erjavec,zaplete  zaplete,z  z,arbitražo  arbitražo,je  je,slovenija  slovenija,zmeri  zmeri,manjša</t>
  </si>
  <si>
    <t>vlaganje,v  rt,metkazevnik  metkazevnik,milena  milena,babič  babič,ki  ki,je  je,goljufala  goljufala,lahko  lahko,kandidira  kandidira,meni</t>
  </si>
  <si>
    <t>prvi,na  na,naša  naša,vprašanja  vprašanja,odgovorili  odgovorili,iz  iz,zsi  zsi,gibanje  gibanje,zedinjena  zedinjena,slovenija  slovenija,lahko</t>
  </si>
  <si>
    <t>nahranimočebele,prvi  prvi,dan  dan,akcije  akcije,rožice  rožice,gredo  gredo,za  za,med  med,dobesedno  dobesedno,ogromno  ogromno,pohval</t>
  </si>
  <si>
    <t>rt,zidandejan  zidandejan,siolnews  siolnews,po  po,židanovih  židanovih,besedah  besedah,zidandejan  zidandejan,strankasd  strankasd,v  v,slovenija  slovenija,potrebujemo</t>
  </si>
  <si>
    <t>rt,siolnews  siolnews,takšen  takšen,balkon  balkon,je  je,imela  imela,kandidatka  kandidatka,za  za,poslanko  poslanko,ki  ki,naj</t>
  </si>
  <si>
    <t>rt,kokochannel12  kokochannel12,vso_slovenija  vso_slovenija,jjansasds  jjansasds,kaj  kaj,je  je,počel  počel,janša  janša,skrival  skrival,v  v,kleti</t>
  </si>
  <si>
    <t>vso_slovenija,jjansasds  jjansasds,kaj  kaj,je  je,počel  počel,janša  janša,skrival  skrival,v  v,kleti  kleti,cd  cd,izdajal</t>
  </si>
  <si>
    <t>rt,profaljosa  profaljosa,o  o,lej  lej,ugledni  ugledni,pravniki  pravniki,spet  spet,delali  delali,tako  tako,rekoč  rekoč,za</t>
  </si>
  <si>
    <t>danes,smo  smo,na  na,oš  oš,mojstrana  mojstrana,snemali  snemali,oddajo  oddajo,rtv  rtv,slovenija  slovenija,migaj  migaj,raje</t>
  </si>
  <si>
    <t>kaj,pa  pa,ko  ko,nori  nori,grki  grki,nakupjo  nakupjo,nemško  nemško,francosko  francosko,orožje  orožje,s  s,krediti</t>
  </si>
  <si>
    <t>rt,korsikab  korsikab,kaj  kaj,pa  pa,ko  ko,nori  nori,grki  grki,nakupjo  nakupjo,nemško  nemško,francosko  francosko,orožje</t>
  </si>
  <si>
    <t>kdor,je  je,pijan  pijan,od  rt,demokracija1  demokracija1,naš  naš,cilj  cilj,je  je,uspešna  uspešna,slovenija  slovenija,ki</t>
  </si>
  <si>
    <t>da,bi  na,referendum  referendum,nisem  nisem,šel  šel,na  na,volitve  volitve,bom  bom,šel  šel,zagotovo  zagotovo,ne</t>
  </si>
  <si>
    <t>nov,val  val,beguncev  beguncev,na  na,meji  meji,tudi  tudi,vojska</t>
  </si>
  <si>
    <t>tone,krkovič  krkovič,ima  ima,prav  prav,rdeča  rdeča,zvezda  zvezda,je  je,simbol  simbol,partizanov  partizanov,okupatorske  okupatorske,jna</t>
  </si>
  <si>
    <t>ki,jim  rt,sova_0007  čas,je  je,za  rt,bernardbrscic  bernardbrscic,tone  tone,krkovič  krkovič,ima  ima,prav  prav,rdeča</t>
  </si>
  <si>
    <t>po,titu  titu,tito</t>
  </si>
  <si>
    <t>mladim,družinam  družinam,svetujemo  svetujemo,da  da,začnete  začnete,graditi  graditi,na  na,občinskem  občinskem,zemljišču  zemljišču,pred  pred,tem</t>
  </si>
  <si>
    <t>rt,bernardbrscic  bernardbrscic,tone  tone,krkovič  krkovič,ima  ima,prav  prav,rdeča  rdeča,zvezda  zvezda,je  je,simbol  simbol,partizanov</t>
  </si>
  <si>
    <t>rt,svizec5  svizec5,ekskluzivno  ekskluzivno,skrbno  skrbno,pripravljen  pripravljen,veliki  veliki,pok  pok,iz  iz,bosne  bosne,se  se,je</t>
  </si>
  <si>
    <t>bernardbrscic,slovenski  slovenski,partizani  partizani,nastali  nastali,za  za,boj  boj,proti  proti,okupatorju  okupatorju,leta  leta,1991  1991,pa</t>
  </si>
  <si>
    <t>Top Word Pairs in Tweet by Salience</t>
  </si>
  <si>
    <t>tudi,prostovoljni  rt,24ur_com  24ur_com,'tudi  'tudi,prostovoljni  prostovoljni,gasilci  gasilci,ki  ki,niso  niso,na  na,težki  težki,intervenciji</t>
  </si>
  <si>
    <t>rt,stakrog  stakrog,peterle  peterle,bogovič  bogovič,v  v,bruslju  bruslju,obeležila  obeležila,prvi  prvi,svetovni  svetovni,dan  dan,čebel</t>
  </si>
  <si>
    <t>rt,nova24tv  nova24tv,ustavni  ustavni,pravnik  pravnik,jurij  toplak,resno  resno,opozarja  opozarja,da  da,je  je,ukrep  ukrep,zavrnitve</t>
  </si>
  <si>
    <t>strankasloga,kako  kako,govorili  govorili,usodnega  usodnega,privatizacijskega  privatizacijskega,21  21,junija  junija,2013  2013,via  via,siolnews  rt,strankasloga</t>
  </si>
  <si>
    <t>rt,ales_primc  ales_primc,ustavni  kvote,nesorazmeren  evropi,nespr  rt,nova24tv  nova24tv,ustavni  kvote,je  je,nesorazmeren  evropi,nesp  ustavni,pravnik</t>
  </si>
  <si>
    <t>karierni,kažipot  kažipot,za  za,študente  študente,s  s,posebnimi  posebnimi,potrebami  potrebami,kc_ul  kc_ul,efljubljana  efljubljana,euface  mladi,v</t>
  </si>
  <si>
    <t>rt,ales_primc  ales_primc,ustavni  kvote,nesorazmeren  evropi,nespr  rt,nova24tv  nova24tv,ustavni  kvote,je  evropi,nesp  rt,revijareporter  revijareporter,ustavno</t>
  </si>
  <si>
    <t>rt,demokracija1  demokracija1,naš  rt,jjansasds  jjansasds,naš  sprememba,odprimo  odprimo,vrata  vrata,boljši  naš,cilj  cilj,je  je,uspešna</t>
  </si>
  <si>
    <t>rt,rmandreja  rmandreja,slovenija  slovenija,je  je,v  evropi,ni  ni,pa  pa,evropska  evropska,predolgo  predolgo,jo  jo,upravlja</t>
  </si>
  <si>
    <t>jjansasds,naprej  naprej,zastava  zastava,slave  slave,ponosno  ponosno,zapoj  zapoj,svojo  svojo,himno  himno,ob  ob,28  28,rojstnem</t>
  </si>
  <si>
    <t>rt,ales_primc  ales_primc,ustavni  kvote,nesorazmeren  evropi,nespr  rt,nova24tv  nova24tv,ustavni  kvote,je  je,nesorazmeren  evropi,nesp  rt,mojcav1</t>
  </si>
  <si>
    <t>rt,jirikocica  jirikocica,sem  sem,šel  šel,gledat  gledat,če  če,umaknili  umaknili,ta  ta,članek  članek,pa  pa,je</t>
  </si>
  <si>
    <t>rt,revijareporter  revijareporter,ustavno  ustavno,sodišče  sodišče,zavrnilo  zavrnilo,zl  zl,dsd  dsd,jurij  toplak,zavrnitev  zavrnitev,volilne  volilne,liste</t>
  </si>
  <si>
    <t>vlaganje,v  rt,jjansasds  rt,aleshojs  rt,krtmen  krtmen,slovenija  slovenija,kritizira  kritizira,izrael  izrael,ki  ki,je  je,pobil</t>
  </si>
  <si>
    <t>rt,mojcaskrinjar  mojcaskrinjar,retweeted  retweeted,janez  janez,janša  janša,jjansasds  skrbi,palestin  rt,jjansasds  skrbi,palestinska  palestinska,kot  kot,slovenska</t>
  </si>
  <si>
    <t>rt,risinja  risinja,zmajlj  zmajlj,freewiseguy  rtv_slovenija,najbolj  najbolj,opazila  opazila,štrajna  štrajna,ki  ki,omenja  omenja,tako  tako,imenovano</t>
  </si>
  <si>
    <t>volitve,proti  slovenija,je  pstendler,novaslovenija  novaslovenija,jjansasds  jjansasds,matejtonin  matejtonin,se  se,strinjam  strinjam,slovenija  je,naša  naša,domovina</t>
  </si>
  <si>
    <t>jjansasds,anazagozen  anazagozen,rtv_slovenija  rtv_slovenija,kaj  pa,ce  ce,bi  bi,policija_si  policija_si,vojska  vojska,dezurali  dezurali,ob  ob,kolpi</t>
  </si>
  <si>
    <t>vlaganje,v  ustavni,pravnik  pravnik,jurij  toplak,resno  resno,opozarja  opozarja,da  da,je  je,ukrep  ukrep,zavrnitve  zavrnitve,liste</t>
  </si>
  <si>
    <t>čas,je  je,za  ki,jim  rt,sova_0007  rt,bernardbrscic  bernardbrscic,tone  tone,krkovič  krkovič,ima  ima,prav  prav,rdeča</t>
  </si>
  <si>
    <t>Edge Weight</t>
  </si>
  <si>
    <t>na</t>
  </si>
  <si>
    <t>dežurala,ob</t>
  </si>
  <si>
    <t>kolpi,kot</t>
  </si>
  <si>
    <t>https://reporter.si/clanek/slovenija/ales-zuzek-kako-je-slovenija-se-drugic-iztirila-komentar-638390 https://twitter.com/i/web/status/996377585901801474 https://reporter.si/clanek/slovenija/dominika-svarc-pipan-ne-zeli-da-scijemo-po-njej-638415 https://reporter.si/clanek/slovenija/blamaza-slovenske-vojske-ladji-triglav-na-humanitarni-misiji-odpovedali-vsi-trije-motorji-638505</t>
  </si>
  <si>
    <t>http://www.demokracija.si/slovenija/nasprotniki-sds-so-ze-zaceli-s-podlimi-triki.html https://twitter.com/i/web/status/996331103358214145</t>
  </si>
  <si>
    <t>https://twitter.com/i/web/status/996741085123743744 http://www.rtvslo.si/gremvolit/grem-volit/luka-nesprejemljivo-je-da-nekateri-zaposleni-kljub-rednemu-delu-zivijo-v-revscini/454727 https://twitter.com/i/web/status/996301111446433793</t>
  </si>
  <si>
    <t>https://twitter.com/i/web/status/996250656729128960 https://twitter.com/i/web/status/996257375735730176</t>
  </si>
  <si>
    <t>https://twitter.com/i/web/status/996284216496214016 https://twitter.com/i/web/status/996299257115303936</t>
  </si>
  <si>
    <t>https://novice.svet24.si/clanek/novice/slovenija/5afb0786bcff1/wc-predvolilni-plakati-z-nadaljevanjem https://novice.svet24.si/clanek/novice/slovenija/5af995af23175/dobicki-v-nebo-med-in-mleko-v-slovenskih-podjetjih</t>
  </si>
  <si>
    <t>http://nova24tv.si/slovenija/politika/ekskluzivno-skrbno-pripravljen-veliki-pok-iz-bosne-se-je-zalostno-sfizil/ https://soundcloud.com/martina-prevej-ek-81995692/zivela-slovenija?utm_source=soundcloud&amp;utm_campaign=share&amp;utm_medium=twitter https://4d.rtvslo.si/arhiv/tednik/174471597 http://radio.ognjisce.si/sl/202/slovenija/27125/ http://nova24tv.si/slovenija/crna-kronika/nasprotniki-sds-so-ze-zaceli-s-podlimi-triki/ https://twitter.com/i/web/status/996319007467823104 https://twitter.com/i/web/status/996333527565205504</t>
  </si>
  <si>
    <t>http://nova24tv.si/slovenija/politika/znani-so-nagrajenci-ki-so-napovedali-besede-ljubljanskega-zupana-jankovica/ http://www.thegatewaypundit.com/2018/05/gaza-terrorist-groups-post-martyrdom-photos-of-palestinians-killed-in-mondays-riot-at-israeli-border/ http://www.slovenskenovice.si/novice/slovenija/clanek/znana-astrologinja-daje-odgovor-kdo-bo-zmagal-na-volitvah-50469 http://www.demokracija.si/slovenija/nasprotniki-sds-so-ze-zaceli-s-podlimi-triki.html http://www.demokracija.si/slovenija/drustvo-moris-zahteva-za-prepoved-javne-prireditve-nosil-bom-rdeco-zvezdo.html http://nova24tv.si/slovenija/golobicev-tesni-zaveznik-bogdan-biscaka-povsem-padel-iz-tira-in-zacel-zmerjati-kreten-zarukani-laznivi-kaksno-jahto/ https://twitter.com/i/web/status/996315020312145920</t>
  </si>
  <si>
    <t>https://twitter.com/strankaSLOGA/status/996665929294639105?s=19 https://siol.net/novice/slovenija/kako-so-govorili-usodnega-privatizacijskega-21-junija-2013-7981 https://novice.svet24.si/clanek/novice/slovenija/570aa2d0dbd8c/energetika-v-primezu-mocnih-interesov</t>
  </si>
  <si>
    <t>http://eu.sta.si/2514134/objavljen-prvi-razpis-za-evropsko-financiranje-brezplacnega-dostopa-do-spleta http://eu.sta.si/2514109/med-dobitniki-nagrade-europa-nostra-2018-tudi-plecnikova-hisa https://twitter.com/i/web/status/996105410510802944</t>
  </si>
  <si>
    <t>https://krog.sta.si/2514141 http://eu.sta.si/2514065/mladi-v-eu-od-doma-v-povprecju-s-26-leti-slovenci-pri-28 http://eu.sta.si/2514202/peterle-in-bogovic-v-bruslju-obelezila-prvi-svetovni-dan-cebel http://eu.sta.si/2514134/objavljen-prvi-razpis-za-evropsko-financiranje-brezplacnega-dostopa-do-spleta</t>
  </si>
  <si>
    <t>http://nova24tv.si/slovenija/politika/ekskluzivno-skrbno-pripravljen-veliki-pok-iz-bosne-se-je-zalostno-sfizil/ https://twitter.com/i/web/status/996428699481276416 https://twitter.com/i/web/status/996414674219536386</t>
  </si>
  <si>
    <t>http://www.demokracija.si/fokus/bizarnost-se-stopnjuje-rtv-slovenija-v-oglasu-moti-omemba-intervjuja-s-poslancem-ter-kandidatko-za-poslanko.html http://www.slovenskenovice.si/novice/slovenija/clanek/znana-astrologinja-daje-odgovor-kdo-bo-zmagal-na-volitvah-50469 https://twitter.com/MATJADRAKSLER/status/996061632101957632</t>
  </si>
  <si>
    <t>https://twitter.com/i/web/status/996350273701449728 https://twitter.com/i/web/status/996282664012402688</t>
  </si>
  <si>
    <t>http://www.demokracija.si/slovenija/drustvo-moris-zahteva-za-prepoved-javne-prireditve-nosil-bom-rdeco-zvezdo.html http://nova24tv.si/slovenija/golobicev-tesni-zaveznik-bogdan-biscaka-povsem-padel-iz-tira-in-zacel-zmerjati-kreten-zarukani-laznivi-kaksno-jahto/ http://www.slovenskenovice.si/novice/slovenija/clanek/znana-astrologinja-daje-odgovor-kdo-bo-zmagal-na-volitvah-50469</t>
  </si>
  <si>
    <t>http://nova24tv.si/slovenija/politika/ekskluzivno-skrbno-pripravljen-veliki-pok-iz-bosne-se-je-zalostno-sfizil/ https://twitter.com/i/web/status/996597686710218752</t>
  </si>
  <si>
    <t>https://twitter.com/i/web/status/996670146327572480 http://www.demokracija.si/slovenija/zacelo-se-je-levicarski-facebook-zacel-z-blokadami-profila-demokracije.html http://www.rtvslo.si/slovenija/grem-volit/novice/vucko-zanika-ocitke-o-politicni-zavrnitvi-cuseve-liste/454899 http://nova24tv.si/slovenija/odvetnik-babice-koroskih-deckov-ekskluzivno-za-novo24tv-ministrica-v-resnici-dobila-klofuto-escp/</t>
  </si>
  <si>
    <t>http://nova24tv.si/slovenija/politika/ekskluzivno-skrbno-pripravljen-veliki-pok-iz-bosne-se-je-zalostno-sfizil/ https://twitter.com/i/web/status/996313497070919680</t>
  </si>
  <si>
    <t>https://www.zurnal24.si/slovenija/delo-druzina-in-socialne-zadeve-prebrali-smo-volilne-programe-strank-da-jih-ne-bo-treba-vam-309780 https://twitter.com/STA_novice/status/996250840850628608 https://4d.rtvslo.si/arhiv/tednik/174471597 http://www.rtvslo.si/slovenija/tudi-milan-balazic-zaradi-arbitraze-s-hrvasko-z-ovadbo-nad-erjavca/455021 https://reporter.si/clanek/slovenija/roman-leljak-objavlja-dokumente-iz-beograda-ki-so-jih-v-sloveniji-unicili-638685 http://www.demokracija.si/slovenija/drustvo-moris-zahteva-za-prepoved-javne-prireditve-nosil-bom-rdeco-zvezdo.html https://twitter.com/SpelaRotar/status/995925085155418112</t>
  </si>
  <si>
    <t>https://4d.rtvslo.si/arhiv/odmevi/174538773 https://www.24ur.com/novice/slovenija/meterologi-izdali-oranzno-opozorilo-zaradi-narascanja-gladine-reke-mure.html https://4d.rtvslo.si/arhiv/tednik/174471597 http://www.demokracija.si/slovenija/nasprotniki-sds-so-ze-zaceli-s-podlimi-triki.html https://reporter.si/clanek/slovenija/zzr-treba-je-izvoliti-najbolj-sposobne-ugledne-in-izkusene-ljudi-638589 http://nova24tv.si/slovenija/politika/zalosten-dan-slovenske-vojske-ravno-v-casu-slavnostnega-govora-ministrice-katiceve-in-predsednika-pahorja-crknila-vojaska-ladja-hojs-po-volitvah-napoveduje-popolno-prenovo-vojske-in-zagotovitev/ http://www.demokracija.si/slovenija/zacelo-se-je-levicarski-facebook-zacel-z-blokadami-profila-demokracije.html</t>
  </si>
  <si>
    <t>http://www.slovenskenovice.si/novice/slovenija/clanek/nov-val-beguncev-na-meji-tudi-vojska-50992 http://nova24tv.si/slovenija/politika/ekskluzivno-skrbno-pripravljen-veliki-pok-iz-bosne-se-je-zalostno-sfizil/ https://twitter.com/i/web/status/996626181863759872 http://www.demokracija.si/slovenija/drustvo-moris-zahteva-za-prepoved-javne-prireditve-nosil-bom-rdeco-zvezdo.html http://nova24tv.si/slovenija/katera-obcina-bo-sprejela-migrante-in-z-vsakim-zasluzila-290-evrov-delovna-skupina-za-azil-v-akciji-za-migrante-isce-streho-nad-glavo/ http://www.demokracija.si/slovenija/nasprotniki-sds-so-ze-zaceli-s-podlimi-triki.html</t>
  </si>
  <si>
    <t>http://nova24tv.si/svet/zaskrbljujoci-podatki-iz-evropskega-porocila-prihaja-veliko-vec-migrantov-kot-je-sprva-kazalo/ http://www.demokracija.si/slovenija/zacelo-se-je-levicarski-facebook-zacel-z-blokadami-profila-demokracije.html https://twitter.com/i/web/status/996312010420903936</t>
  </si>
  <si>
    <t>https://twitter.com/i/web/status/996318930544324608 https://twitter.com/i/web/status/996358973157789696</t>
  </si>
  <si>
    <t>https://www.sds.si/novica/janez-jansa-slovenija-je-bo-za-nas-vedno-na-prvem-mestu-15768 https://twitter.com/i/web/status/996315568880930818</t>
  </si>
  <si>
    <t>https://www.dnevnik.si/1042821922/slovenija/velikost-volilnih-okrajev-vpliva-na-sestavo-drzavnega-zbora https://www.dnevnik.si/1042822135/slovenija/v-parlamentu-danes-o-iranskem-denarju-in-poslih-dijane-%C4%91u%C4%91ic</t>
  </si>
  <si>
    <t>https://4d.rtvslo.si/arhiv/odmevi/174538773 https://twitter.com/i/web/status/996295284513804288</t>
  </si>
  <si>
    <t>https://reporter.si/clanek/slovenija/roman-leljak-objavlja-dokumente-iz-beograda-ki-so-jih-v-sloveniji-unicili-638685 http://www.demokracija.si/slovenija/nasprotniki-sds-so-ze-zaceli-s-podlimi-triki.html http://www.demokracija.si/slovenija/zacelo-se-je-levicarski-facebook-zacel-z-blokadami-profila-demokracije.html http://www.slovenskenovice.si/novice/slovenija/clanek/kaj-se-dogaja-s-francijem-matozom-51189 http://www.slovenskenovice.si/novice/slovenija/clanek/znana-astrologinja-daje-odgovor-kdo-bo-zmagal-na-volitvah-50469</t>
  </si>
  <si>
    <t>http://www.demokracija.si/slovenija/drustvo-moris-zahteva-za-prepoved-javne-prireditve-nosil-bom-rdeco-zvezdo.html http://www.rtvslo.si/slovenija/tudi-milan-balazic-zaradi-arbitraze-s-hrvasko-z-ovadbo-nad-erjavca/455021 https://www.24ur.com/novice/slovenija/vojaski-ladji-triglav-na-misiji-odpovedali-vsi-trije-motorji.html http://nova24tv.si/slovenija/politika/v-sds-in-nsi-za-izredno-sejo-dz-o-zdravljenju-otrok-s-prirojenimi-srcnimi-napakami/ http://www.rtvslo.si/slovenija/grem-volit/novice/vucko-zanika-ocitke-o-politicni-zavrnitvi-cuseve-liste/454899</t>
  </si>
  <si>
    <t>http://nova24tv.si/slovenija/politika/ekskluzivno-skrbno-pripravljen-veliki-pok-iz-bosne-se-je-zalostno-sfizil/ http://www.demokracija.si/slovenija/zacelo-se-je-levicarski-facebook-zacel-z-blokadami-profila-demokracije.html https://www.24ur.com/novice/slovenija/vojaski-ladji-triglav-na-misiji-odpovedali-vsi-trije-motorji.html</t>
  </si>
  <si>
    <t>http://nova24tv.si/svet/zaskrbljujoci-podatki-iz-evropskega-porocila-prihaja-veliko-vec-migrantov-kot-je-sprva-kazalo/ http://www.demokracija.si/slovenija/zacelo-se-je-levicarski-facebook-zacel-z-blokadami-profila-demokracije.html</t>
  </si>
  <si>
    <t>https://twitter.com/i/web/status/996378967899869184 https://twitter.com/i/web/status/996731864751706114</t>
  </si>
  <si>
    <t>https://twitter.com/i/web/status/996476153727774723 http://www.rtvslo.si/slovenija/sindikalist-na-inspektoratu-za-delo-prejel-opozorilo-pred-odpovedjo/455043 https://reporter.si/clanek/slovenija/dominika-svarc-pipan-ne-zeli-da-scijemo-po-njej-638415 http://www.delo.si/novice/slovenija/mura-bo-prestopila-begove-51011.html</t>
  </si>
  <si>
    <t>https://twitter.com/i/web/status/996737837075779585 https://twitter.com/i/web/status/996477629745303552 https://twitter.com/i/web/status/996474869389897728 https://twitter.com/i/web/status/996474165384368129 https://twitter.com/i/web/status/996382364367548421 https://twitter.com/i/web/status/996726291633197056 https://twitter.com/i/web/status/996486974063235073 https://twitter.com/i/web/status/996476834962436096 https://siol.net/novice/slovenija/na-referendumu-drugic-o-zakonu-o-drugem-tiru-467258 https://www.minds.com/newsfeed/843198722604220416</t>
  </si>
  <si>
    <t>http://nova24tv.si/slovenija/politika/ekskluzivno-skrbno-pripravljen-veliki-pok-iz-bosne-se-je-zalostno-sfizil/ https://siol.net/novice/slovenija/policija-isce-nove-stirinozne-pomocnike-467476?utm_term=Autofeed&amp;utm_campaign=TW-Novice&amp;utm_medium=Social&amp;utm_source=Twitter#link_time=1526398220 http://nova24tv.si/slovenija/crna-kronika/policisti-pu-koper-prisli-na-sled-vodicem-nezakonitih-migrantov/ http://www.rtvslo.si/slovenija/grem-volit/novice/vucko-zanika-ocitke-o-politicni-zavrnitvi-cuseve-liste/454899 http://www.demokracija.si/slovenija/zacelo-se-je-levicarski-facebook-zacel-z-blokadami-profila-demokracije.html</t>
  </si>
  <si>
    <t>http://www.demokracija.si/slovenija/zacelo-se-je-levicarski-facebook-zacel-z-blokadami-profila-demokracije.html https://twitter.com/i/web/status/996297880112697344</t>
  </si>
  <si>
    <t>https://twitter.com/i/web/status/996292499223334912 https://twitter.com/i/web/status/996294949187530753</t>
  </si>
  <si>
    <t>https://twitter.com/i/web/status/996307362179878914 https://twitter.com/i/web/status/996310053228597248</t>
  </si>
  <si>
    <t>https://www.24ur.com/novice/slovenija/vojaski-ladji-triglav-na-misiji-odpovedali-vsi-trije-motorji.html http://www.rtvslo.si/slovenija/ladji-triglav-odpovedali-vsi-trije-motorji/454921</t>
  </si>
  <si>
    <t>http://nova24tv.si/slovenija/politika/ekskluzivno-skrbno-pripravljen-veliki-pok-iz-bosne-se-je-zalostno-sfizil/ https://live.finance.si/8933776/Slovenija-prodala-za-95-milijonov-evrov-zakladnih-menic-Investitorji-z-negativnim-donosom?cctest&amp;</t>
  </si>
  <si>
    <t>http://nova24tv.si/slovenija/politika/ekskluzivno-skrbno-pripravljen-veliki-pok-iz-bosne-se-je-zalostno-sfizil/ https://www.youtube.com/watch?v=RUJLI67b0SA</t>
  </si>
  <si>
    <t>http://www.rtvslo.si/slovenija/tudi-milan-balazic-zaradi-arbitraze-s-hrvasko-z-ovadbo-nad-erjavca/455021 http://nova24tv.si/slovenija/objavljamo-seznam-novinarjev-slovenske-politicne-levice/</t>
  </si>
  <si>
    <t>http://nova24tv.si/slovenija/politika/ekskluzivno-skrbno-pripravljen-veliki-pok-iz-bosne-se-je-zalostno-sfizil/ http://www.demokracija.si/slovenija/zacelo-se-je-levicarski-facebook-zacel-z-blokadami-profila-demokracije.html http://nova24tv.si/slovenija/golobicev-tesni-zaveznik-bogdan-biscaka-povsem-padel-iz-tira-in-zacel-zmerjati-kreten-zarukani-laznivi-kaksno-jahto/ http://www.rtvslo.si/slovenija/grem-volit/novice/vucko-zanika-ocitke-o-politicni-zavrnitvi-cuseve-liste/454899 https://4d.rtvslo.si/arhiv/odmevi/174538773</t>
  </si>
  <si>
    <t>http://nova24tv.si/slovenija/politika/ekskluzivno-skrbno-pripravljen-veliki-pok-iz-bosne-se-je-zalostno-sfizil/ http://www.demokracija.si/slovenija/drustvo-moris-zahteva-za-prepoved-javne-prireditve-nosil-bom-rdeco-zvezdo.html https://twitter.com/i/web/status/996365709759393793 https://twitter.com/i/web/status/996360870644023296</t>
  </si>
  <si>
    <t>https://twitter.com/i/web/status/996597686710218752 http://nova24tv.si/slovenija/politika/ekskluzivno-skrbno-pripravljen-veliki-pok-iz-bosne-se-je-zalostno-sfizil/</t>
  </si>
  <si>
    <t>demokracija.si nova24tv.si slovenskenovice.si</t>
  </si>
  <si>
    <t>twitter.com rtvslo.si zurnal24.si reporter.si demokracija.si</t>
  </si>
  <si>
    <t>rtvslo.si demokracija.si 24ur.com reporter.si nova24tv.si</t>
  </si>
  <si>
    <t>nova24tv.si demokracija.si slovenskenovice.si twitter.com</t>
  </si>
  <si>
    <t>demokracija.si slovenskenovice.si reporter.si</t>
  </si>
  <si>
    <t>rtvslo.si demokracija.si 24ur.com nova24tv.si</t>
  </si>
  <si>
    <t>nova24tv.si demokracija.si 24ur.com</t>
  </si>
  <si>
    <t>twitter.com rtvslo.si reporter.si delo.si</t>
  </si>
  <si>
    <t>nova24tv.si siol.net rtvslo.si demokracija.si</t>
  </si>
  <si>
    <t>24ur.com rtvslo.si</t>
  </si>
  <si>
    <t>nova24tv.si rtvslo.si demokracija.si</t>
  </si>
  <si>
    <t>slovenija propaganda zvezda sd volitve2018 socialnidemokrati piran istra novomesto slovenia</t>
  </si>
  <si>
    <t>slovenija volitve2018 slovenia volitve18 volitve sektasds croatia sds propaganda zvezda</t>
  </si>
  <si>
    <t>propaganda zvezda sd volitve2018 socialnidemokrati piran istra novomesto slovenia ifeelslovenia</t>
  </si>
  <si>
    <t>slovenia volitve18 volitve2018 volitve sektasds slovenija croatia sds propaganda zvezda</t>
  </si>
  <si>
    <t>igorkrsinar komentar aleszuzek aleš žužek kako je slovenija še drugič</t>
  </si>
  <si>
    <t>v kot ales_primc ustavni pravnik jurij toplak resno opozarja da</t>
  </si>
  <si>
    <t>v med bo rtvslo šest desetletij 16 22 5 počastitev</t>
  </si>
  <si>
    <t>je v 19 minuti slovenija povedla na slovaškem tanja voga</t>
  </si>
  <si>
    <t>slovenija na sds sdszate v ne da jjansasds je bodi</t>
  </si>
  <si>
    <t>je zdravstvo v četrt stoletja vodenja strankasds jjansasds na enih</t>
  </si>
  <si>
    <t>mirocerar podimconference na hvala startupslovenia lansko leto sem konferenci podim</t>
  </si>
  <si>
    <t>added video youtube playlist gibanje zedinjena slovenija gape volilni program</t>
  </si>
  <si>
    <t>za če sd smatrate levo kaj potem ostane na desni</t>
  </si>
  <si>
    <t>eu v člani odbora ep_justice predstavniki nacionalnih parlamentov članic skupaj</t>
  </si>
  <si>
    <t>bolje v strankasd se odločili za nadaljevanje delamo več pa</t>
  </si>
  <si>
    <t>je slovenija a1slovenija naša nagrada prizma za program internega komuniciranja</t>
  </si>
  <si>
    <t>je slovenija v se bodi nova24tv ki na kot iz</t>
  </si>
  <si>
    <t>slovenija ne za je da bi kdo bo na sdszate</t>
  </si>
  <si>
    <t>premalo dan slovenske vojske vojakov denarja preslaba oprema</t>
  </si>
  <si>
    <t>je se slovenija povsem lepa roma9na najmanj vidno vlogo mislim</t>
  </si>
  <si>
    <t>posebna skupina za obračun s sds 'drago šketa hinko jenull</t>
  </si>
  <si>
    <t>2017年夏 スロベニアプロジェクト veneerhouse veneerhouseproject koblab keiouniv keiosfc slovenia slovenija architecture</t>
  </si>
  <si>
    <t>v je levica vlaganje slovenija lahko ustavni pravnik zaradi evropi</t>
  </si>
  <si>
    <t>v je dneh maja učnem centru 1990 za boriscipot1 pred</t>
  </si>
  <si>
    <t>sds mojcaskrinjar retweeted strankasds ste že slišali za program slovenija</t>
  </si>
  <si>
    <t>se slovenski prostovoljni gasilci te dni pripravljajo na redni kongres</t>
  </si>
  <si>
    <t>je nova24tv ustavni pravnik jurij toplak resno opozarja da ukrep</t>
  </si>
  <si>
    <t>leto po kemisu čez deset lahko ostanemo celo brez rib</t>
  </si>
  <si>
    <t>stakrog euface ecinslovenia objavljen prvi razpis za evropsko financiranje brezplačnega</t>
  </si>
  <si>
    <t>euface ep_slovenija ecinslovenia v za s prvi karierni kažipot študente</t>
  </si>
  <si>
    <t>dobički v za nebo med mleko slovenskih podjetjih se dvignili</t>
  </si>
  <si>
    <t>z v jozebiscak pozor triki levičarjev demokracija1 začelo se je</t>
  </si>
  <si>
    <t>revijareporter zzr treba je izvoliti najbolj sposobne ugledne izkušene ljudi</t>
  </si>
  <si>
    <t>v če je vso_slovenija tudi jjansasds sem na iz se</t>
  </si>
  <si>
    <t>slovenija janez_mezan dkopse ne dovolite astrologom da nam sestavljajo vlade</t>
  </si>
  <si>
    <t>v je evropi da ljudi slovenija za jurij toplak ukrep</t>
  </si>
  <si>
    <t>je da jjansasds kot v bodi kovacrebeka seveda že 25</t>
  </si>
  <si>
    <t>da je seveda že 25 vodi stranko lepo prav vendar</t>
  </si>
  <si>
    <t>samo slovenija slovenci ne bodo nikoli dojeli nujnosti bodisi lokalne</t>
  </si>
  <si>
    <t>je za iz se v migrante ki slovenska z na</t>
  </si>
  <si>
    <t>je da v slovenija bodi jjansasds ob kot ko boriscipot1</t>
  </si>
  <si>
    <t>iz je za ekskluzivno skrbno pripravljen veliki pok bosne se</t>
  </si>
  <si>
    <t>ne da bi je kdo na v bodi kot morem</t>
  </si>
  <si>
    <t>ali mufti grabus ni razlik med ljudmi razen v tem</t>
  </si>
  <si>
    <t>je v se ki na levica ne jjansasds ustavni pravnik</t>
  </si>
  <si>
    <t>je za slovenija čas na šarec podpisnik f571 tišler torej</t>
  </si>
  <si>
    <t>židje evropa ne gresta skupaj je dokazal holokavst zgodovinsko preganjanje</t>
  </si>
  <si>
    <t>je bodi nova24tv ustavni pravnik jurij toplak resno opozarja da</t>
  </si>
  <si>
    <t>nova24tv se želi ministrica irena majcen vpisati v guinnessovo knjigo</t>
  </si>
  <si>
    <t>z spirit slovenija javna agencija na sejem cebit prijave še</t>
  </si>
  <si>
    <t>v altpaulin slovenska via slovenija po revijareporter ki jih jjansasds</t>
  </si>
  <si>
    <t>za v ki prepoved revijareporter društvo moris zahteva nosil bom</t>
  </si>
  <si>
    <t>ekskluzivno skrbno pripravljen veliki pok iz bosne se je žalostno</t>
  </si>
  <si>
    <t>ladji triglav odpovedali vsi trije motorji</t>
  </si>
  <si>
    <t>je vladars mirocerar jasnamurgel slovenija dežela startupov tudi po zaslugi</t>
  </si>
  <si>
    <t>je v na ki iz še za slovenija jih aleshojs</t>
  </si>
  <si>
    <t>končno dober članek v poplavi vsakodnevnih nebuloz psi zakon</t>
  </si>
  <si>
    <t>je se v da na če z pred jjansasds bi</t>
  </si>
  <si>
    <t>na jjansasds kot strankasds slovenija je bo za nas vedno</t>
  </si>
  <si>
    <t>v je nova24tv iz via ali slovenija vs visoke ki</t>
  </si>
  <si>
    <t>terme olimia idilična zelena okolica svež zrak obnovljen del wellness</t>
  </si>
  <si>
    <t>je nada568352656 sramoten odnos države vojnih veteranov ko branitelj slovenije</t>
  </si>
  <si>
    <t>je v slovenija na ki ob da p jjansasds kot</t>
  </si>
  <si>
    <t>spet hoče sd voditi vlado rs sami nesposobneži da se</t>
  </si>
  <si>
    <t>slovenija lbna69 mali svet velika se pridružuje obsodbam izraelskega nasilja</t>
  </si>
  <si>
    <t>v iz rtv_slovenija jih jjansasds ob kot za svizec5 golobičev</t>
  </si>
  <si>
    <t>kot je slovenija bo sinicica edita krajnovič 41 starost pri</t>
  </si>
  <si>
    <t>на press24 поранешниот претседател словенија милан кучан во посета македонија</t>
  </si>
  <si>
    <t>v je z ki sd na po spet se trotz_dessen</t>
  </si>
  <si>
    <t>jjansasds na če bi ob bili ki je mojcaskrinjar retweeted</t>
  </si>
  <si>
    <t>za v društvo moris prepoved nosil bom rdečo zvezdo bi</t>
  </si>
  <si>
    <t>tudi bite84303401 imaš prav slo ni ugrabljena le iz lastne</t>
  </si>
  <si>
    <t>janez janša slovenija je bo za nas vedno na prvem</t>
  </si>
  <si>
    <t>v šovu biggestloserslo obdarili otroke</t>
  </si>
  <si>
    <t>da ki v mgruden predsednik izjavi se krepi geopolitika je</t>
  </si>
  <si>
    <t>je župan jjansasds kot v bodi max970 radeljski kazensko ovaden</t>
  </si>
  <si>
    <t>v je levica ki da slovenija bodi skupajnaprej včerajšnje gostovanje</t>
  </si>
  <si>
    <t>cestni gt rasant kt 70 pometač pometalni stroj naprodaj na</t>
  </si>
  <si>
    <t>slovenija zarelepotec stankastanka ne kaj se pa dogaja s senico</t>
  </si>
  <si>
    <t>v ko revijareporter roman leljak objavlja dokumente iz beograda ki</t>
  </si>
  <si>
    <t>v je rtv_slovenija da župan pa kot se boriscipot1 pred</t>
  </si>
  <si>
    <t>v ki je iz freewiseguy rtv_slovenija da slovenija z zmajlj</t>
  </si>
  <si>
    <t>je v da slovenija ki s na ste bili če</t>
  </si>
  <si>
    <t>iz se je ekskluzivno skrbno pripravljen veliki pok bosne žalostno</t>
  </si>
  <si>
    <t>v slovenija za ki z na je iz migrante azil</t>
  </si>
  <si>
    <t>v jjansasds bi kot je bodi kaj če rtv_slovenija raje</t>
  </si>
  <si>
    <t>insta recept lepi osvežujoči okusi hitro namig kuharskiblog moskivkuhinji foodblogger</t>
  </si>
  <si>
    <t>o lej ugledni pravniki spet delali tako rekoč za drobiž</t>
  </si>
  <si>
    <t>je zakaj evropa ponosna na antifašizem hrvaška pa se ga</t>
  </si>
  <si>
    <t>mojcaskrinjar sds za v https kot retweeted strankasds ste že</t>
  </si>
  <si>
    <t>v kot na jjansasds kaj če bi rtv_slovenija raje dežurala</t>
  </si>
  <si>
    <t>v je ali slovenija vs visoke vlaganje jjansasds ob kot</t>
  </si>
  <si>
    <t>je orbanizacija slovenije uspešna že 7 desetletij letos le neki</t>
  </si>
  <si>
    <t>se po proti slovenija je za delo pred ne da</t>
  </si>
  <si>
    <t>na vso_slovenija v je jjansasds če bi kot boriscipot1 pred</t>
  </si>
  <si>
    <t>v slovenija jjansasds bi kot bodi mprevejsek živela volilna himna</t>
  </si>
  <si>
    <t>slovenija bodi demokracija1 naš cilj je uspešna ki zagotavlja razvoj</t>
  </si>
  <si>
    <t>test fusion iter one iterorg first cold toroidal field coil</t>
  </si>
  <si>
    <t>aylínmujica vse od potresa še ni uspela pridobiti svojih stvari</t>
  </si>
  <si>
    <t>da ste bili če kot rokjarc jernejstromajer strankasd 1 glede</t>
  </si>
  <si>
    <t>v je slovenija da evropi sd bo migrante za ustavni</t>
  </si>
  <si>
    <t>o drugem po referendumu tirukakšna bo zdaj usoda projekta drugi</t>
  </si>
  <si>
    <t>foto huda ura za slovenia ste videli kako hudo je</t>
  </si>
  <si>
    <t>spslovenije da slovenija slovenia v generalni sekretar tovariš tadej trček</t>
  </si>
  <si>
    <t>slovenija je volitve2018 slovenia spslovenije da se volitve18 v zakaj</t>
  </si>
  <si>
    <t>mojcaskrinjar retweeted janez janša jjansasds kaj če bi rtv_slovenija raje</t>
  </si>
  <si>
    <t>je ki ustavni pravnik jurij toplak resno opozarja da ukrep</t>
  </si>
  <si>
    <t>v ki je bili na nova24tv žalosten dan slovenske vojske</t>
  </si>
  <si>
    <t>je se iz v nova24tv začel ki sd vučko začelo</t>
  </si>
  <si>
    <t>začel demokracija1 začelo se je levičarski facebook z blokadami profila</t>
  </si>
  <si>
    <t>lbna69 nova24tv</t>
  </si>
  <si>
    <t>v je via nova24tv slovenija jjansasds ob kot ustavni pravnik</t>
  </si>
  <si>
    <t>zaslovenijo2 matejtonin novaslovenija jernejvrtovec o zelo dvomim sicer pa bo</t>
  </si>
  <si>
    <t>ki v mprevejsek živela slovenija volilna himna sds 2018 nazmagosds</t>
  </si>
  <si>
    <t>sds mprevejsek živela slovenija volilna himna 2018 naj povzdigne slovenski</t>
  </si>
  <si>
    <t>v ki sloveniji ne iz je za povsem roman leljak</t>
  </si>
  <si>
    <t>sds se na nova24tv mprevejsek živela slovenija volilna himna 2018</t>
  </si>
  <si>
    <t>kot butec je jjansasds kaj če bi rtv_slovenija raje dežurala</t>
  </si>
  <si>
    <t>nova24tv zbor za republiko poziva državljane k udeležitvi volitev podpori</t>
  </si>
  <si>
    <t>slovenija za zaščito čebel na ravni eu</t>
  </si>
  <si>
    <t>v bom nova24tv demokracija1 rtv_slovenija kot za povsem se normamkorosec</t>
  </si>
  <si>
    <t>je za se kot v slovenija ki nova24tv jjansasds bodi</t>
  </si>
  <si>
    <t>na v ne ko je 10 sem slovenci slovenija nova24tv</t>
  </si>
  <si>
    <t>mprevejsek živela slovenija volilna himna sds 2018 naj povzdigne slovenski</t>
  </si>
  <si>
    <t>je v slovenija evropi na pa se nova24tv revijareporter jurij</t>
  </si>
  <si>
    <t>v slovenija iz ki je se za da via azil</t>
  </si>
  <si>
    <t>na je v iz slovenija bi če se za povsem</t>
  </si>
  <si>
    <t>je da v 10 levica bond00775328617 židanega pujsologa ki naivnim</t>
  </si>
  <si>
    <t>je ki slovenija bodi ko bi iz v jjansasds pred</t>
  </si>
  <si>
    <t>je bi zato kučan prvokategornik ko odgovarjal imeli mir pred</t>
  </si>
  <si>
    <t>je slovenija bodi ki v sds naš cilj uspešna zagotavlja</t>
  </si>
  <si>
    <t>je da se ko jjansasds v na jankovič z za</t>
  </si>
  <si>
    <t>v iz je tudi ne se nova24tv da bo če</t>
  </si>
  <si>
    <t>migrante za v bernardbrscic tone krkovič ima prav rdeča zvezda</t>
  </si>
  <si>
    <t>markosket tudi skrbno pripravljen veliki pok iz bosne se žalostno</t>
  </si>
  <si>
    <t>ladji triglav odpovedali vsi trije motorji rtv slovenija</t>
  </si>
  <si>
    <t>suhadol slovenske konjice slovenija</t>
  </si>
  <si>
    <t>je slovenija bodi demokracija1 naš cilj uspešna ki zagotavlja razvoj</t>
  </si>
  <si>
    <t>kot ales_primc ustavni pravnik jurij toplak resno opozarja da je</t>
  </si>
  <si>
    <t>bo rtvslo šest desetletij v 16 22 5 počastitev svetovnega</t>
  </si>
  <si>
    <t>sds na bodi kot sdszate v slovenija ne da jjansasds</t>
  </si>
  <si>
    <t>zdravstvo v četrt stoletja vodenja strankasds jjansasds na enih volitvah</t>
  </si>
  <si>
    <t>v člani odbora ep_justice predstavniki nacionalnih parlamentov članic skupaj s</t>
  </si>
  <si>
    <t>a1slovenija naša nagrada prizma za program internega komuniciranja od si</t>
  </si>
  <si>
    <t>bodi kot za slovenija v je se nova24tv ki na</t>
  </si>
  <si>
    <t>ne sds kot slovenija za je da bi kdo bo</t>
  </si>
  <si>
    <t>lepa je se slovenija povsem roma9na najmanj vidno vlogo mislim</t>
  </si>
  <si>
    <t>vlaganje kot levica slovenija lahko ustavni pravnik zaradi evropi pa</t>
  </si>
  <si>
    <t>učnem centru je dneh maja 1990 za boriscipot1 pred jutrišnjo</t>
  </si>
  <si>
    <t>v za s prvi karierni kažipot študente posebnimi potrebami kc_ul</t>
  </si>
  <si>
    <t>v jozebiscak pozor triki levičarjev demokracija1 začelo se je levičarski</t>
  </si>
  <si>
    <t>sem kot bo če v je vso_slovenija tudi jjansasds na</t>
  </si>
  <si>
    <t>bodi ki za matevztomsic ugledni ustavni pravnik prepričljivo utemeljuje nesprejemljivost</t>
  </si>
  <si>
    <t>v ljudi levica je vlaganje kot evropi da slovenija za</t>
  </si>
  <si>
    <t>kot bodi da jjansasds v kovacrebeka seveda že 25 vodi</t>
  </si>
  <si>
    <t>migrante za iz se na v je sem kot ki</t>
  </si>
  <si>
    <t>da bodi kot je v slovenija jjansasds ob ko boriscipot1</t>
  </si>
  <si>
    <t>kot levica iz za ekskluzivno skrbno pripravljen veliki pok bosne</t>
  </si>
  <si>
    <t>bodi kot ne da bi je kdo na v morem</t>
  </si>
  <si>
    <t>je v se na levica ne ki butec o kot</t>
  </si>
  <si>
    <t>čas na za šarec podpisnik f571 tišler torej namerava izvoliti</t>
  </si>
  <si>
    <t>bodi nova24tv ustavni pravnik jurij toplak resno opozarja da ukrep</t>
  </si>
  <si>
    <t>kot bodi v altpaulin slovenska via slovenija po revijareporter ki</t>
  </si>
  <si>
    <t>je na v prva novica kot leta ki iz še</t>
  </si>
  <si>
    <t>v je da na kot se če z pred jjansasds</t>
  </si>
  <si>
    <t>na kot strankasds slovenija je bo za nas vedno prvem</t>
  </si>
  <si>
    <t>v ali vs visoke 10 bodi je nova24tv iz via</t>
  </si>
  <si>
    <t>na kot vlaganje v slovenija ki ob je da p</t>
  </si>
  <si>
    <t>lbna69 mali svet velika se pridružuje obsodbam izraelskega nasilja nad</t>
  </si>
  <si>
    <t>kot v iz rtv_slovenija jih jjansasds ob za svizec5 golobičev</t>
  </si>
  <si>
    <t>kot sinicica edita krajnovič 41 starost pri kateri osebna rast</t>
  </si>
  <si>
    <t>na jjansasds če bi ob bili ki je mojcaskrinjar retweeted</t>
  </si>
  <si>
    <t>za bi migrante kot v društvo moris prepoved nosil bom</t>
  </si>
  <si>
    <t>bite84303401 imaš prav slo ni ugrabljena le iz lastne države</t>
  </si>
  <si>
    <t>župan kot bodi je jjansasds v max970 radeljski kazensko ovaden</t>
  </si>
  <si>
    <t>v bodi levica je ki da slovenija skupajnaprej včerajšnje gostovanje</t>
  </si>
  <si>
    <t>zarelepotec stankastanka ne kaj se pa dogaja s senico jjansasds</t>
  </si>
  <si>
    <t>je župan kot v rtv_slovenija da pa se boriscipot1 pred</t>
  </si>
  <si>
    <t>pred jutrišnjo obletnico ustanovitve msnz tonekrkovic vso_slovenija ravnanje milana kučana</t>
  </si>
  <si>
    <t>da ste bili bodi kot se v slovenija ki s</t>
  </si>
  <si>
    <t>iz ekskluzivno skrbno pripravljen veliki pok bosne žalostno sfižil deljeno</t>
  </si>
  <si>
    <t>ki za migrante sem levica bodi migranti v z na</t>
  </si>
  <si>
    <t>kot bodi v jjansasds bi je kaj če rtv_slovenija raje</t>
  </si>
  <si>
    <t>zakaj evropa ponosna na antifašizem hrvaška pa se ga sramuje</t>
  </si>
  <si>
    <t>sds kot mojcaskrinjar za v https retweeted strankasds ste že</t>
  </si>
  <si>
    <t>ali vs visoke vlaganje kot je v slovenija jjansasds ob</t>
  </si>
  <si>
    <t>proti volitve se po slovenija je za delo pred ne</t>
  </si>
  <si>
    <t>kot na vso_slovenija v je jjansasds če bi boriscipot1 pred</t>
  </si>
  <si>
    <t>kot bodi v slovenija jjansasds bi mprevejsek živela volilna himna</t>
  </si>
  <si>
    <t>da ste bili kot rokjarc jernejstromajer strankasd 1 glede na</t>
  </si>
  <si>
    <t>migrante za je slovenija da evropi v sd bo ustavni</t>
  </si>
  <si>
    <t>ven da spslovenije slovenija slovenia v generalni sekretar tovariš tadej</t>
  </si>
  <si>
    <t>je da se slovenija volitve2018 slovenia ki spslovenije volitve18 v</t>
  </si>
  <si>
    <t>ki ustavni pravnik jurij toplak resno opozarja da ukrep zavrnitve</t>
  </si>
  <si>
    <t>na ki je bili nova24tv žalosten dan slovenske vojske ravno</t>
  </si>
  <si>
    <t>se v vučko iz je nova24tv začel ki sd začelo</t>
  </si>
  <si>
    <t>demokracija1 začelo se je levičarski facebook z blokadami profila demokracije</t>
  </si>
  <si>
    <t>kot je via nova24tv slovenija jjansasds ob ustavni pravnik jurij</t>
  </si>
  <si>
    <t>o zelo dvomim sicer pa bo odvisno še od šarca</t>
  </si>
  <si>
    <t>mprevejsek živela slovenija volilna himna 2018 naj povzdigne slovenski ponos</t>
  </si>
  <si>
    <t>je za v sloveniji ne iz ki povsem roman leljak</t>
  </si>
  <si>
    <t>kot v bom nova24tv demokracija1 rtv_slovenija za povsem se normamkorosec</t>
  </si>
  <si>
    <t>kot bodi 0 levica za se v slovenija ki nova24tv</t>
  </si>
  <si>
    <t>ne je 10 sem slovenci da levica na v ko</t>
  </si>
  <si>
    <t>na se ljudi vlaganje v slovenija evropi pa nova24tv revijareporter</t>
  </si>
  <si>
    <t>za migrante bodi slovenija v iz ki je se da</t>
  </si>
  <si>
    <t>na iz bi je v slovenija bili kot da če</t>
  </si>
  <si>
    <t>10 levica da je v bond00775328617 židanega pujsologa ki naivnim</t>
  </si>
  <si>
    <t>bodi bi kot sem je ki slovenija ko iz v</t>
  </si>
  <si>
    <t>bi zato kučan prvokategornik ko odgovarjal imeli mir pred njim</t>
  </si>
  <si>
    <t>bodi sds je naš cilj uspešna zagotavlja razvoj varnost stabilnost</t>
  </si>
  <si>
    <t>se da na ko kot sem levica jjansasds v je</t>
  </si>
  <si>
    <t>ne je bo če slovenci v iz tudi se nova24tv</t>
  </si>
  <si>
    <t>migrante za bernardbrscic tone krkovič ima prav rdeča zvezda je</t>
  </si>
  <si>
    <t>bodi demokracija1 naš cilj uspešna ki zagotavlja razvoj varnost stabilnost</t>
  </si>
  <si>
    <t>komentar,aleszuzek  aleszuzek,aleš  aleš,žužek  žužek,kako  kako,je  je,slovenija  slovenija,še  še,drugič  drugič,iztirila  roman,leljak</t>
  </si>
  <si>
    <t>v,19  19,minuti  minuti,je  je,slovenija  slovenija,povedla  povedla,na  na,slovaškem  slovaškem,tanja  tanja,voga  voga,je</t>
  </si>
  <si>
    <t>added,video  video,youtube  youtube,playlist  playlist,gibanje  gibanje,zedinjena  zedinjena,slovenija  slovenija,gape  gape,volilni  volilni,program</t>
  </si>
  <si>
    <t>če,sd  sd,smatrate  smatrate,za  za,levo  levo,kaj  kaj,potem  potem,ostane  ostane,na  na,desni  desni,pač</t>
  </si>
  <si>
    <t>člani,odbora  odbora,ep_justice  ep_justice,predstavniki  predstavniki,nacionalnih  nacionalnih,parlamentov  parlamentov,članic  članic,eu  eu,skupaj  skupaj,s  s,strokovnjaki</t>
  </si>
  <si>
    <t>v,strankasd  strankasd,se  se,odločili  odločili,za  za,nadaljevanje  delamo,več  več,bolje  bolje,pa  pa,smo  smo,bili</t>
  </si>
  <si>
    <t>se,je  via,nova24tv  je,slovenija  ustavni,pravnik  pravnik,jurij  jurij,toplak  toplak,resno  resno,opozarja  opozarja,da  da,je</t>
  </si>
  <si>
    <t>rt,jjansasds  rt,nemarambutlov  nemarambutlov,lbna69  lbna69,nova24tv  rt,krtmen  krtmen,slovenija  slovenija,kritizira  kritizira,izrael  izrael,ki  ki,je</t>
  </si>
  <si>
    <t>dan,slovenske  slovenske,vojske  vojske,premalo  premalo,vojakov  vojakov,premalo  premalo,denarja  denarja,preslaba  preslaba,oprema</t>
  </si>
  <si>
    <t>rt,roma9na  roma9na,najmanj  najmanj,vidno  vidno,vlogo  vlogo,mislim  mislim,da  da,je  je,šef  šef,bande  bande,ima</t>
  </si>
  <si>
    <t>posebna,skupina  skupina,za  za,obračun  obračun,s  s,sds  sds,'drago  'drago,šketa  šketa,hinko  hinko,jenull  jenull,harij</t>
  </si>
  <si>
    <t>2017年夏,スロベニアプロジェクト  スロベニアプロジェクト,veneerhouse  veneerhouse,veneerhouseproject  veneerhouseproject,koblab  koblab,keiouniv  keiouniv,keiosfc  keiosfc,slovenia  slovenia,slovenija  slovenija,architecture</t>
  </si>
  <si>
    <t>vlaganje,v  slovenija,je  ustavni,pravnik  v,evropi  rt,katoliskacerkev  katoliskacerkev,vlaganje  v,družino  družino,je  je,vlaganje  v,stabilnost</t>
  </si>
  <si>
    <t>učnem,centru  rt,boriscipot1  boriscipot1,pred  pred,jutrišnjo  jutrišnjo,obletnico  obletnico,ustanovitve  ustanovitve,msnz  msnz,tonekrkovic  tonekrkovic,vso_slovenija  vso_slovenija,ravnanje</t>
  </si>
  <si>
    <t>rt,mojcaskrinjar  mojcaskrinjar,retweeted  retweeted,sds  sds,strankasds  strankasds,ste  ste,že  že,slišali  slišali,za  za,program  program,sds</t>
  </si>
  <si>
    <t>slovenski,prostovoljni  prostovoljni,gasilci  gasilci,se  se,te  te,dni  dni,pripravljajo  pripravljajo,na  na,redni  redni,kongres  kongres,delegati</t>
  </si>
  <si>
    <t>rt,nova24tv  nova24tv,ustavni  ustavni,pravnik  pravnik,jurij  jurij,toplak  toplak,resno  resno,opozarja  opozarja,da  da,je  je,ukrep</t>
  </si>
  <si>
    <t>leto,po  po,kemisu  kemisu,čez  čez,deset  deset,lahko  lahko,ostanemo  ostanemo,celo  celo,brez  brez,rib  rib,intervju</t>
  </si>
  <si>
    <t>rt,stakrog  euface,ecinslovenia  stakrog,objavljen  objavljen,prvi  prvi,razpis  razpis,za  za,evropsko  evropsko,financiranje  financiranje,brezplačnega  brezplačnega,dostopa</t>
  </si>
  <si>
    <t>dobički,v  v,nebo  nebo,med  med,mleko  mleko,v  v,slovenskih  slovenskih,podjetjih  podjetjih,dobički  dobički,se  se,dvignili</t>
  </si>
  <si>
    <t>rt,jozebiscak  jozebiscak,pozor  pozor,triki  triki,levičarjev  rt,demokracija1  demokracija1,začelo  začelo,se  se,je  je,levičarski  levičarski,facebook</t>
  </si>
  <si>
    <t>rt,revijareporter  revijareporter,zzr  zzr,treba  treba,je  je,izvoliti  izvoliti,najbolj  najbolj,sposobne  sposobne,ugledne  ugledne,izkušene  izkušene,ljudi</t>
  </si>
  <si>
    <t>rt,janez_mezan  rt,dkopse  dkopse,ne  ne,dovolite  dovolite,astrologom  astrologom,da  da,nam  nam,sestavljajo  sestavljajo,vlade  vlade,pojdimo</t>
  </si>
  <si>
    <t>v,evropi  jurij,toplak  nesorazmeren,v  golobičev,tesni  tesni,zaveznik  zaveznik,bogdan  bogdan,biščak  biščak,povsem  povsem,padel  padel,iz</t>
  </si>
  <si>
    <t>rt,jjansasds  rt,kovacrebeka  kovacrebeka,seveda  seveda,da  da,že  že,25  25,vodi  vodi,stranko  stranko,je  je,lepo</t>
  </si>
  <si>
    <t>seveda,da  da,že  že,25  25,vodi  vodi,stranko  stranko,je  je,lepo  lepo,prav  prav,vendar  vendar,da</t>
  </si>
  <si>
    <t>samo,slovenija  slovenija,slovenci  slovenci,ne  ne,bodo  bodo,nikoli  nikoli,dojeli  dojeli,nujnosti  nujnosti,bodisi  bodisi,lokalne  lokalne,regionalne</t>
  </si>
  <si>
    <t>rt,jjansasds  rt,boriscipot1  boriscipot1,pred  pred,jutrišnjo  jutrišnjo,obletnico  obletnico,ustanovitve  ustanovitve,msnz  msnz,tonekrkovic  tonekrkovic,vso_slovenija  vso_slovenija,ravnanje</t>
  </si>
  <si>
    <t>ne,morem  morem,da  da,ne  ne,bi  bi,nadaljeval  nadaljeval,neptun  neptun,je  je,čist  čist,zrezal  zrezal,znana</t>
  </si>
  <si>
    <t>mufti,grabus  grabus,ni  ni,razlik  razlik,med  med,ljudmi  ljudmi,razen  razen,v  v,tem  tem,ali  ali,dobri</t>
  </si>
  <si>
    <t>se,je  ustavni,pravnik  rt,jjansasds  pravnik,jurij  jurij,toplak  toplak,resno  resno,opozarja  opozarja,da  da,je  je,ukrep</t>
  </si>
  <si>
    <t>čas,je  je,za  šarec,podpisnik  podpisnik,f571  f571,je  je,tišler  tišler,slovenija  slovenija,torej  torej,namerava  namerava,izvoliti</t>
  </si>
  <si>
    <t>židje,evropa  evropa,ne  ne,gresta  gresta,skupaj  skupaj,je  je,dokazal  dokazal,holokavst  holokavst,zgodovinsko  zgodovinsko,preganjanje  preganjanje,židov</t>
  </si>
  <si>
    <t>rt,nova24tv  nova24tv,se  se,želi  želi,ministrica  ministrica,irena  irena,majcen  majcen,vpisati  vpisati,v  v,guinnessovo  guinnessovo,knjigo</t>
  </si>
  <si>
    <t>z,spirit  spirit,slovenija  slovenija,javna  javna,agencija  agencija,na  na,sejem  sejem,cebit  cebit,prijave  prijave,še  še,zbirajo</t>
  </si>
  <si>
    <t>rt,altpaulin  rt,revijareporter  rt,jjansasds  altpaulin,katera  katera,slovenska  slovenska,občina  občina,bo  bo,sprejela  sprejela,migrante  migrante,via</t>
  </si>
  <si>
    <t>rt,revijareporter  društvo,moris  za,prepoved  nosil,bom  bom,rdečo  rdečo,zvezdo  svetlane,makarovič  rt,nada568352656  nada568352656,katera  katera,slovenska</t>
  </si>
  <si>
    <t>ladji,triglav  triglav,odpovedali  odpovedali,vsi  vsi,trije  trije,motorji</t>
  </si>
  <si>
    <t>je,slovenija  rt,aleshojs  da,je  prva,novica  roman,leljak  leljak,objavlja  objavlja,dokumente  dokumente,iz  iz,beograda  beograda,ki</t>
  </si>
  <si>
    <t>končno,dober  dober,članek  članek,v  v,poplavi  poplavi,vsakodnevnih  vsakodnevnih,nebuloz  nebuloz,psi  psi,zakon</t>
  </si>
  <si>
    <t>se,je  če,bi  rt,revijareporter  rt,mareandi  mareandi,fitzroy1985  fitzroy1985,pulsar541  pulsar541,sodnik  sodnik,urosjausevec  urosjausevec,strankasd  strankasd,levuharjem</t>
  </si>
  <si>
    <t>via,nova24tv  rt,david_ferletic  david_ferletic,nov  nov,val  val,beguncev  beguncev,na  na,meji  meji,tudi  tudi,vojska  rt,nemarambutlov</t>
  </si>
  <si>
    <t>terme,olimia  olimia,idilična  idilična,zelena  zelena,okolica  okolica,svež  svež,zrak  zrak,obnovljen  obnovljen,del  del,wellness  wellness,centra</t>
  </si>
  <si>
    <t>spet,hoče  hoče,sd  sd,voditi  voditi,vlado  vlado,rs  rs,sami  sami,nesposobneži  nesposobneži,da  da,se  se,pokvarili</t>
  </si>
  <si>
    <t>lbna69,mali  mali,svet  svet,velika  velika,slovenija  slovenija,se  se,pridružuje  pridružuje,obsodbam  obsodbam,izraelskega  izraelskega,nasilja  nasilja,nad</t>
  </si>
  <si>
    <t>press24,поранешниот  поранешниот,претседател  претседател,на  на,словенија  словенија,милан  милан,кучан  кучан,во  во,посета  посета,на  на,македонија</t>
  </si>
  <si>
    <t>rt,trotz_dessen  trotz_dessen,teorija  teorija,ima  ima,v  v,praksi  praksi,drugi  drugi,pomen  pomen,jebote  jebote,par  par,mesecev</t>
  </si>
  <si>
    <t>če,bi  rt,mojcaskrinjar  mojcaskrinjar,retweeted  retweeted,janez  janez,janša  janša,jjansasds  jjansasds,kaj  kaj,če  bi,rtv_slovenija  rtv_slovenija,raje</t>
  </si>
  <si>
    <t>društvo,moris  za,prepoved  nosil,bom  bom,rdečo  rdečo,zvezdo  moris,ponovno  ponovno,vložilo  vložilo,zahtevo  zahtevo,za  prepoved,komunistične</t>
  </si>
  <si>
    <t>janez,janša  janša,slovenija  slovenija,je  je,bo  bo,za  za,nas  nas,vedno  vedno,na  na,prvem  prvem,mestu</t>
  </si>
  <si>
    <t>v,šovu  šovu,biggestloserslo  biggestloserslo,obdarili  obdarili,otroke</t>
  </si>
  <si>
    <t>rasant,kt  kt,70  70,cestni  cestni,pometač  pometač,cestni  cestni,pometalni  pometalni,stroj  stroj,naprodaj  naprodaj,na  na,mascusu</t>
  </si>
  <si>
    <t>zarelepotec,stankastanka  stankastanka,ne  ne,slovenija  kaj,se  se,pa  pa,dogaja  dogaja,s  s,senico  rt,jjansasds  jjansasds,naprej</t>
  </si>
  <si>
    <t>da,je  rt,boriscipot1  boriscipot1,pred  pred,jutrišnjo  jutrišnjo,obletnico  obletnico,ustanovitve  ustanovitve,msnz  msnz,tonekrkovic  tonekrkovic,vso_slovenija  vso_slovenija,ravnanje</t>
  </si>
  <si>
    <t>freewiseguy,rtv_slovenija  zmajlj,freewiseguy  roman,leljak  leljak,objavlja  objavlja,dokumente  dokumente,iz  iz,beograda  beograda,ki  ki,jih  jih,v</t>
  </si>
  <si>
    <t>ste,bili  da,je  slovenija,je  v,evropi  rt,rokjarc  rokjarc,jernejstromajer  jernejstromajer,strankasd  strankasd,1  1,glede  glede,na</t>
  </si>
  <si>
    <t>za,azil  azil,v  rt,tanjaporcnik  tanjaporcnik,slovenija  slovenija,v  v,skupini  skupini,evropskih  evropskih,držav  držav,ki  ki,najmanj</t>
  </si>
  <si>
    <t>insta,recept  recept,lepi  lepi,osvežujoči  osvežujoči,okusi  okusi,hitro  hitro,namig  namig,kuharskiblog  kuharskiblog,moskivkuhinji  moskivkuhinji,foodblogger</t>
  </si>
  <si>
    <t>o,lej  lej,ugledni  ugledni,pravniki  pravniki,spet  spet,delali  delali,tako  tako,rekoč  rekoč,za  za,drobiž  drobiž,mnenje</t>
  </si>
  <si>
    <t>zakaj,je  je,evropa  evropa,ponosna  ponosna,na  na,antifašizem  antifašizem,hrvaška  hrvaška,pa  pa,se  se,ga  ga,sramuje</t>
  </si>
  <si>
    <t>vlaganje,v  rt,jjansasds  da,je  rt,robertsifrer  robertsifrer,ali  ali,prohibicija  prohibicija,slovenija  slovenija,vs  vs,prisila  prisila,kalifornija</t>
  </si>
  <si>
    <t>orbanizacija,slovenije  slovenije,je  je,uspešna  uspešna,že  že,7  7,desetletij  desetletij,letos  letos,je  je,le  le,neki</t>
  </si>
  <si>
    <t>slovenija,je  volitve,proti  pstendler,novaslovenija  novaslovenija,jjansasds  jjansasds,matejtonin  matejtonin,se  se,strinjam  strinjam,slovenija  je,naša  naša,domovina</t>
  </si>
  <si>
    <t>rt,iterorg  iterorg,first  first,cold  cold,test  test,toroidal  toroidal,field  field,coil  coil,193  193,c  c,20</t>
  </si>
  <si>
    <t>aylínmujica,vse  vse,od  od,potresa  potresa,še  še,ni  ni,uspela  uspela,pridobiti  pridobiti,svojih  svojih,stvari</t>
  </si>
  <si>
    <t>ste,bili  rt,rokjarc  rokjarc,jernejstromajer  jernejstromajer,strankasd  strankasd,1  1,glede  glede,na  na,da  da,ste  bili,vladna</t>
  </si>
  <si>
    <t>v,evropi  ustavni,pravnik  pravnik,jurij  jurij,toplak  toplak,resno  resno,opozarja  opozarja,da  da,je  je,ukrep  ukrep,zavrnitve</t>
  </si>
  <si>
    <t>o,drugem  po,referendumu  referendumu,o  drugem,tirukakšna  tirukakšna,bo  bo,zdaj  zdaj,usoda  usoda,projekta  projekta,drugi  drugi,tir</t>
  </si>
  <si>
    <t>foto,huda  huda,ura  ura,za  za,slovenia  slovenia,ste  ste,videli  videli,kako  kako,hudo  hudo,je  je,bilo</t>
  </si>
  <si>
    <t>rt,spslovenije  generalni,sekretar  tovariš,tadej  tadej,trček  rt,tommy_sgb  tommy_sgb,day  day,8  8,predjama  predjama,castle  castle,slovenia</t>
  </si>
  <si>
    <t>zakaj,je  piše,da  slovenija,volitve2018  slovenija,slovenia  slovenia,volitve2018  volitve18,volitve  volitve,sektasds  rt,spslovenije  spslovenije,youtube  volitve2018,slovenija</t>
  </si>
  <si>
    <t>se,je  rt,nemarambutlov  nemarambutlov,ekskluzivno  ekskluzivno,skrbno  skrbno,pripravljen  pripravljen,veliki  veliki,pok  pok,iz  iz,bosne  bosne,se</t>
  </si>
  <si>
    <t>lbna69,nova24tv</t>
  </si>
  <si>
    <t>rt,jjansasds  ustavni,pravnik  jurij,toplak  je,nesorazmeren  nesorazmeren,v  v,evropi  janezpogorelec,prolittera  prolittera,matejtonin  matejtonin,zaslovenijo2  zaslovenijo2,novaslovenija</t>
  </si>
  <si>
    <t>zaslovenijo2,matejtonin  matejtonin,novaslovenija  novaslovenija,jernejvrtovec  jernejvrtovec,zelo  zelo,dvomim  dvomim,sicer  sicer,pa  pa,bo  bo,odvisno  odvisno,še</t>
  </si>
  <si>
    <t>rt,mprevejsek  mprevejsek,živela  živela,slovenija  slovenija,volilna  volilna,himna  himna,sds  sds,2018  2018,nazmagosds  nazmagosds,sdszate  sdszate,zmagovitaslovenija</t>
  </si>
  <si>
    <t>v,sloveniji  roman,leljak  leljak,objavlja  objavlja,dokumente  dokumente,iz  iz,beograda  beograda,ki  ki,jih  jih,v  sloveniji,uničili</t>
  </si>
  <si>
    <t>slovenija,za  za,zaščito  zaščito,čebel  čebel,na  na,ravni  ravni,eu</t>
  </si>
  <si>
    <t>rt,normamkorosec  normamkorosec,tudi  tudi,jaz  jaz,bom  bom,tam  tam,pridite  pridite,nova24tv  nova24tv,revijareporter  revijareporter,demokracija1  demokracija1,casnik</t>
  </si>
  <si>
    <t>rt,jjansasds  rt,bernardbrscic  bernardbrscic,tone  tone,krkovič  krkovič,ima  ima,prav  prav,rdeča  rdeča,zvezda  zvezda,je  je,simbol</t>
  </si>
  <si>
    <t>rt,bond00775328617  bond00775328617,židanega  židanega,pujsologa  pujsologa,ki  ki,naivnim  naivnim,volilcem  volilcem,ponuja  ponuja,nekakšno  nekakšno,novo  novo,zavezo</t>
  </si>
  <si>
    <t>v,evropi  jurij,toplak  nesorazmeren,v  vlaganje,v  rt,spelarotar  spelarotar,dosežki  dosežki,odhajajoče  odhajajoče,vladars  vladars,investicije  investicije,najvišje</t>
  </si>
  <si>
    <t>za,azil  azil,v  rt,margu501  margu501,golobičev  golobičev,tesni  tesni,zaveznik  zaveznik,bogdan  bogdan,biščak  biščak,povsem  povsem,padel</t>
  </si>
  <si>
    <t>rt,jjansasds  svetlane,makarovič  naš,cilj  cilj,je  je,uspešna  uspešna,slovenija  slovenija,ki  ki,zagotavlja  zagotavlja,razvoj  razvoj,varnost</t>
  </si>
  <si>
    <t>zato,je  je,kučan  kučan,prvokategornik  prvokategornik,ko  ko,bi  bi,odgovarjal  odgovarjal,bi  bi,imeli  imeli,mir  mir,pred</t>
  </si>
  <si>
    <t>se,je  rt,jjansasds  če,bi  ustavni,pravnik  pravnik,jurij  jurij,toplak  toplak,resno  resno,opozarja  opozarja,da  da,je</t>
  </si>
  <si>
    <t>rt,markosket  markosket,tudi  tudi,skrbno  skrbno,pripravljen  pripravljen,veliki  veliki,pok  pok,iz  iz,bosne  bosne,se  se,žalostno</t>
  </si>
  <si>
    <t>ladji,triglav  triglav,odpovedali  odpovedali,vsi  vsi,trije  trije,motorji  motorji,rtv  rtv,slovenija</t>
  </si>
  <si>
    <t>suhadol,slovenske  slovenske,konjice  konjice,slovenija</t>
  </si>
  <si>
    <t>vlaganje,v  v,evropi  jurij,toplak  nesorazmeren,v  golobičev,tesni  tesni,zaveznik  zaveznik,bogdan  bogdan,biščak  biščak,povsem  povsem,padel</t>
  </si>
  <si>
    <t>prva,novica  je,slovenija  rt,aleshojs  da,je  roman,leljak  leljak,objavlja  objavlja,dokumente  dokumente,iz  iz,beograda  beograda,ki</t>
  </si>
  <si>
    <t>ekskluzivno,skrbno  skrbno,pripravljen  pripravljen,veliki  veliki,pok  pok,iz  iz,bosne  bosne,se  je,žalostno  žalostno,sfižil  sfižil,deljeno</t>
  </si>
  <si>
    <t>jernejvrtovec,zelo  zelo,dvomim  dvomim,sicer  sicer,pa  pa,bo  bo,odvisno  odvisno,še  še,od  od,šarca  šarca,škoda</t>
  </si>
  <si>
    <t>vlaganje,v  v,evropi  jurij,toplak  nesorazmeren,v  rt,spelarotar  spelarotar,dosežki  dosežki,odhajajoče  odhajajoče,vladars  vladars,investicije  investicije,najvišje</t>
  </si>
  <si>
    <t>tretji,svet  ste,bili  golobičev,tesni  tesni,zaveznik  zaveznik,bogdan  bogdan,biščak  biščak,povsem  povsem,padel  padel,iz  iz,tira</t>
  </si>
  <si>
    <t>Edges</t>
  </si>
  <si>
    <t>Vertices[Joined Twitter Date (UTC)]</t>
  </si>
  <si>
    <t>&lt;?xml version="1.0" encoding="utf-8"?&gt;_x000D_
&lt;configuration&gt;_x000D_
  &lt;configSections&gt;_x000D_
    &lt;sectionGroup name="userSettings" type="System.Configuration.UserSettingsGroup, System, Version=2.0.0.0, Culture=neutral, PublicKeyToken=b77a5c561934e089"&gt;_x000D_
      &lt;section name="DynamicFiltersUserSettings"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&lt;MergeDuplicateEdgesUserSettings&gt;_x000D_
      &lt;setting name="CountDuplicates" serializeAs="String"&gt;_x000D_
        &lt;value&gt;True&lt;/value&gt;_x000D_
      &lt;/setting&gt;_x000D_
      &lt;setting name="DeleteDuplicates" serializeAs="String"&gt;_x000D_
        &lt;value&gt;True&lt;/value&gt;_x000D_
      &lt;/setting&gt;_x000D_
      &lt;setting name="ThirdColumnNameForDuplicateDetection" serializeAs="String"&gt;_x000D_
        &lt;value /&gt;_x000D_
      &lt;/setting&gt;_x000D_
    &lt;/MergeDuplicateEdgesUserSettings&gt;_x000D_
    &lt;GraphZoomAndScaleUserSettings&gt;_x000D_
      &lt;setting name="GraphScale" serializeAs="String"&gt;_x000D_
        &lt;value&gt;1&lt;/value&gt;_x000D_
      &lt;/setting&gt;_x000D_
    &lt;/GraphZoomAndScaleUserSettings&gt;_x000D_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&lt;GraphMetricUserSettings&gt;_x000D_
      &lt;setting name="GraphMetricsToCalculate" serializeAs="String"&gt;_x000D_
        &lt;value&gt;InDegree, OutDegree, Degree, ClusteringCoefficient, BrandesFastCentralities, EigenvectorCentrality, PageRank, OverallMetrics, GroupMetrics, EdgeReciprocation, TopNBy, TwitterSearchNetworkTopItems, Words, ReciprocatedVertexPairRatio, EdgeCreation, TimeSeries&lt;/value&gt;_x000D_
      &lt;/setting&gt;_x000D_
    &lt;/GraphMetricUserSettings&gt;_x000D_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</si>
  <si>
    <t>ID2</t>
  </si>
  <si>
    <t>Vertex 1</t>
  </si>
  <si>
    <t>Vertex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</si>
</sst>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sz val="11"/>
      <color theme="1"/>
      <name val="Calibri"/>
      <family val="2"/>
      <charset val="238"/>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charset val="238"/>
    </font>
    <font>
      <sz val="9"/>
      <color indexed="81"/>
      <name val="Tahoma"/>
      <family val="2"/>
    </font>
    <font>
      <sz val="9"/>
      <color indexed="81"/>
      <name val="Tahoma"/>
      <family val="2"/>
      <charset val="238"/>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theme="0"/>
      </left>
      <right style="thin">
        <color theme="0"/>
      </right>
      <top style="thin">
        <color theme="0"/>
      </top>
      <bottom style="thin">
        <color theme="0"/>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6" fillId="2" borderId="1" applyNumberFormat="0" applyFont="0" applyAlignment="0" applyProtection="0"/>
    <xf numFmtId="0" fontId="6" fillId="0" borderId="0" applyNumberFormat="0" applyFont="0" applyFill="0" applyBorder="0" applyAlignment="0" applyProtection="0"/>
    <xf numFmtId="0" fontId="6" fillId="0" borderId="0" applyNumberFormat="0" applyFont="0" applyBorder="0" applyAlignment="0" applyProtection="0"/>
    <xf numFmtId="49" fontId="6" fillId="5" borderId="1" applyNumberFormat="0" applyFont="0" applyAlignment="0" applyProtection="0"/>
    <xf numFmtId="49" fontId="6" fillId="4" borderId="1" applyNumberFormat="0" applyAlignment="0" applyProtection="0"/>
    <xf numFmtId="0" fontId="7" fillId="6" borderId="1" applyNumberFormat="0" applyAlignment="0" applyProtection="0"/>
    <xf numFmtId="164" fontId="6" fillId="3" borderId="1" applyNumberFormat="0" applyFont="0" applyAlignment="0" applyProtection="0"/>
    <xf numFmtId="49" fontId="6" fillId="5" borderId="1" applyNumberFormat="0" applyFont="0" applyAlignment="0" applyProtection="0"/>
    <xf numFmtId="0" fontId="13" fillId="0" borderId="0" applyNumberFormat="0" applyFill="0" applyBorder="0" applyAlignment="0" applyProtection="0"/>
  </cellStyleXfs>
  <cellXfs count="75">
    <xf numFmtId="0" fontId="0" fillId="0" borderId="0" xfId="0"/>
    <xf numFmtId="49" fontId="0" fillId="0" borderId="0" xfId="0" applyNumberFormat="1"/>
    <xf numFmtId="1" fontId="0" fillId="0" borderId="0" xfId="0" applyNumberFormat="1"/>
    <xf numFmtId="0" fontId="0" fillId="0" borderId="0" xfId="0" applyNumberFormat="1"/>
    <xf numFmtId="0" fontId="2" fillId="0" borderId="0" xfId="0" applyFont="1" applyAlignment="1">
      <alignment wrapText="1"/>
    </xf>
    <xf numFmtId="49" fontId="2" fillId="0" borderId="0" xfId="0" applyNumberFormat="1" applyFont="1" applyAlignment="1">
      <alignment wrapText="1"/>
    </xf>
    <xf numFmtId="0" fontId="0" fillId="0" borderId="0" xfId="0" applyAlignment="1">
      <alignment vertical="top" wrapText="1"/>
    </xf>
    <xf numFmtId="0"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7" fillId="6" borderId="1" xfId="6" applyNumberFormat="1"/>
    <xf numFmtId="0" fontId="2" fillId="0" borderId="0" xfId="0" applyNumberFormat="1" applyFont="1"/>
    <xf numFmtId="4" fontId="0" fillId="0" borderId="0" xfId="0" applyNumberFormat="1"/>
    <xf numFmtId="4" fontId="0" fillId="0" borderId="0" xfId="0" applyNumberFormat="1" applyBorder="1"/>
    <xf numFmtId="0" fontId="6" fillId="4" borderId="1" xfId="5" applyNumberFormat="1"/>
    <xf numFmtId="0" fontId="6" fillId="4" borderId="1" xfId="5" applyNumberFormat="1" applyAlignment="1"/>
    <xf numFmtId="0" fontId="8" fillId="7" borderId="2" xfId="0" applyFont="1" applyFill="1" applyBorder="1"/>
    <xf numFmtId="0" fontId="8" fillId="7" borderId="3" xfId="0" applyFont="1" applyFill="1" applyBorder="1"/>
    <xf numFmtId="4" fontId="0" fillId="8" borderId="4" xfId="0" applyNumberFormat="1" applyFont="1" applyFill="1" applyBorder="1"/>
    <xf numFmtId="0" fontId="0" fillId="8" borderId="5" xfId="0" applyNumberFormat="1" applyFont="1" applyFill="1" applyBorder="1"/>
    <xf numFmtId="4" fontId="0" fillId="9" borderId="4" xfId="0" applyNumberFormat="1" applyFont="1" applyFill="1" applyBorder="1"/>
    <xf numFmtId="0" fontId="0" fillId="9" borderId="5" xfId="0" applyNumberFormat="1" applyFont="1" applyFill="1" applyBorder="1"/>
    <xf numFmtId="4" fontId="0" fillId="9" borderId="6" xfId="0" applyNumberFormat="1" applyFont="1" applyFill="1" applyBorder="1"/>
    <xf numFmtId="0" fontId="0" fillId="9" borderId="0" xfId="0" applyNumberFormat="1" applyFont="1" applyFill="1"/>
    <xf numFmtId="0" fontId="0" fillId="8" borderId="4" xfId="0" applyNumberFormat="1" applyFont="1" applyFill="1" applyBorder="1"/>
    <xf numFmtId="0" fontId="0" fillId="9" borderId="4" xfId="0" applyNumberFormat="1" applyFont="1" applyFill="1" applyBorder="1"/>
    <xf numFmtId="0" fontId="0" fillId="9" borderId="6" xfId="0" applyNumberFormat="1" applyFont="1" applyFill="1" applyBorder="1"/>
    <xf numFmtId="1" fontId="6" fillId="4" borderId="1" xfId="5" applyNumberFormat="1"/>
    <xf numFmtId="167" fontId="6" fillId="4" borderId="1" xfId="5" applyNumberFormat="1"/>
    <xf numFmtId="1" fontId="6" fillId="4" borderId="1" xfId="5" applyNumberFormat="1" applyAlignment="1"/>
    <xf numFmtId="167" fontId="6" fillId="4" borderId="1" xfId="5" applyNumberFormat="1" applyAlignment="1"/>
    <xf numFmtId="0" fontId="6" fillId="2" borderId="1" xfId="1" applyNumberFormat="1"/>
    <xf numFmtId="0" fontId="7" fillId="6" borderId="1" xfId="6" applyNumberFormat="1"/>
    <xf numFmtId="0" fontId="0" fillId="5" borderId="7" xfId="4" applyNumberFormat="1" applyFont="1" applyBorder="1"/>
    <xf numFmtId="0" fontId="0" fillId="5" borderId="8" xfId="4" applyNumberFormat="1" applyFont="1" applyBorder="1"/>
    <xf numFmtId="0" fontId="0" fillId="5" borderId="9" xfId="4" applyNumberFormat="1" applyFont="1" applyBorder="1"/>
    <xf numFmtId="0" fontId="0" fillId="3" borderId="7" xfId="7" applyNumberFormat="1" applyFont="1" applyBorder="1"/>
    <xf numFmtId="0" fontId="7" fillId="3" borderId="9" xfId="7" applyNumberFormat="1" applyFont="1" applyBorder="1"/>
    <xf numFmtId="0" fontId="6" fillId="2" borderId="7" xfId="1" applyNumberFormat="1" applyBorder="1"/>
    <xf numFmtId="0" fontId="6" fillId="2" borderId="9" xfId="1" applyNumberFormat="1" applyBorder="1"/>
    <xf numFmtId="0" fontId="6" fillId="4" borderId="7" xfId="5" applyNumberFormat="1" applyBorder="1"/>
    <xf numFmtId="0" fontId="6" fillId="4" borderId="8" xfId="5" applyNumberFormat="1" applyBorder="1"/>
    <xf numFmtId="0" fontId="0" fillId="3" borderId="1" xfId="7" applyNumberFormat="1" applyFont="1"/>
    <xf numFmtId="49" fontId="0" fillId="0" borderId="0" xfId="3" applyNumberFormat="1" applyFont="1" applyAlignment="1"/>
    <xf numFmtId="49" fontId="7" fillId="6" borderId="1" xfId="6" applyNumberFormat="1" applyAlignment="1"/>
    <xf numFmtId="0" fontId="0" fillId="2" borderId="1" xfId="1"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13" fillId="0" borderId="0" xfId="9" applyAlignment="1"/>
    <xf numFmtId="0" fontId="0" fillId="0" borderId="0" xfId="0" quotePrefix="1"/>
    <xf numFmtId="0" fontId="0" fillId="0" borderId="0" xfId="0" quotePrefix="1" applyAlignment="1"/>
    <xf numFmtId="1" fontId="1" fillId="4" borderId="1" xfId="5" applyNumberFormat="1" applyFont="1" applyAlignment="1"/>
    <xf numFmtId="49" fontId="0" fillId="0" borderId="0" xfId="3" applyNumberFormat="1" applyFont="1" applyBorder="1" applyAlignment="1"/>
    <xf numFmtId="49" fontId="7" fillId="6" borderId="10" xfId="6" applyNumberFormat="1" applyBorder="1" applyAlignment="1"/>
    <xf numFmtId="164" fontId="0" fillId="3" borderId="10" xfId="7" applyNumberFormat="1" applyFont="1" applyBorder="1" applyAlignment="1"/>
    <xf numFmtId="165" fontId="0" fillId="3" borderId="10" xfId="7" applyNumberFormat="1" applyFont="1" applyBorder="1" applyAlignment="1"/>
    <xf numFmtId="0" fontId="0" fillId="3" borderId="10" xfId="7" applyNumberFormat="1" applyFont="1" applyBorder="1" applyAlignment="1"/>
    <xf numFmtId="166" fontId="0" fillId="3" borderId="10" xfId="7" applyNumberFormat="1" applyFont="1" applyBorder="1" applyAlignment="1"/>
    <xf numFmtId="1" fontId="1" fillId="4" borderId="10" xfId="5" applyNumberFormat="1" applyFont="1" applyBorder="1" applyAlignment="1"/>
    <xf numFmtId="0" fontId="0" fillId="2" borderId="10" xfId="1" applyNumberFormat="1" applyFont="1" applyBorder="1" applyAlignment="1"/>
    <xf numFmtId="0" fontId="6" fillId="5" borderId="1" xfId="8" applyNumberFormat="1" applyAlignment="1"/>
    <xf numFmtId="49" fontId="6" fillId="4" borderId="1" xfId="5" applyNumberFormat="1" applyAlignment="1">
      <alignment wrapText="1"/>
    </xf>
    <xf numFmtId="1" fontId="6" fillId="4" borderId="1" xfId="5" quotePrefix="1" applyNumberFormat="1" applyAlignment="1"/>
  </cellXfs>
  <cellStyles count="10">
    <cellStyle name="Hiperpovezava" xfId="9" builtinId="8"/>
    <cellStyle name="Navadno" xfId="0" builtinId="0"/>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s>
  <dxfs count="152">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1" formatCode="0"/>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left style="thin">
          <color theme="0"/>
        </left>
        <right style="thin">
          <color theme="0"/>
        </right>
      </border>
    </dxf>
    <dxf>
      <numFmt numFmtId="167" formatCode="0.000"/>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border outline="0">
        <right style="thin">
          <color theme="0"/>
        </right>
      </border>
    </dxf>
    <dxf>
      <numFmt numFmtId="167" formatCode="0.00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numFmt numFmtId="1" formatCode="0"/>
      <alignment horizontal="general" vertical="bottom" textRotation="0" wrapText="0" indent="0" justifyLastLine="0" shrinkToFit="0" readingOrder="0"/>
      <border outline="0">
        <right style="thin">
          <color theme="0"/>
        </right>
      </border>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border outline="0">
        <right style="thin">
          <color theme="0"/>
        </right>
      </border>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51"/>
      <tableStyleElement type="headerRow" dxfId="150"/>
    </tableStyle>
    <tableStyle name="NodeXL Table" pivot="0" count="1" xr9:uid="{00000000-0011-0000-FFFF-FFFF01000000}">
      <tableStyleElement type="headerRow" dxfId="14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068-4983-8325-4685B521BF9F}"/>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728</c:v>
                </c:pt>
              </c:strCache>
            </c:strRef>
          </c:tx>
          <c:spPr>
            <a:solidFill>
              <a:schemeClr val="accent1"/>
            </a:solidFill>
          </c:spPr>
          <c:invertIfNegative val="0"/>
          <c:cat>
            <c:numRef>
              <c:f>'Overall Metrics'!$F$2:$F$45</c:f>
              <c:numCache>
                <c:formatCode>#,##0.00</c:formatCode>
                <c:ptCount val="44"/>
                <c:pt idx="0">
                  <c:v>0</c:v>
                </c:pt>
                <c:pt idx="1">
                  <c:v>3.8837209302325579</c:v>
                </c:pt>
                <c:pt idx="2">
                  <c:v>7.7674418604651159</c:v>
                </c:pt>
                <c:pt idx="3">
                  <c:v>11.651162790697674</c:v>
                </c:pt>
                <c:pt idx="4">
                  <c:v>15.534883720930232</c:v>
                </c:pt>
                <c:pt idx="5">
                  <c:v>19.418604651162788</c:v>
                </c:pt>
                <c:pt idx="6">
                  <c:v>23.302325581395344</c:v>
                </c:pt>
                <c:pt idx="7">
                  <c:v>27.1860465116279</c:v>
                </c:pt>
                <c:pt idx="8">
                  <c:v>31.069767441860456</c:v>
                </c:pt>
                <c:pt idx="9">
                  <c:v>34.953488372093013</c:v>
                </c:pt>
                <c:pt idx="10">
                  <c:v>38.837209302325569</c:v>
                </c:pt>
                <c:pt idx="11">
                  <c:v>42.720930232558125</c:v>
                </c:pt>
                <c:pt idx="12">
                  <c:v>46.604651162790681</c:v>
                </c:pt>
                <c:pt idx="13">
                  <c:v>50.488372093023237</c:v>
                </c:pt>
                <c:pt idx="14">
                  <c:v>54.372093023255793</c:v>
                </c:pt>
                <c:pt idx="15">
                  <c:v>58.255813953488349</c:v>
                </c:pt>
                <c:pt idx="16">
                  <c:v>62.139534883720906</c:v>
                </c:pt>
                <c:pt idx="17">
                  <c:v>66.023255813953469</c:v>
                </c:pt>
                <c:pt idx="18">
                  <c:v>69.906976744186025</c:v>
                </c:pt>
                <c:pt idx="19">
                  <c:v>73.790697674418581</c:v>
                </c:pt>
                <c:pt idx="20">
                  <c:v>77.674418604651137</c:v>
                </c:pt>
                <c:pt idx="21">
                  <c:v>81.558139534883693</c:v>
                </c:pt>
                <c:pt idx="22">
                  <c:v>85.44186046511625</c:v>
                </c:pt>
                <c:pt idx="23">
                  <c:v>89.325581395348806</c:v>
                </c:pt>
                <c:pt idx="24">
                  <c:v>93.209302325581362</c:v>
                </c:pt>
                <c:pt idx="25">
                  <c:v>97.093023255813918</c:v>
                </c:pt>
                <c:pt idx="26">
                  <c:v>100.97674418604647</c:v>
                </c:pt>
                <c:pt idx="27">
                  <c:v>104.86046511627903</c:v>
                </c:pt>
                <c:pt idx="28">
                  <c:v>108.74418604651159</c:v>
                </c:pt>
                <c:pt idx="29">
                  <c:v>112.62790697674414</c:v>
                </c:pt>
                <c:pt idx="30">
                  <c:v>116.5116279069767</c:v>
                </c:pt>
                <c:pt idx="31">
                  <c:v>120.39534883720926</c:v>
                </c:pt>
                <c:pt idx="32">
                  <c:v>124.27906976744181</c:v>
                </c:pt>
                <c:pt idx="33">
                  <c:v>128.16279069767438</c:v>
                </c:pt>
                <c:pt idx="34">
                  <c:v>132.04651162790694</c:v>
                </c:pt>
                <c:pt idx="35">
                  <c:v>135.93023255813949</c:v>
                </c:pt>
                <c:pt idx="36">
                  <c:v>139.81395348837205</c:v>
                </c:pt>
                <c:pt idx="37">
                  <c:v>143.69767441860461</c:v>
                </c:pt>
                <c:pt idx="38">
                  <c:v>147.58139534883716</c:v>
                </c:pt>
                <c:pt idx="39">
                  <c:v>151.46511627906972</c:v>
                </c:pt>
                <c:pt idx="40">
                  <c:v>155.34883720930227</c:v>
                </c:pt>
                <c:pt idx="41">
                  <c:v>159.23255813953483</c:v>
                </c:pt>
                <c:pt idx="42">
                  <c:v>163.11627906976739</c:v>
                </c:pt>
                <c:pt idx="43">
                  <c:v>167</c:v>
                </c:pt>
              </c:numCache>
            </c:numRef>
          </c:cat>
          <c:val>
            <c:numRef>
              <c:f>'Overall Metrics'!$G$2:$G$45</c:f>
              <c:numCache>
                <c:formatCode>General</c:formatCode>
                <c:ptCount val="44"/>
                <c:pt idx="0">
                  <c:v>728</c:v>
                </c:pt>
                <c:pt idx="1">
                  <c:v>57</c:v>
                </c:pt>
                <c:pt idx="2">
                  <c:v>34</c:v>
                </c:pt>
                <c:pt idx="3">
                  <c:v>7</c:v>
                </c:pt>
                <c:pt idx="4">
                  <c:v>9</c:v>
                </c:pt>
                <c:pt idx="5">
                  <c:v>2</c:v>
                </c:pt>
                <c:pt idx="6">
                  <c:v>1</c:v>
                </c:pt>
                <c:pt idx="7">
                  <c:v>3</c:v>
                </c:pt>
                <c:pt idx="8">
                  <c:v>0</c:v>
                </c:pt>
                <c:pt idx="9">
                  <c:v>1</c:v>
                </c:pt>
                <c:pt idx="10">
                  <c:v>1</c:v>
                </c:pt>
                <c:pt idx="11">
                  <c:v>0</c:v>
                </c:pt>
                <c:pt idx="12">
                  <c:v>0</c:v>
                </c:pt>
                <c:pt idx="13">
                  <c:v>0</c:v>
                </c:pt>
                <c:pt idx="14">
                  <c:v>1</c:v>
                </c:pt>
                <c:pt idx="15">
                  <c:v>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c:v>
                </c:pt>
                <c:pt idx="32">
                  <c:v>0</c:v>
                </c:pt>
                <c:pt idx="33">
                  <c:v>1</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CBA2-45A6-9F2D-BAE2F9DEB252}"/>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159</c:v>
                </c:pt>
              </c:strCache>
            </c:strRef>
          </c:tx>
          <c:spPr>
            <a:solidFill>
              <a:schemeClr val="accent1"/>
            </a:solidFill>
          </c:spPr>
          <c:invertIfNegative val="0"/>
          <c:cat>
            <c:numRef>
              <c:f>'Overall Metrics'!$H$2:$H$45</c:f>
              <c:numCache>
                <c:formatCode>#,##0.00</c:formatCode>
                <c:ptCount val="44"/>
                <c:pt idx="0">
                  <c:v>0</c:v>
                </c:pt>
                <c:pt idx="1">
                  <c:v>0.62790697674418605</c:v>
                </c:pt>
                <c:pt idx="2">
                  <c:v>1.2558139534883721</c:v>
                </c:pt>
                <c:pt idx="3">
                  <c:v>1.8837209302325582</c:v>
                </c:pt>
                <c:pt idx="4">
                  <c:v>2.5116279069767442</c:v>
                </c:pt>
                <c:pt idx="5">
                  <c:v>3.1395348837209305</c:v>
                </c:pt>
                <c:pt idx="6">
                  <c:v>3.7674418604651168</c:v>
                </c:pt>
                <c:pt idx="7">
                  <c:v>4.395348837209303</c:v>
                </c:pt>
                <c:pt idx="8">
                  <c:v>5.0232558139534893</c:v>
                </c:pt>
                <c:pt idx="9">
                  <c:v>5.6511627906976756</c:v>
                </c:pt>
                <c:pt idx="10">
                  <c:v>6.2790697674418618</c:v>
                </c:pt>
                <c:pt idx="11">
                  <c:v>6.9069767441860481</c:v>
                </c:pt>
                <c:pt idx="12">
                  <c:v>7.5348837209302344</c:v>
                </c:pt>
                <c:pt idx="13">
                  <c:v>8.1627906976744207</c:v>
                </c:pt>
                <c:pt idx="14">
                  <c:v>8.7906976744186061</c:v>
                </c:pt>
                <c:pt idx="15">
                  <c:v>9.4186046511627914</c:v>
                </c:pt>
                <c:pt idx="16">
                  <c:v>10.046511627906977</c:v>
                </c:pt>
                <c:pt idx="17">
                  <c:v>10.674418604651162</c:v>
                </c:pt>
                <c:pt idx="18">
                  <c:v>11.302325581395348</c:v>
                </c:pt>
                <c:pt idx="19">
                  <c:v>11.930232558139533</c:v>
                </c:pt>
                <c:pt idx="20">
                  <c:v>12.558139534883718</c:v>
                </c:pt>
                <c:pt idx="21">
                  <c:v>13.186046511627904</c:v>
                </c:pt>
                <c:pt idx="22">
                  <c:v>13.813953488372089</c:v>
                </c:pt>
                <c:pt idx="23">
                  <c:v>14.441860465116275</c:v>
                </c:pt>
                <c:pt idx="24">
                  <c:v>15.06976744186046</c:v>
                </c:pt>
                <c:pt idx="25">
                  <c:v>15.697674418604645</c:v>
                </c:pt>
                <c:pt idx="26">
                  <c:v>16.325581395348831</c:v>
                </c:pt>
                <c:pt idx="27">
                  <c:v>16.953488372093016</c:v>
                </c:pt>
                <c:pt idx="28">
                  <c:v>17.581395348837201</c:v>
                </c:pt>
                <c:pt idx="29">
                  <c:v>18.209302325581387</c:v>
                </c:pt>
                <c:pt idx="30">
                  <c:v>18.837209302325572</c:v>
                </c:pt>
                <c:pt idx="31">
                  <c:v>19.465116279069758</c:v>
                </c:pt>
                <c:pt idx="32">
                  <c:v>20.093023255813943</c:v>
                </c:pt>
                <c:pt idx="33">
                  <c:v>20.720930232558128</c:v>
                </c:pt>
                <c:pt idx="34">
                  <c:v>21.348837209302314</c:v>
                </c:pt>
                <c:pt idx="35">
                  <c:v>21.976744186046499</c:v>
                </c:pt>
                <c:pt idx="36">
                  <c:v>22.604651162790685</c:v>
                </c:pt>
                <c:pt idx="37">
                  <c:v>23.23255813953487</c:v>
                </c:pt>
                <c:pt idx="38">
                  <c:v>23.860465116279055</c:v>
                </c:pt>
                <c:pt idx="39">
                  <c:v>24.488372093023241</c:v>
                </c:pt>
                <c:pt idx="40">
                  <c:v>25.116279069767426</c:v>
                </c:pt>
                <c:pt idx="41">
                  <c:v>25.744186046511611</c:v>
                </c:pt>
                <c:pt idx="42">
                  <c:v>26.372093023255797</c:v>
                </c:pt>
                <c:pt idx="43">
                  <c:v>27</c:v>
                </c:pt>
              </c:numCache>
            </c:numRef>
          </c:cat>
          <c:val>
            <c:numRef>
              <c:f>'Overall Metrics'!$I$2:$I$45</c:f>
              <c:numCache>
                <c:formatCode>General</c:formatCode>
                <c:ptCount val="44"/>
                <c:pt idx="0">
                  <c:v>159</c:v>
                </c:pt>
                <c:pt idx="1">
                  <c:v>342</c:v>
                </c:pt>
                <c:pt idx="2">
                  <c:v>0</c:v>
                </c:pt>
                <c:pt idx="3">
                  <c:v>117</c:v>
                </c:pt>
                <c:pt idx="4">
                  <c:v>65</c:v>
                </c:pt>
                <c:pt idx="5">
                  <c:v>0</c:v>
                </c:pt>
                <c:pt idx="6">
                  <c:v>40</c:v>
                </c:pt>
                <c:pt idx="7">
                  <c:v>34</c:v>
                </c:pt>
                <c:pt idx="8">
                  <c:v>0</c:v>
                </c:pt>
                <c:pt idx="9">
                  <c:v>18</c:v>
                </c:pt>
                <c:pt idx="10">
                  <c:v>0</c:v>
                </c:pt>
                <c:pt idx="11">
                  <c:v>8</c:v>
                </c:pt>
                <c:pt idx="12">
                  <c:v>8</c:v>
                </c:pt>
                <c:pt idx="13">
                  <c:v>0</c:v>
                </c:pt>
                <c:pt idx="14">
                  <c:v>9</c:v>
                </c:pt>
                <c:pt idx="15">
                  <c:v>7</c:v>
                </c:pt>
                <c:pt idx="16">
                  <c:v>0</c:v>
                </c:pt>
                <c:pt idx="17">
                  <c:v>4</c:v>
                </c:pt>
                <c:pt idx="18">
                  <c:v>0</c:v>
                </c:pt>
                <c:pt idx="19">
                  <c:v>8</c:v>
                </c:pt>
                <c:pt idx="20">
                  <c:v>1</c:v>
                </c:pt>
                <c:pt idx="21">
                  <c:v>0</c:v>
                </c:pt>
                <c:pt idx="22">
                  <c:v>5</c:v>
                </c:pt>
                <c:pt idx="23">
                  <c:v>4</c:v>
                </c:pt>
                <c:pt idx="24">
                  <c:v>0</c:v>
                </c:pt>
                <c:pt idx="25">
                  <c:v>3</c:v>
                </c:pt>
                <c:pt idx="26">
                  <c:v>0</c:v>
                </c:pt>
                <c:pt idx="27">
                  <c:v>0</c:v>
                </c:pt>
                <c:pt idx="28">
                  <c:v>1</c:v>
                </c:pt>
                <c:pt idx="29">
                  <c:v>0</c:v>
                </c:pt>
                <c:pt idx="30">
                  <c:v>3</c:v>
                </c:pt>
                <c:pt idx="31">
                  <c:v>2</c:v>
                </c:pt>
                <c:pt idx="32">
                  <c:v>0</c:v>
                </c:pt>
                <c:pt idx="33">
                  <c:v>3</c:v>
                </c:pt>
                <c:pt idx="34">
                  <c:v>0</c:v>
                </c:pt>
                <c:pt idx="35">
                  <c:v>2</c:v>
                </c:pt>
                <c:pt idx="36">
                  <c:v>2</c:v>
                </c:pt>
                <c:pt idx="37">
                  <c:v>0</c:v>
                </c:pt>
                <c:pt idx="38">
                  <c:v>1</c:v>
                </c:pt>
                <c:pt idx="39">
                  <c:v>0</c:v>
                </c:pt>
                <c:pt idx="40">
                  <c:v>0</c:v>
                </c:pt>
                <c:pt idx="41">
                  <c:v>1</c:v>
                </c:pt>
                <c:pt idx="42">
                  <c:v>0</c:v>
                </c:pt>
                <c:pt idx="43">
                  <c:v>1</c:v>
                </c:pt>
              </c:numCache>
            </c:numRef>
          </c:val>
          <c:extLst>
            <c:ext xmlns:c16="http://schemas.microsoft.com/office/drawing/2014/chart" uri="{C3380CC4-5D6E-409C-BE32-E72D297353CC}">
              <c16:uniqueId val="{00000000-055F-4E78-8C8C-2315E91329DE}"/>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765</c:v>
                </c:pt>
              </c:strCache>
            </c:strRef>
          </c:tx>
          <c:spPr>
            <a:solidFill>
              <a:schemeClr val="accent1"/>
            </a:solidFill>
          </c:spPr>
          <c:invertIfNegative val="0"/>
          <c:cat>
            <c:numRef>
              <c:f>'Overall Metrics'!$J$2:$J$45</c:f>
              <c:numCache>
                <c:formatCode>#,##0.00</c:formatCode>
                <c:ptCount val="44"/>
                <c:pt idx="0">
                  <c:v>0</c:v>
                </c:pt>
                <c:pt idx="1">
                  <c:v>2811.7148133023256</c:v>
                </c:pt>
                <c:pt idx="2">
                  <c:v>5623.4296266046513</c:v>
                </c:pt>
                <c:pt idx="3">
                  <c:v>8435.1444399069769</c:v>
                </c:pt>
                <c:pt idx="4">
                  <c:v>11246.859253209303</c:v>
                </c:pt>
                <c:pt idx="5">
                  <c:v>14058.574066511628</c:v>
                </c:pt>
                <c:pt idx="6">
                  <c:v>16870.288879813954</c:v>
                </c:pt>
                <c:pt idx="7">
                  <c:v>19682.003693116279</c:v>
                </c:pt>
                <c:pt idx="8">
                  <c:v>22493.718506418605</c:v>
                </c:pt>
                <c:pt idx="9">
                  <c:v>25305.433319720931</c:v>
                </c:pt>
                <c:pt idx="10">
                  <c:v>28117.148133023256</c:v>
                </c:pt>
                <c:pt idx="11">
                  <c:v>30928.862946325582</c:v>
                </c:pt>
                <c:pt idx="12">
                  <c:v>33740.577759627908</c:v>
                </c:pt>
                <c:pt idx="13">
                  <c:v>36552.292572930237</c:v>
                </c:pt>
                <c:pt idx="14">
                  <c:v>39364.007386232566</c:v>
                </c:pt>
                <c:pt idx="15">
                  <c:v>42175.722199534895</c:v>
                </c:pt>
                <c:pt idx="16">
                  <c:v>44987.437012837225</c:v>
                </c:pt>
                <c:pt idx="17">
                  <c:v>47799.151826139554</c:v>
                </c:pt>
                <c:pt idx="18">
                  <c:v>50610.866639441883</c:v>
                </c:pt>
                <c:pt idx="19">
                  <c:v>53422.581452744213</c:v>
                </c:pt>
                <c:pt idx="20">
                  <c:v>56234.296266046542</c:v>
                </c:pt>
                <c:pt idx="21">
                  <c:v>59046.011079348871</c:v>
                </c:pt>
                <c:pt idx="22">
                  <c:v>61857.7258926512</c:v>
                </c:pt>
                <c:pt idx="23">
                  <c:v>64669.44070595353</c:v>
                </c:pt>
                <c:pt idx="24">
                  <c:v>67481.155519255859</c:v>
                </c:pt>
                <c:pt idx="25">
                  <c:v>70292.870332558188</c:v>
                </c:pt>
                <c:pt idx="26">
                  <c:v>73104.585145860518</c:v>
                </c:pt>
                <c:pt idx="27">
                  <c:v>75916.299959162847</c:v>
                </c:pt>
                <c:pt idx="28">
                  <c:v>78728.014772465176</c:v>
                </c:pt>
                <c:pt idx="29">
                  <c:v>81539.729585767505</c:v>
                </c:pt>
                <c:pt idx="30">
                  <c:v>84351.444399069835</c:v>
                </c:pt>
                <c:pt idx="31">
                  <c:v>87163.159212372164</c:v>
                </c:pt>
                <c:pt idx="32">
                  <c:v>89974.874025674493</c:v>
                </c:pt>
                <c:pt idx="33">
                  <c:v>92786.588838976822</c:v>
                </c:pt>
                <c:pt idx="34">
                  <c:v>95598.303652279152</c:v>
                </c:pt>
                <c:pt idx="35">
                  <c:v>98410.018465581481</c:v>
                </c:pt>
                <c:pt idx="36">
                  <c:v>101221.73327888381</c:v>
                </c:pt>
                <c:pt idx="37">
                  <c:v>104033.44809218614</c:v>
                </c:pt>
                <c:pt idx="38">
                  <c:v>106845.16290548847</c:v>
                </c:pt>
                <c:pt idx="39">
                  <c:v>109656.8777187908</c:v>
                </c:pt>
                <c:pt idx="40">
                  <c:v>112468.59253209313</c:v>
                </c:pt>
                <c:pt idx="41">
                  <c:v>115280.30734539546</c:v>
                </c:pt>
                <c:pt idx="42">
                  <c:v>118092.02215869779</c:v>
                </c:pt>
                <c:pt idx="43">
                  <c:v>120903.736972</c:v>
                </c:pt>
              </c:numCache>
            </c:numRef>
          </c:cat>
          <c:val>
            <c:numRef>
              <c:f>'Overall Metrics'!$K$2:$K$45</c:f>
              <c:numCache>
                <c:formatCode>General</c:formatCode>
                <c:ptCount val="44"/>
                <c:pt idx="0">
                  <c:v>765</c:v>
                </c:pt>
                <c:pt idx="1">
                  <c:v>39</c:v>
                </c:pt>
                <c:pt idx="2">
                  <c:v>19</c:v>
                </c:pt>
                <c:pt idx="3">
                  <c:v>8</c:v>
                </c:pt>
                <c:pt idx="4">
                  <c:v>2</c:v>
                </c:pt>
                <c:pt idx="5">
                  <c:v>5</c:v>
                </c:pt>
                <c:pt idx="6">
                  <c:v>2</c:v>
                </c:pt>
                <c:pt idx="7">
                  <c:v>0</c:v>
                </c:pt>
                <c:pt idx="8">
                  <c:v>1</c:v>
                </c:pt>
                <c:pt idx="9">
                  <c:v>1</c:v>
                </c:pt>
                <c:pt idx="10">
                  <c:v>1</c:v>
                </c:pt>
                <c:pt idx="11">
                  <c:v>0</c:v>
                </c:pt>
                <c:pt idx="12">
                  <c:v>1</c:v>
                </c:pt>
                <c:pt idx="13">
                  <c:v>0</c:v>
                </c:pt>
                <c:pt idx="14">
                  <c:v>0</c:v>
                </c:pt>
                <c:pt idx="15">
                  <c:v>0</c:v>
                </c:pt>
                <c:pt idx="16">
                  <c:v>0</c:v>
                </c:pt>
                <c:pt idx="17">
                  <c:v>1</c:v>
                </c:pt>
                <c:pt idx="18">
                  <c:v>0</c:v>
                </c:pt>
                <c:pt idx="19">
                  <c:v>0</c:v>
                </c:pt>
                <c:pt idx="20">
                  <c:v>2</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31C4-41CA-AA60-30FAAA750FAC}"/>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732</c:v>
                </c:pt>
              </c:strCache>
            </c:strRef>
          </c:tx>
          <c:spPr>
            <a:solidFill>
              <a:schemeClr val="accent1"/>
            </a:solidFill>
          </c:spPr>
          <c:invertIfNegative val="0"/>
          <c:cat>
            <c:numRef>
              <c:f>'Overall Metrics'!$L$2:$L$45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Metrics'!$M$2:$M$45</c:f>
              <c:numCache>
                <c:formatCode>General</c:formatCode>
                <c:ptCount val="44"/>
                <c:pt idx="0">
                  <c:v>732</c:v>
                </c:pt>
                <c:pt idx="1">
                  <c:v>0</c:v>
                </c:pt>
                <c:pt idx="2">
                  <c:v>0</c:v>
                </c:pt>
                <c:pt idx="3">
                  <c:v>6</c:v>
                </c:pt>
                <c:pt idx="4">
                  <c:v>10</c:v>
                </c:pt>
                <c:pt idx="5">
                  <c:v>0</c:v>
                </c:pt>
                <c:pt idx="6">
                  <c:v>8</c:v>
                </c:pt>
                <c:pt idx="7">
                  <c:v>1</c:v>
                </c:pt>
                <c:pt idx="8">
                  <c:v>8</c:v>
                </c:pt>
                <c:pt idx="9">
                  <c:v>0</c:v>
                </c:pt>
                <c:pt idx="10">
                  <c:v>2</c:v>
                </c:pt>
                <c:pt idx="11">
                  <c:v>0</c:v>
                </c:pt>
                <c:pt idx="12">
                  <c:v>0</c:v>
                </c:pt>
                <c:pt idx="13">
                  <c:v>0</c:v>
                </c:pt>
                <c:pt idx="14">
                  <c:v>20</c:v>
                </c:pt>
                <c:pt idx="15">
                  <c:v>0</c:v>
                </c:pt>
                <c:pt idx="16">
                  <c:v>0</c:v>
                </c:pt>
                <c:pt idx="17">
                  <c:v>0</c:v>
                </c:pt>
                <c:pt idx="18">
                  <c:v>0</c:v>
                </c:pt>
                <c:pt idx="19">
                  <c:v>0</c:v>
                </c:pt>
                <c:pt idx="20">
                  <c:v>0</c:v>
                </c:pt>
                <c:pt idx="21">
                  <c:v>9</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52</c:v>
                </c:pt>
              </c:numCache>
            </c:numRef>
          </c:val>
          <c:extLst>
            <c:ext xmlns:c16="http://schemas.microsoft.com/office/drawing/2014/chart" uri="{C3380CC4-5D6E-409C-BE32-E72D297353CC}">
              <c16:uniqueId val="{00000000-5653-4DF9-96AD-2C3184F78CD0}"/>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545</c:v>
                </c:pt>
              </c:strCache>
            </c:strRef>
          </c:tx>
          <c:spPr>
            <a:solidFill>
              <a:schemeClr val="accent1"/>
            </a:solidFill>
          </c:spPr>
          <c:invertIfNegative val="0"/>
          <c:cat>
            <c:numRef>
              <c:f>'Overall Metrics'!$N$2:$N$45</c:f>
              <c:numCache>
                <c:formatCode>#,##0.00</c:formatCode>
                <c:ptCount val="44"/>
                <c:pt idx="0">
                  <c:v>0</c:v>
                </c:pt>
                <c:pt idx="1">
                  <c:v>7.2574418604651159E-4</c:v>
                </c:pt>
                <c:pt idx="2">
                  <c:v>1.4514883720930232E-3</c:v>
                </c:pt>
                <c:pt idx="3">
                  <c:v>2.1772325581395349E-3</c:v>
                </c:pt>
                <c:pt idx="4">
                  <c:v>2.9029767441860464E-3</c:v>
                </c:pt>
                <c:pt idx="5">
                  <c:v>3.6287209302325579E-3</c:v>
                </c:pt>
                <c:pt idx="6">
                  <c:v>4.3544651162790698E-3</c:v>
                </c:pt>
                <c:pt idx="7">
                  <c:v>5.0802093023255817E-3</c:v>
                </c:pt>
                <c:pt idx="8">
                  <c:v>5.8059534883720936E-3</c:v>
                </c:pt>
                <c:pt idx="9">
                  <c:v>6.5316976744186055E-3</c:v>
                </c:pt>
                <c:pt idx="10">
                  <c:v>7.2574418604651175E-3</c:v>
                </c:pt>
                <c:pt idx="11">
                  <c:v>7.9831860465116294E-3</c:v>
                </c:pt>
                <c:pt idx="12">
                  <c:v>8.7089302325581413E-3</c:v>
                </c:pt>
                <c:pt idx="13">
                  <c:v>9.4346744186046532E-3</c:v>
                </c:pt>
                <c:pt idx="14">
                  <c:v>1.0160418604651165E-2</c:v>
                </c:pt>
                <c:pt idx="15">
                  <c:v>1.0886162790697677E-2</c:v>
                </c:pt>
                <c:pt idx="16">
                  <c:v>1.1611906976744189E-2</c:v>
                </c:pt>
                <c:pt idx="17">
                  <c:v>1.2337651162790701E-2</c:v>
                </c:pt>
                <c:pt idx="18">
                  <c:v>1.3063395348837213E-2</c:v>
                </c:pt>
                <c:pt idx="19">
                  <c:v>1.3789139534883725E-2</c:v>
                </c:pt>
                <c:pt idx="20">
                  <c:v>1.4514883720930237E-2</c:v>
                </c:pt>
                <c:pt idx="21">
                  <c:v>1.5240627906976749E-2</c:v>
                </c:pt>
                <c:pt idx="22">
                  <c:v>1.5966372093023259E-2</c:v>
                </c:pt>
                <c:pt idx="23">
                  <c:v>1.6692116279069771E-2</c:v>
                </c:pt>
                <c:pt idx="24">
                  <c:v>1.7417860465116283E-2</c:v>
                </c:pt>
                <c:pt idx="25">
                  <c:v>1.8143604651162794E-2</c:v>
                </c:pt>
                <c:pt idx="26">
                  <c:v>1.8869348837209306E-2</c:v>
                </c:pt>
                <c:pt idx="27">
                  <c:v>1.9595093023255818E-2</c:v>
                </c:pt>
                <c:pt idx="28">
                  <c:v>2.032083720930233E-2</c:v>
                </c:pt>
                <c:pt idx="29">
                  <c:v>2.1046581395348842E-2</c:v>
                </c:pt>
                <c:pt idx="30">
                  <c:v>2.1772325581395354E-2</c:v>
                </c:pt>
                <c:pt idx="31">
                  <c:v>2.2498069767441866E-2</c:v>
                </c:pt>
                <c:pt idx="32">
                  <c:v>2.3223813953488378E-2</c:v>
                </c:pt>
                <c:pt idx="33">
                  <c:v>2.394955813953489E-2</c:v>
                </c:pt>
                <c:pt idx="34">
                  <c:v>2.4675302325581402E-2</c:v>
                </c:pt>
                <c:pt idx="35">
                  <c:v>2.5401046511627914E-2</c:v>
                </c:pt>
                <c:pt idx="36">
                  <c:v>2.6126790697674426E-2</c:v>
                </c:pt>
                <c:pt idx="37">
                  <c:v>2.6852534883720938E-2</c:v>
                </c:pt>
                <c:pt idx="38">
                  <c:v>2.7578279069767449E-2</c:v>
                </c:pt>
                <c:pt idx="39">
                  <c:v>2.8304023255813961E-2</c:v>
                </c:pt>
                <c:pt idx="40">
                  <c:v>2.9029767441860473E-2</c:v>
                </c:pt>
                <c:pt idx="41">
                  <c:v>2.9755511627906985E-2</c:v>
                </c:pt>
                <c:pt idx="42">
                  <c:v>3.0481255813953497E-2</c:v>
                </c:pt>
                <c:pt idx="43">
                  <c:v>3.1206999999999999E-2</c:v>
                </c:pt>
              </c:numCache>
            </c:numRef>
          </c:cat>
          <c:val>
            <c:numRef>
              <c:f>'Overall Metrics'!$O$2:$O$45</c:f>
              <c:numCache>
                <c:formatCode>General</c:formatCode>
                <c:ptCount val="44"/>
                <c:pt idx="0">
                  <c:v>545</c:v>
                </c:pt>
                <c:pt idx="1">
                  <c:v>74</c:v>
                </c:pt>
                <c:pt idx="2">
                  <c:v>53</c:v>
                </c:pt>
                <c:pt idx="3">
                  <c:v>61</c:v>
                </c:pt>
                <c:pt idx="4">
                  <c:v>38</c:v>
                </c:pt>
                <c:pt idx="5">
                  <c:v>22</c:v>
                </c:pt>
                <c:pt idx="6">
                  <c:v>9</c:v>
                </c:pt>
                <c:pt idx="7">
                  <c:v>13</c:v>
                </c:pt>
                <c:pt idx="8">
                  <c:v>11</c:v>
                </c:pt>
                <c:pt idx="9">
                  <c:v>6</c:v>
                </c:pt>
                <c:pt idx="10">
                  <c:v>5</c:v>
                </c:pt>
                <c:pt idx="11">
                  <c:v>4</c:v>
                </c:pt>
                <c:pt idx="12">
                  <c:v>1</c:v>
                </c:pt>
                <c:pt idx="13">
                  <c:v>2</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1</c:v>
                </c:pt>
                <c:pt idx="29">
                  <c:v>0</c:v>
                </c:pt>
                <c:pt idx="30">
                  <c:v>0</c:v>
                </c:pt>
                <c:pt idx="31">
                  <c:v>0</c:v>
                </c:pt>
                <c:pt idx="32">
                  <c:v>0</c:v>
                </c:pt>
                <c:pt idx="33">
                  <c:v>1</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D488-4210-978F-64C379E61112}"/>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511</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Metrics'!$S$2:$S$45</c:f>
              <c:numCache>
                <c:formatCode>General</c:formatCode>
                <c:ptCount val="44"/>
                <c:pt idx="0">
                  <c:v>511</c:v>
                </c:pt>
                <c:pt idx="1">
                  <c:v>11</c:v>
                </c:pt>
                <c:pt idx="2">
                  <c:v>27</c:v>
                </c:pt>
                <c:pt idx="3">
                  <c:v>28</c:v>
                </c:pt>
                <c:pt idx="4">
                  <c:v>34</c:v>
                </c:pt>
                <c:pt idx="5">
                  <c:v>13</c:v>
                </c:pt>
                <c:pt idx="6">
                  <c:v>17</c:v>
                </c:pt>
                <c:pt idx="7">
                  <c:v>28</c:v>
                </c:pt>
                <c:pt idx="8">
                  <c:v>17</c:v>
                </c:pt>
                <c:pt idx="9">
                  <c:v>4</c:v>
                </c:pt>
                <c:pt idx="10">
                  <c:v>19</c:v>
                </c:pt>
                <c:pt idx="11">
                  <c:v>3</c:v>
                </c:pt>
                <c:pt idx="12">
                  <c:v>6</c:v>
                </c:pt>
                <c:pt idx="13">
                  <c:v>0</c:v>
                </c:pt>
                <c:pt idx="14">
                  <c:v>28</c:v>
                </c:pt>
                <c:pt idx="15">
                  <c:v>9</c:v>
                </c:pt>
                <c:pt idx="16">
                  <c:v>0</c:v>
                </c:pt>
                <c:pt idx="17">
                  <c:v>8</c:v>
                </c:pt>
                <c:pt idx="18">
                  <c:v>0</c:v>
                </c:pt>
                <c:pt idx="19">
                  <c:v>1</c:v>
                </c:pt>
                <c:pt idx="20">
                  <c:v>0</c:v>
                </c:pt>
                <c:pt idx="21">
                  <c:v>75</c:v>
                </c:pt>
                <c:pt idx="22">
                  <c:v>0</c:v>
                </c:pt>
                <c:pt idx="23">
                  <c:v>0</c:v>
                </c:pt>
                <c:pt idx="24">
                  <c:v>0</c:v>
                </c:pt>
                <c:pt idx="25">
                  <c:v>0</c:v>
                </c:pt>
                <c:pt idx="26">
                  <c:v>0</c:v>
                </c:pt>
                <c:pt idx="27">
                  <c:v>0</c:v>
                </c:pt>
                <c:pt idx="28">
                  <c:v>4</c:v>
                </c:pt>
                <c:pt idx="29">
                  <c:v>0</c:v>
                </c:pt>
                <c:pt idx="30">
                  <c:v>0</c:v>
                </c:pt>
                <c:pt idx="31">
                  <c:v>0</c:v>
                </c:pt>
                <c:pt idx="32">
                  <c:v>0</c:v>
                </c:pt>
                <c:pt idx="33">
                  <c:v>0</c:v>
                </c:pt>
                <c:pt idx="34">
                  <c:v>0</c:v>
                </c:pt>
                <c:pt idx="35">
                  <c:v>1</c:v>
                </c:pt>
                <c:pt idx="36">
                  <c:v>0</c:v>
                </c:pt>
                <c:pt idx="37">
                  <c:v>0</c:v>
                </c:pt>
                <c:pt idx="38">
                  <c:v>0</c:v>
                </c:pt>
                <c:pt idx="39">
                  <c:v>0</c:v>
                </c:pt>
                <c:pt idx="40">
                  <c:v>0</c:v>
                </c:pt>
                <c:pt idx="41">
                  <c:v>0</c:v>
                </c:pt>
                <c:pt idx="42">
                  <c:v>0</c:v>
                </c:pt>
                <c:pt idx="43">
                  <c:v>4</c:v>
                </c:pt>
              </c:numCache>
            </c:numRef>
          </c:val>
          <c:extLst>
            <c:ext xmlns:c16="http://schemas.microsoft.com/office/drawing/2014/chart" uri="{C3380CC4-5D6E-409C-BE32-E72D297353CC}">
              <c16:uniqueId val="{00000000-824E-40BF-83CB-B48130C9E470}"/>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449</c:v>
                </c:pt>
              </c:strCache>
            </c:strRef>
          </c:tx>
          <c:spPr>
            <a:solidFill>
              <a:schemeClr val="accent1"/>
            </a:solidFill>
          </c:spPr>
          <c:invertIfNegative val="0"/>
          <c:cat>
            <c:numRef>
              <c:f>'Overall Metrics'!$R$2:$R$45</c:f>
              <c:numCache>
                <c:formatCode>#,##0.00</c:formatCode>
                <c:ptCount val="44"/>
                <c:pt idx="0">
                  <c:v>0</c:v>
                </c:pt>
                <c:pt idx="1">
                  <c:v>2.3255813953488372E-2</c:v>
                </c:pt>
                <c:pt idx="2">
                  <c:v>4.6511627906976744E-2</c:v>
                </c:pt>
                <c:pt idx="3">
                  <c:v>6.9767441860465115E-2</c:v>
                </c:pt>
                <c:pt idx="4">
                  <c:v>9.3023255813953487E-2</c:v>
                </c:pt>
                <c:pt idx="5">
                  <c:v>0.11627906976744186</c:v>
                </c:pt>
                <c:pt idx="6">
                  <c:v>0.13953488372093023</c:v>
                </c:pt>
                <c:pt idx="7">
                  <c:v>0.16279069767441862</c:v>
                </c:pt>
                <c:pt idx="8">
                  <c:v>0.18604651162790697</c:v>
                </c:pt>
                <c:pt idx="9">
                  <c:v>0.20930232558139533</c:v>
                </c:pt>
                <c:pt idx="10">
                  <c:v>0.23255813953488369</c:v>
                </c:pt>
                <c:pt idx="11">
                  <c:v>0.25581395348837205</c:v>
                </c:pt>
                <c:pt idx="12">
                  <c:v>0.27906976744186041</c:v>
                </c:pt>
                <c:pt idx="13">
                  <c:v>0.30232558139534876</c:v>
                </c:pt>
                <c:pt idx="14">
                  <c:v>0.32558139534883712</c:v>
                </c:pt>
                <c:pt idx="15">
                  <c:v>0.34883720930232548</c:v>
                </c:pt>
                <c:pt idx="16">
                  <c:v>0.37209302325581384</c:v>
                </c:pt>
                <c:pt idx="17">
                  <c:v>0.3953488372093022</c:v>
                </c:pt>
                <c:pt idx="18">
                  <c:v>0.41860465116279055</c:v>
                </c:pt>
                <c:pt idx="19">
                  <c:v>0.44186046511627891</c:v>
                </c:pt>
                <c:pt idx="20">
                  <c:v>0.46511627906976727</c:v>
                </c:pt>
                <c:pt idx="21">
                  <c:v>0.48837209302325563</c:v>
                </c:pt>
                <c:pt idx="22">
                  <c:v>0.51162790697674398</c:v>
                </c:pt>
                <c:pt idx="23">
                  <c:v>0.5348837209302324</c:v>
                </c:pt>
                <c:pt idx="24">
                  <c:v>0.55813953488372081</c:v>
                </c:pt>
                <c:pt idx="25">
                  <c:v>0.58139534883720922</c:v>
                </c:pt>
                <c:pt idx="26">
                  <c:v>0.60465116279069764</c:v>
                </c:pt>
                <c:pt idx="27">
                  <c:v>0.62790697674418605</c:v>
                </c:pt>
                <c:pt idx="28">
                  <c:v>0.65116279069767447</c:v>
                </c:pt>
                <c:pt idx="29">
                  <c:v>0.67441860465116288</c:v>
                </c:pt>
                <c:pt idx="30">
                  <c:v>0.69767441860465129</c:v>
                </c:pt>
                <c:pt idx="31">
                  <c:v>0.72093023255813971</c:v>
                </c:pt>
                <c:pt idx="32">
                  <c:v>0.74418604651162812</c:v>
                </c:pt>
                <c:pt idx="33">
                  <c:v>0.76744186046511653</c:v>
                </c:pt>
                <c:pt idx="34">
                  <c:v>0.79069767441860495</c:v>
                </c:pt>
                <c:pt idx="35">
                  <c:v>0.81395348837209336</c:v>
                </c:pt>
                <c:pt idx="36">
                  <c:v>0.83720930232558177</c:v>
                </c:pt>
                <c:pt idx="37">
                  <c:v>0.86046511627907019</c:v>
                </c:pt>
                <c:pt idx="38">
                  <c:v>0.8837209302325586</c:v>
                </c:pt>
                <c:pt idx="39">
                  <c:v>0.90697674418604701</c:v>
                </c:pt>
                <c:pt idx="40">
                  <c:v>0.93023255813953543</c:v>
                </c:pt>
                <c:pt idx="41">
                  <c:v>0.95348837209302384</c:v>
                </c:pt>
                <c:pt idx="42">
                  <c:v>0.97674418604651225</c:v>
                </c:pt>
                <c:pt idx="43">
                  <c:v>1</c:v>
                </c:pt>
              </c:numCache>
            </c:numRef>
          </c:cat>
          <c:val>
            <c:numRef>
              <c:f>'Overall Metrics'!$Q$2:$Q$45</c:f>
              <c:numCache>
                <c:formatCode>General</c:formatCode>
                <c:ptCount val="44"/>
                <c:pt idx="0">
                  <c:v>449</c:v>
                </c:pt>
                <c:pt idx="1">
                  <c:v>279</c:v>
                </c:pt>
                <c:pt idx="2">
                  <c:v>50</c:v>
                </c:pt>
                <c:pt idx="3">
                  <c:v>33</c:v>
                </c:pt>
                <c:pt idx="4">
                  <c:v>13</c:v>
                </c:pt>
                <c:pt idx="5">
                  <c:v>10</c:v>
                </c:pt>
                <c:pt idx="6">
                  <c:v>6</c:v>
                </c:pt>
                <c:pt idx="7">
                  <c:v>1</c:v>
                </c:pt>
                <c:pt idx="8">
                  <c:v>2</c:v>
                </c:pt>
                <c:pt idx="9">
                  <c:v>0</c:v>
                </c:pt>
                <c:pt idx="10">
                  <c:v>0</c:v>
                </c:pt>
                <c:pt idx="11">
                  <c:v>0</c:v>
                </c:pt>
                <c:pt idx="12">
                  <c:v>1</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0</c:v>
                </c:pt>
                <c:pt idx="29">
                  <c:v>1</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numCache>
            </c:numRef>
          </c:val>
          <c:extLst>
            <c:ext xmlns:c16="http://schemas.microsoft.com/office/drawing/2014/chart" uri="{C3380CC4-5D6E-409C-BE32-E72D297353CC}">
              <c16:uniqueId val="{00000000-AB6B-48E3-824B-0BB1F0B81DE9}"/>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sl-SI"/>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1</c:v>
                </c:pt>
              </c:strCache>
            </c:strRef>
          </c:tx>
          <c:spPr>
            <a:solidFill>
              <a:schemeClr val="accent1"/>
            </a:solidFill>
          </c:spPr>
          <c:invertIfNegative val="0"/>
          <c:cat>
            <c:numRef>
              <c:f>'Overall Metrics'!$T$2:$T$45</c:f>
              <c:numCache>
                <c:formatCode>#,##0.00</c:formatCode>
                <c:ptCount val="44"/>
                <c:pt idx="0">
                  <c:v>38968.607858796298</c:v>
                </c:pt>
                <c:pt idx="1">
                  <c:v>39067.836374084844</c:v>
                </c:pt>
                <c:pt idx="2">
                  <c:v>39167.064889373389</c:v>
                </c:pt>
                <c:pt idx="3">
                  <c:v>39266.293404661934</c:v>
                </c:pt>
                <c:pt idx="4">
                  <c:v>39365.521919950479</c:v>
                </c:pt>
                <c:pt idx="5">
                  <c:v>39464.750435239024</c:v>
                </c:pt>
                <c:pt idx="6">
                  <c:v>39563.978950527569</c:v>
                </c:pt>
                <c:pt idx="7">
                  <c:v>39663.207465816115</c:v>
                </c:pt>
                <c:pt idx="8">
                  <c:v>39762.43598110466</c:v>
                </c:pt>
                <c:pt idx="9">
                  <c:v>39861.664496393205</c:v>
                </c:pt>
                <c:pt idx="10">
                  <c:v>39960.89301168175</c:v>
                </c:pt>
                <c:pt idx="11">
                  <c:v>40060.121526970295</c:v>
                </c:pt>
                <c:pt idx="12">
                  <c:v>40159.35004225884</c:v>
                </c:pt>
                <c:pt idx="13">
                  <c:v>40258.578557547386</c:v>
                </c:pt>
                <c:pt idx="14">
                  <c:v>40357.807072835931</c:v>
                </c:pt>
                <c:pt idx="15">
                  <c:v>40457.035588124476</c:v>
                </c:pt>
                <c:pt idx="16">
                  <c:v>40556.264103413021</c:v>
                </c:pt>
                <c:pt idx="17">
                  <c:v>40655.492618701566</c:v>
                </c:pt>
                <c:pt idx="18">
                  <c:v>40754.721133990111</c:v>
                </c:pt>
                <c:pt idx="19">
                  <c:v>40853.949649278657</c:v>
                </c:pt>
                <c:pt idx="20">
                  <c:v>40953.178164567202</c:v>
                </c:pt>
                <c:pt idx="21">
                  <c:v>41052.406679855747</c:v>
                </c:pt>
                <c:pt idx="22">
                  <c:v>41151.635195144292</c:v>
                </c:pt>
                <c:pt idx="23">
                  <c:v>41250.863710432837</c:v>
                </c:pt>
                <c:pt idx="24">
                  <c:v>41350.092225721382</c:v>
                </c:pt>
                <c:pt idx="25">
                  <c:v>41449.320741009928</c:v>
                </c:pt>
                <c:pt idx="26">
                  <c:v>41548.549256298473</c:v>
                </c:pt>
                <c:pt idx="27">
                  <c:v>41647.777771587018</c:v>
                </c:pt>
                <c:pt idx="28">
                  <c:v>41747.006286875563</c:v>
                </c:pt>
                <c:pt idx="29">
                  <c:v>41846.234802164108</c:v>
                </c:pt>
                <c:pt idx="30">
                  <c:v>41945.463317452653</c:v>
                </c:pt>
                <c:pt idx="31">
                  <c:v>42044.691832741199</c:v>
                </c:pt>
                <c:pt idx="32">
                  <c:v>42143.920348029744</c:v>
                </c:pt>
                <c:pt idx="33">
                  <c:v>42243.148863318289</c:v>
                </c:pt>
                <c:pt idx="34">
                  <c:v>42342.377378606834</c:v>
                </c:pt>
                <c:pt idx="35">
                  <c:v>42441.605893895379</c:v>
                </c:pt>
                <c:pt idx="36">
                  <c:v>42540.834409183924</c:v>
                </c:pt>
                <c:pt idx="37">
                  <c:v>42640.06292447247</c:v>
                </c:pt>
                <c:pt idx="38">
                  <c:v>42739.291439761015</c:v>
                </c:pt>
                <c:pt idx="39">
                  <c:v>42838.51995504956</c:v>
                </c:pt>
                <c:pt idx="40">
                  <c:v>42937.748470338105</c:v>
                </c:pt>
                <c:pt idx="41">
                  <c:v>43036.97698562665</c:v>
                </c:pt>
                <c:pt idx="42">
                  <c:v>43136.205500915195</c:v>
                </c:pt>
                <c:pt idx="43">
                  <c:v>43235.434016203704</c:v>
                </c:pt>
              </c:numCache>
            </c:numRef>
          </c:cat>
          <c:val>
            <c:numRef>
              <c:f>'Overall Metrics'!$U$2:$U$45</c:f>
              <c:numCache>
                <c:formatCode>General</c:formatCode>
                <c:ptCount val="44"/>
                <c:pt idx="0">
                  <c:v>1</c:v>
                </c:pt>
                <c:pt idx="1">
                  <c:v>2</c:v>
                </c:pt>
                <c:pt idx="2">
                  <c:v>2</c:v>
                </c:pt>
                <c:pt idx="3">
                  <c:v>1</c:v>
                </c:pt>
                <c:pt idx="4">
                  <c:v>2</c:v>
                </c:pt>
                <c:pt idx="5">
                  <c:v>2</c:v>
                </c:pt>
                <c:pt idx="6">
                  <c:v>4</c:v>
                </c:pt>
                <c:pt idx="7">
                  <c:v>7</c:v>
                </c:pt>
                <c:pt idx="8">
                  <c:v>6</c:v>
                </c:pt>
                <c:pt idx="9">
                  <c:v>32</c:v>
                </c:pt>
                <c:pt idx="10">
                  <c:v>33</c:v>
                </c:pt>
                <c:pt idx="11">
                  <c:v>16</c:v>
                </c:pt>
                <c:pt idx="12">
                  <c:v>16</c:v>
                </c:pt>
                <c:pt idx="13">
                  <c:v>20</c:v>
                </c:pt>
                <c:pt idx="14">
                  <c:v>18</c:v>
                </c:pt>
                <c:pt idx="15">
                  <c:v>10</c:v>
                </c:pt>
                <c:pt idx="16">
                  <c:v>22</c:v>
                </c:pt>
                <c:pt idx="17">
                  <c:v>39</c:v>
                </c:pt>
                <c:pt idx="18">
                  <c:v>56</c:v>
                </c:pt>
                <c:pt idx="19">
                  <c:v>53</c:v>
                </c:pt>
                <c:pt idx="20">
                  <c:v>34</c:v>
                </c:pt>
                <c:pt idx="21">
                  <c:v>15</c:v>
                </c:pt>
                <c:pt idx="22">
                  <c:v>34</c:v>
                </c:pt>
                <c:pt idx="23">
                  <c:v>27</c:v>
                </c:pt>
                <c:pt idx="24">
                  <c:v>16</c:v>
                </c:pt>
                <c:pt idx="25">
                  <c:v>23</c:v>
                </c:pt>
                <c:pt idx="26">
                  <c:v>15</c:v>
                </c:pt>
                <c:pt idx="27">
                  <c:v>25</c:v>
                </c:pt>
                <c:pt idx="28">
                  <c:v>39</c:v>
                </c:pt>
                <c:pt idx="29">
                  <c:v>20</c:v>
                </c:pt>
                <c:pt idx="30">
                  <c:v>19</c:v>
                </c:pt>
                <c:pt idx="31">
                  <c:v>12</c:v>
                </c:pt>
                <c:pt idx="32">
                  <c:v>12</c:v>
                </c:pt>
                <c:pt idx="33">
                  <c:v>17</c:v>
                </c:pt>
                <c:pt idx="34">
                  <c:v>18</c:v>
                </c:pt>
                <c:pt idx="35">
                  <c:v>9</c:v>
                </c:pt>
                <c:pt idx="36">
                  <c:v>12</c:v>
                </c:pt>
                <c:pt idx="37">
                  <c:v>18</c:v>
                </c:pt>
                <c:pt idx="38">
                  <c:v>20</c:v>
                </c:pt>
                <c:pt idx="39">
                  <c:v>24</c:v>
                </c:pt>
                <c:pt idx="40">
                  <c:v>25</c:v>
                </c:pt>
                <c:pt idx="41">
                  <c:v>33</c:v>
                </c:pt>
                <c:pt idx="42">
                  <c:v>38</c:v>
                </c:pt>
                <c:pt idx="43">
                  <c:v>1</c:v>
                </c:pt>
              </c:numCache>
            </c:numRef>
          </c:val>
          <c:extLst>
            <c:ext xmlns:c16="http://schemas.microsoft.com/office/drawing/2014/chart" uri="{C3380CC4-5D6E-409C-BE32-E72D297353CC}">
              <c16:uniqueId val="{00000000-09F4-4A00-A7CB-8FF20C73C723}"/>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1:P2157" totalsRowShown="0" headerRowDxfId="148" dataDxfId="147">
  <sortState ref="A2:P2157">
    <sortCondition ref="F2:F2157"/>
  </sortState>
  <tableColumns count="16">
    <tableColumn id="1" xr3:uid="{00000000-0010-0000-0000-000001000000}" name="Vertex 1" dataDxfId="146" dataCellStyle="NodeXL Required"/>
    <tableColumn id="2" xr3:uid="{00000000-0010-0000-0000-000002000000}" name="Vertex 2" dataDxfId="145" dataCellStyle="NodeXL Required"/>
    <tableColumn id="14" xr3:uid="{00000000-0010-0000-0000-00000E000000}" name="ID"/>
    <tableColumn id="7" xr3:uid="{00000000-0010-0000-0000-000007000000}" name="ID2" dataDxfId="144" dataCellStyle="NodeXL Do Not Edit"/>
    <tableColumn id="9" xr3:uid="{00000000-0010-0000-0000-000009000000}" name="Dynamic Filter" dataDxfId="143" dataCellStyle="NodeXL Do Not Edit">
      <calculatedColumnFormula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calculatedColumnFormula>
    </tableColumn>
    <tableColumn id="15" xr3:uid="{ABD8DA5E-E600-4599-BDF5-1383918A20C6}" name="Relationship" dataDxfId="142" dataCellStyle="Navadno"/>
    <tableColumn id="16" xr3:uid="{D39DEAB6-CC52-46EA-80A4-8F54A0172D14}" name="Relationship Date (UTC)" dataDxfId="141" dataCellStyle="Navadno"/>
    <tableColumn id="17" xr3:uid="{A6FF496C-5F5C-4C2B-8FF0-266831533CE6}" name="Tweet" dataDxfId="140" dataCellStyle="Navadno"/>
    <tableColumn id="18" xr3:uid="{C9C40526-2248-4C5B-AE5A-FF9516C4486C}" name="URLs in Tweet" dataDxfId="139" dataCellStyle="Navadno"/>
    <tableColumn id="19" xr3:uid="{7C665BE4-3515-4846-8D99-EE99A10853C5}" name="Domains in Tweet" dataDxfId="138" dataCellStyle="Navadno"/>
    <tableColumn id="20" xr3:uid="{959F7579-3386-4669-9A30-0366ECCA594A}" name="Hashtags in Tweet" dataDxfId="137" dataCellStyle="Navadno"/>
    <tableColumn id="21" xr3:uid="{E1D352D1-6FBE-415A-8290-9D6D54DF19E3}" name="Tweet Date (UTC)" dataDxfId="136" dataCellStyle="Navadno"/>
    <tableColumn id="22" xr3:uid="{3244BCA4-B28C-4258-B3E9-87D1E1A77675}" name="Twitter Page for Tweet" dataDxfId="135" dataCellStyle="Navadno"/>
    <tableColumn id="25" xr3:uid="{E5F2E75D-BA32-4CE8-B51F-41261480D847}" name="Imported ID" dataDxfId="134" dataCellStyle="Navadno"/>
    <tableColumn id="26" xr3:uid="{97517226-5A79-48F6-85B3-3F21ACF267D3}" name="In-Reply-To Tweet ID" dataDxfId="133" dataCellStyle="Navadno"/>
    <tableColumn id="27" xr3:uid="{4FBDC93E-9953-4768-855E-8E56884055B4}" name="Edge Weight" dataCellStyle="Navadno"/>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1:AQ849" totalsRowShown="0" headerRowDxfId="132" dataDxfId="131">
  <autoFilter ref="A1:AQ849" xr:uid="{00000000-0009-0000-0100-000002000000}"/>
  <tableColumns count="43">
    <tableColumn id="1" xr3:uid="{00000000-0010-0000-0100-000001000000}" name="Vertex" dataDxfId="130" dataCellStyle="NodeXL Required"/>
    <tableColumn id="7" xr3:uid="{00000000-0010-0000-0100-000007000000}" name="ID" dataCellStyle="Navadno"/>
    <tableColumn id="8" xr3:uid="{00000000-0010-0000-0100-000008000000}" name="Tooltip" dataDxfId="129" dataCellStyle="NodeXL Label"/>
    <tableColumn id="18" xr3:uid="{00000000-0010-0000-0100-000012000000}" name="Layout Order" dataDxfId="128" dataCellStyle="NodeXL Layout"/>
    <tableColumn id="13" xr3:uid="{00000000-0010-0000-0100-00000D000000}" name="X" dataDxfId="127" dataCellStyle="NodeXL Layout"/>
    <tableColumn id="14" xr3:uid="{00000000-0010-0000-0100-00000E000000}" name="Y" dataDxfId="126" dataCellStyle="NodeXL Layout"/>
    <tableColumn id="12" xr3:uid="{00000000-0010-0000-0100-00000C000000}" name="Locked?" dataDxfId="125" dataCellStyle="NodeXL Layout"/>
    <tableColumn id="19" xr3:uid="{00000000-0010-0000-0100-000013000000}" name="Polar R" dataDxfId="124" dataCellStyle="NodeXL Layout"/>
    <tableColumn id="20" xr3:uid="{00000000-0010-0000-0100-000014000000}" name="Polar Angle" dataDxfId="123" dataCellStyle="NodeXL Layout"/>
    <tableColumn id="21" xr3:uid="{00000000-0010-0000-0100-000015000000}" name="Degree" dataDxfId="122" dataCellStyle="NodeXL Graph Metric"/>
    <tableColumn id="22" xr3:uid="{00000000-0010-0000-0100-000016000000}" name="In-Degree" dataDxfId="121" dataCellStyle="NodeXL Graph Metric"/>
    <tableColumn id="23" xr3:uid="{00000000-0010-0000-0100-000017000000}" name="Out-Degree" dataDxfId="120" dataCellStyle="NodeXL Graph Metric"/>
    <tableColumn id="24" xr3:uid="{00000000-0010-0000-0100-000018000000}" name="Betweenness Centrality" dataDxfId="119" dataCellStyle="NodeXL Graph Metric"/>
    <tableColumn id="25" xr3:uid="{00000000-0010-0000-0100-000019000000}" name="Closeness Centrality" dataDxfId="118" dataCellStyle="NodeXL Graph Metric"/>
    <tableColumn id="26" xr3:uid="{00000000-0010-0000-0100-00001A000000}" name="Eigenvector Centrality" dataDxfId="117" dataCellStyle="NodeXL Graph Metric"/>
    <tableColumn id="15" xr3:uid="{00000000-0010-0000-0100-00000F000000}" name="PageRank" dataDxfId="116" dataCellStyle="NodeXL Graph Metric"/>
    <tableColumn id="27" xr3:uid="{00000000-0010-0000-0100-00001B000000}" name="Clustering Coefficient" dataDxfId="115" dataCellStyle="NodeXL Graph Metric"/>
    <tableColumn id="29" xr3:uid="{00000000-0010-0000-0100-00001D000000}" name="Reciprocated Vertex Pair Ratio" dataDxfId="114" dataCellStyle="NodeXL Graph Metric"/>
    <tableColumn id="11" xr3:uid="{00000000-0010-0000-0100-00000B000000}" name="ID2" dataDxfId="113" dataCellStyle="NodeXL Do Not Edit"/>
    <tableColumn id="28" xr3:uid="{00000000-0010-0000-0100-00001C000000}" name="Dynamic Filter" dataDxfId="112" dataCellStyle="NodeXL Do Not Edit">
      <calculatedColumnFormula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calculatedColumnFormula>
    </tableColumn>
    <tableColumn id="30" xr3:uid="{56BB0E94-87E5-4F34-BA54-0E38EACDEE93}" name="Followed" dataDxfId="111" dataCellStyle="Navadno"/>
    <tableColumn id="31" xr3:uid="{7801C81D-810D-4E2A-8DC4-21A95558D6AF}" name="Followers" dataDxfId="110" dataCellStyle="Navadno"/>
    <tableColumn id="32" xr3:uid="{60C5FDF0-BAD0-43C7-A27B-C5E44F5D425F}" name="Tweets" dataDxfId="109" dataCellStyle="Navadno"/>
    <tableColumn id="33" xr3:uid="{1BAC9729-320D-40E5-8A07-3638EE6E7562}" name="Favorites" dataDxfId="108" dataCellStyle="Navadno"/>
    <tableColumn id="34" xr3:uid="{6E3FBCEB-73B1-46BA-B320-95F06EB07EB7}" name="Time Zone UTC Offset (Seconds)" dataDxfId="107" dataCellStyle="Navadno"/>
    <tableColumn id="35" xr3:uid="{D3966687-50D7-4EAA-A060-0DEB12878914}" name="Description" dataDxfId="106" dataCellStyle="Navadno"/>
    <tableColumn id="36" xr3:uid="{8215F667-E0B4-4FB7-9674-612B94697AEC}" name="Location" dataDxfId="105" dataCellStyle="Navadno"/>
    <tableColumn id="37" xr3:uid="{7864F558-2898-47AA-B8A9-7EFD6216CCEC}" name="Web" dataDxfId="104" dataCellStyle="Navadno"/>
    <tableColumn id="38" xr3:uid="{88A0F1AA-67D2-419C-8FD0-2B66F474EC80}" name="Time Zone" dataDxfId="103" dataCellStyle="Navadno"/>
    <tableColumn id="39" xr3:uid="{86400C6D-D617-411E-9764-A276C5C59032}" name="Joined Twitter Date (UTC)" dataDxfId="102" dataCellStyle="Navadno"/>
    <tableColumn id="40" xr3:uid="{0FA39E88-0E20-44EE-8A60-0E13A544BE43}" name="Custom Menu Item Text" dataDxfId="101" dataCellStyle="Navadno"/>
    <tableColumn id="41" xr3:uid="{54462368-DD10-4804-B1FC-3BB535447F2A}" name="Custom Menu Item Action" dataDxfId="100" dataCellStyle="Navadno"/>
    <tableColumn id="42" xr3:uid="{4A625375-EFEE-4334-8BE8-02ECB77603FB}" name="Tweeted Search Term?" dataDxfId="99" dataCellStyle="Navadno"/>
    <tableColumn id="43" xr3:uid="{31F73F8B-8C7B-4546-AE67-621A0052B285}" name="Top URLs in Tweet by Count" dataDxfId="98" dataCellStyle="NodeXL Graph Metric"/>
    <tableColumn id="44" xr3:uid="{A3F12837-E5D5-4E83-8B02-DCDF0F9E7869}" name="Top URLs in Tweet by Salience" dataDxfId="97" dataCellStyle="NodeXL Graph Metric"/>
    <tableColumn id="45" xr3:uid="{1D6CA851-5182-465A-BCA3-E70732C7C0EA}" name="Top Domains in Tweet by Count" dataDxfId="96" dataCellStyle="NodeXL Graph Metric"/>
    <tableColumn id="46" xr3:uid="{3EFC3CC5-63A5-473D-A93C-B235681D0243}" name="Top Domains in Tweet by Salience" dataDxfId="95" dataCellStyle="NodeXL Graph Metric"/>
    <tableColumn id="47" xr3:uid="{D98F60FD-55B7-4BE2-8322-9ECD6E7FFC77}" name="Top Hashtags in Tweet by Count" dataDxfId="94" dataCellStyle="NodeXL Graph Metric"/>
    <tableColumn id="48" xr3:uid="{DCD93971-1915-4BAC-A28F-C3B461F52786}" name="Top Hashtags in Tweet by Salience" dataDxfId="93" dataCellStyle="NodeXL Graph Metric"/>
    <tableColumn id="49" xr3:uid="{AF786EFE-FAE2-4D24-A16C-E7AD079BF500}" name="Top Words in Tweet by Count" dataDxfId="92" dataCellStyle="NodeXL Graph Metric"/>
    <tableColumn id="50" xr3:uid="{A7ECBCBA-88E8-40D5-BF18-131F51DDA74F}" name="Top Words in Tweet by Salience" dataDxfId="91" dataCellStyle="NodeXL Graph Metric"/>
    <tableColumn id="51" xr3:uid="{E8A99EF5-419E-42FB-BBB4-F9111BADE435}" name="Top Word Pairs in Tweet by Count" dataDxfId="90" dataCellStyle="NodeXL Graph Metric"/>
    <tableColumn id="52" xr3:uid="{33E631D8-584B-47BF-852B-7776F4CADB8F}" name="Top Word Pairs in Tweet by Salience" dataDxfId="89" dataCellStyle="NodeXL Graph Metric"/>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AF3" insertRow="1" totalsRowShown="0" headerRowDxfId="88">
  <autoFilter ref="A2:AF3" xr:uid="{00000000-0009-0000-0100-000004000000}"/>
  <tableColumns count="32">
    <tableColumn id="1" xr3:uid="{00000000-0010-0000-0200-000001000000}" name="Group" dataDxfId="87" dataCellStyle="NodeXL Required"/>
    <tableColumn id="2" xr3:uid="{00000000-0010-0000-0200-000002000000}" name="Vertex Color" dataDxfId="86" dataCellStyle="NodeXL Visual Property"/>
    <tableColumn id="3" xr3:uid="{00000000-0010-0000-0200-000003000000}" name="Vertex Shape" dataDxfId="85" dataCellStyle="NodeXL Visual Property"/>
    <tableColumn id="22" xr3:uid="{00000000-0010-0000-0200-000016000000}" name="Visibility" dataDxfId="84" dataCellStyle="NodeXL Visual Property"/>
    <tableColumn id="4" xr3:uid="{00000000-0010-0000-0200-000004000000}" name="Collapsed?" dataCellStyle="NodeXL Visual Property"/>
    <tableColumn id="18" xr3:uid="{00000000-0010-0000-0200-000012000000}" name="Label" dataDxfId="8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82" dataCellStyle="NodeXL Do Not Edit"/>
    <tableColumn id="19" xr3:uid="{00000000-0010-0000-0200-000013000000}" name="Collapsed Properties" dataDxfId="81" dataCellStyle="NodeXL Do Not Edit"/>
    <tableColumn id="5" xr3:uid="{00000000-0010-0000-0200-000005000000}" name="Vertices" dataDxfId="80" dataCellStyle="NodeXL Graph Metric"/>
    <tableColumn id="7" xr3:uid="{00000000-0010-0000-0200-000007000000}" name="Unique Edges" dataDxfId="79" dataCellStyle="NodeXL Graph Metric"/>
    <tableColumn id="8" xr3:uid="{00000000-0010-0000-0200-000008000000}" name="Edges With Duplicates" dataDxfId="78" dataCellStyle="NodeXL Graph Metric"/>
    <tableColumn id="9" xr3:uid="{00000000-0010-0000-0200-000009000000}" name="Total Edges" dataDxfId="77" dataCellStyle="NodeXL Graph Metric"/>
    <tableColumn id="10" xr3:uid="{00000000-0010-0000-0200-00000A000000}" name="Self-Loops" dataDxfId="76" dataCellStyle="NodeXL Graph Metric"/>
    <tableColumn id="24" xr3:uid="{00000000-0010-0000-0200-000018000000}" name="Reciprocated Vertex Pair Ratio" dataDxfId="75" dataCellStyle="NodeXL Graph Metric"/>
    <tableColumn id="25" xr3:uid="{00000000-0010-0000-0200-000019000000}" name="Reciprocated Edge Ratio" dataDxfId="74" dataCellStyle="NodeXL Graph Metric"/>
    <tableColumn id="11" xr3:uid="{00000000-0010-0000-0200-00000B000000}" name="Connected Components" dataDxfId="73" dataCellStyle="NodeXL Graph Metric"/>
    <tableColumn id="12" xr3:uid="{00000000-0010-0000-0200-00000C000000}" name="Single-Vertex Connected Components" dataDxfId="72" dataCellStyle="NodeXL Graph Metric"/>
    <tableColumn id="13" xr3:uid="{00000000-0010-0000-0200-00000D000000}" name="Maximum Vertices in a Connected Component" dataDxfId="71" dataCellStyle="NodeXL Graph Metric"/>
    <tableColumn id="14" xr3:uid="{00000000-0010-0000-0200-00000E000000}" name="Maximum Edges in a Connected Component" dataDxfId="70" dataCellStyle="NodeXL Graph Metric"/>
    <tableColumn id="15" xr3:uid="{00000000-0010-0000-0200-00000F000000}" name="Maximum Geodesic Distance (Diameter)" dataDxfId="69" dataCellStyle="NodeXL Graph Metric"/>
    <tableColumn id="16" xr3:uid="{00000000-0010-0000-0200-000010000000}" name="Average Geodesic Distance" dataDxfId="68" dataCellStyle="NodeXL Graph Metric"/>
    <tableColumn id="17" xr3:uid="{00000000-0010-0000-0200-000011000000}" name="Graph Density" dataDxfId="67" dataCellStyle="NodeXL Graph Metric"/>
    <tableColumn id="23" xr3:uid="{426AFC8A-AF5C-49EB-BA98-1E864A03EB79}" name="Top URLs in Tweet" dataDxfId="66" dataCellStyle="Navadno"/>
    <tableColumn id="26" xr3:uid="{8BDEAA11-6203-4BFE-ACFF-A0BB5F196B68}" name="Top Domains in Tweet" dataDxfId="65" dataCellStyle="Navadno"/>
    <tableColumn id="27" xr3:uid="{2ED181E7-742A-4C14-A2E3-DED8341C86A6}" name="Top Hashtags in Tweet" dataDxfId="64" dataCellStyle="Navadno"/>
    <tableColumn id="28" xr3:uid="{1F911D5F-B07D-4D50-BF06-85E4C49447C0}" name="Top Words in Tweet" dataDxfId="63" dataCellStyle="Navadno"/>
    <tableColumn id="29" xr3:uid="{DF2B087B-0FCB-45EC-AE21-2C9F14661137}" name="Top Word Pairs in Tweet" dataDxfId="62" dataCellStyle="Navadno"/>
    <tableColumn id="30" xr3:uid="{CE14A20C-519E-47B1-89B9-BEF2020B0429}" name="Top Replied-To in Tweet" dataDxfId="61" dataCellStyle="Navadno"/>
    <tableColumn id="31" xr3:uid="{5F6F7636-8404-4379-9CAB-3659A55E2C42}" name="Top Mentioned in Tweet" dataDxfId="60" dataCellStyle="Navadno"/>
    <tableColumn id="32" xr3:uid="{B5AFF181-7AB6-49C7-94C7-4975D981973C}" name="Top Tweeters" dataDxfId="59" dataCellStyle="Navadno"/>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58" dataDxfId="57">
  <autoFilter ref="A1:C2" xr:uid="{00000000-0009-0000-0100-000005000000}"/>
  <tableColumns count="3">
    <tableColumn id="1" xr3:uid="{00000000-0010-0000-0300-000001000000}" name="Group" dataDxfId="56"/>
    <tableColumn id="2" xr3:uid="{00000000-0010-0000-0300-000002000000}" name="Vertex" dataDxfId="55"/>
    <tableColumn id="3" xr3:uid="{00000000-0010-0000-0300-000003000000}" name="Vertex ID" dataDxfId="5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6" totalsRowShown="0" dataCellStyle="NodeXL Graph Metric">
  <autoFilter ref="A1:B26" xr:uid="{00000000-0009-0000-0100-000006000000}"/>
  <tableColumns count="2">
    <tableColumn id="1" xr3:uid="{00000000-0010-0000-0400-000001000000}" name="Graph Metric" dataDxfId="53" dataCellStyle="NodeXL Graph Metric"/>
    <tableColumn id="2" xr3:uid="{00000000-0010-0000-0400-000002000000}" name="Value" dataDxfId="5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51"/>
    <tableColumn id="2" xr3:uid="{00000000-0010-0000-0500-000002000000}" name="Degree Frequency" dataDxfId="50">
      <calculatedColumnFormula>COUNTIF(Vertices[Degree], "&gt;= " &amp; D2) - COUNTIF(Vertices[Degree], "&gt;=" &amp; D3)</calculatedColumnFormula>
    </tableColumn>
    <tableColumn id="3" xr3:uid="{00000000-0010-0000-0500-000003000000}" name="In-Degree Bin" dataDxfId="49"/>
    <tableColumn id="4" xr3:uid="{00000000-0010-0000-0500-000004000000}" name="In-Degree Frequency" dataDxfId="48">
      <calculatedColumnFormula>COUNTIF(Vertices[In-Degree], "&gt;= " &amp; F2) - COUNTIF(Vertices[In-Degree], "&gt;=" &amp; F3)</calculatedColumnFormula>
    </tableColumn>
    <tableColumn id="5" xr3:uid="{00000000-0010-0000-0500-000005000000}" name="Out-Degree Bin" dataDxfId="47"/>
    <tableColumn id="6" xr3:uid="{00000000-0010-0000-0500-000006000000}" name="Out-Degree Frequency" dataDxfId="46">
      <calculatedColumnFormula>COUNTIF(Vertices[Out-Degree], "&gt;= " &amp; H2) - COUNTIF(Vertices[Out-Degree], "&gt;=" &amp; H3)</calculatedColumnFormula>
    </tableColumn>
    <tableColumn id="7" xr3:uid="{00000000-0010-0000-0500-000007000000}" name="Betweenness Centrality Bin" dataDxfId="45"/>
    <tableColumn id="8" xr3:uid="{00000000-0010-0000-0500-000008000000}" name="Betweenness Centrality Frequency" dataDxfId="44">
      <calculatedColumnFormula>COUNTIF(Vertices[Betweenness Centrality], "&gt;= " &amp; J2) - COUNTIF(Vertices[Betweenness Centrality], "&gt;=" &amp; J3)</calculatedColumnFormula>
    </tableColumn>
    <tableColumn id="9" xr3:uid="{00000000-0010-0000-0500-000009000000}" name="Closeness Centrality Bin" dataDxfId="43"/>
    <tableColumn id="10" xr3:uid="{00000000-0010-0000-0500-00000A000000}" name="Closeness Centrality Frequency" dataDxfId="42">
      <calculatedColumnFormula>COUNTIF(Vertices[Closeness Centrality], "&gt;= " &amp; L2) - COUNTIF(Vertices[Closeness Centrality], "&gt;=" &amp; L3)</calculatedColumnFormula>
    </tableColumn>
    <tableColumn id="11" xr3:uid="{00000000-0010-0000-0500-00000B000000}" name="Eigenvector Centrality Bin" dataDxfId="41"/>
    <tableColumn id="12" xr3:uid="{00000000-0010-0000-0500-00000C000000}" name="Eigenvector Centrality Frequency" dataDxfId="40">
      <calculatedColumnFormula>COUNTIF(Vertices[Eigenvector Centrality], "&gt;= " &amp; N2) - COUNTIF(Vertices[Eigenvector Centrality], "&gt;=" &amp; N3)</calculatedColumnFormula>
    </tableColumn>
    <tableColumn id="18" xr3:uid="{00000000-0010-0000-0500-000012000000}" name="PageRank Bin" dataDxfId="39"/>
    <tableColumn id="17" xr3:uid="{00000000-0010-0000-0500-000011000000}" name="PageRank Frequency" dataDxfId="38">
      <calculatedColumnFormula>COUNTIF(Vertices[Eigenvector Centrality], "&gt;= " &amp; P2) - COUNTIF(Vertices[Eigenvector Centrality], "&gt;=" &amp; P3)</calculatedColumnFormula>
    </tableColumn>
    <tableColumn id="13" xr3:uid="{00000000-0010-0000-0500-00000D000000}" name="Clustering Coefficient Bin" dataDxfId="37"/>
    <tableColumn id="14" xr3:uid="{00000000-0010-0000-0500-00000E000000}" name="Clustering Coefficient Frequency" dataDxfId="36">
      <calculatedColumnFormula>COUNTIF(Vertices[Clustering Coefficient], "&gt;= " &amp; R2) - COUNTIF(Vertices[Clustering Coefficient], "&gt;=" &amp; R3)</calculatedColumnFormula>
    </tableColumn>
    <tableColumn id="15" xr3:uid="{00000000-0010-0000-0500-00000F000000}" name="Dynamic Filter Bin" dataDxfId="35"/>
    <tableColumn id="16" xr3:uid="{00000000-0010-0000-0500-000010000000}" name="Dynamic Filter Frequency" dataDxfId="3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33">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18" totalsRowShown="0" headerRowDxfId="32">
  <autoFilter ref="M1:P18"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A75402-16D4-432C-90E3-FF8548BC6320}" name="TwitterSearchNetworkTopItems_1" displayName="TwitterSearchNetworkTopItems_1" ref="A1:B11" totalsRowShown="0" headerRowDxfId="31" dataDxfId="30" dataCellStyle="Navadno">
  <autoFilter ref="A1:B11" xr:uid="{6D4A4137-402E-4C27-ADC7-979547984A0D}"/>
  <tableColumns count="2">
    <tableColumn id="1" xr3:uid="{A2376327-FD15-4464-9488-AEA5A0FAA2E2}" name="Top URLs in Tweet in Entire Graph" dataDxfId="29" dataCellStyle="Navadno"/>
    <tableColumn id="2" xr3:uid="{55DC5F1A-7ECA-4D1F-AC17-A41FBF46873E}" name="Entire Graph Count" dataDxfId="28" dataCellStyle="Navadno"/>
  </tableColumns>
  <tableStyleInfo name="NodeXL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F558853-1B79-44FC-9422-EA07FDC0AC9C}" name="TwitterSearchNetworkTopItems_2" displayName="TwitterSearchNetworkTopItems_2" ref="A14:B24" totalsRowShown="0" headerRowDxfId="27" dataDxfId="26" dataCellStyle="Navadno">
  <autoFilter ref="A14:B24" xr:uid="{9790C602-B45E-4B59-AFA1-C621B8073CB8}"/>
  <tableColumns count="2">
    <tableColumn id="1" xr3:uid="{329E6A12-0CC5-4C7C-8A03-B8D1804845A2}" name="Top Domains in Tweet in Entire Graph" dataDxfId="25" dataCellStyle="Navadno"/>
    <tableColumn id="2" xr3:uid="{3E0A4024-0C03-4703-A6A1-0FDC5E79CB2F}" name="Entire Graph Count" dataDxfId="24" dataCellStyle="Navadno"/>
  </tableColumns>
  <tableStyleInfo name="NodeXL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7F2BF0A-8139-4756-B75F-5500499E92DE}" name="TwitterSearchNetworkTopItems_3" displayName="TwitterSearchNetworkTopItems_3" ref="A27:B37" totalsRowShown="0" headerRowDxfId="23" dataDxfId="22" dataCellStyle="Navadno">
  <autoFilter ref="A27:B37" xr:uid="{DE5BEBAE-C433-42B0-AE26-093E2B74D321}"/>
  <tableColumns count="2">
    <tableColumn id="1" xr3:uid="{0CA0FB4E-61FB-42ED-840B-971130C4EFFA}" name="Top Hashtags in Tweet in Entire Graph" dataDxfId="21" dataCellStyle="Navadno"/>
    <tableColumn id="2" xr3:uid="{8F2BB133-D3AA-471C-975B-AD7DDB5427FB}" name="Entire Graph Count" dataDxfId="20" dataCellStyle="Navadno"/>
  </tableColumns>
  <tableStyleInfo name="NodeXL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362105E-FCEE-4D35-AE2D-CED5968984E6}" name="TwitterSearchNetworkTopItems_4" displayName="TwitterSearchNetworkTopItems_4" ref="A40:B50" totalsRowShown="0" headerRowDxfId="19" dataDxfId="18" dataCellStyle="Navadno">
  <autoFilter ref="A40:B50" xr:uid="{AA601945-C482-4DF6-9F01-F1712F21B0E2}"/>
  <tableColumns count="2">
    <tableColumn id="1" xr3:uid="{AD7E41F6-B88C-42EB-8A71-516CCF8E727F}" name="Top Words in Tweet in Entire Graph" dataDxfId="17" dataCellStyle="Navadno"/>
    <tableColumn id="2" xr3:uid="{FDE7DBAB-5161-4090-942C-147C7A14EAE5}" name="Entire Graph Count" dataDxfId="16" dataCellStyle="Navadno"/>
  </tableColumns>
  <tableStyleInfo name="NodeXL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CA50837-6546-415B-B006-CB09C18693E2}" name="TwitterSearchNetworkTopItems_5" displayName="TwitterSearchNetworkTopItems_5" ref="A53:B63" totalsRowShown="0" headerRowDxfId="15" dataDxfId="14" dataCellStyle="Navadno">
  <autoFilter ref="A53:B63" xr:uid="{C0B57C57-03B4-44B1-A9BB-F20A872BD83F}"/>
  <tableColumns count="2">
    <tableColumn id="1" xr3:uid="{9C310FF3-F3BC-401D-B535-984402773368}" name="Top Word Pairs in Tweet in Entire Graph" dataDxfId="13" dataCellStyle="Navadno"/>
    <tableColumn id="2" xr3:uid="{3A663E22-A679-42B4-AC23-89B51D374E21}" name="Entire Graph Count" dataDxfId="12" dataCellStyle="Navadno"/>
  </tableColumns>
  <tableStyleInfo name="NodeXL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4E11576E-96EB-40A5-98B2-0BEEC2C6E4C9}" name="TwitterSearchNetworkTopItems_6" displayName="TwitterSearchNetworkTopItems_6" ref="A66:B76" totalsRowShown="0" headerRowDxfId="11" dataDxfId="10" dataCellStyle="Navadno">
  <autoFilter ref="A66:B76" xr:uid="{71A09504-C95C-4E67-9D7B-1C8E641C9EC7}"/>
  <tableColumns count="2">
    <tableColumn id="1" xr3:uid="{1B1AB54B-6618-4A17-9370-5E0DB87FB612}" name="Top Replied-To in Entire Graph" dataDxfId="9" dataCellStyle="Navadno"/>
    <tableColumn id="2" xr3:uid="{18F78375-0844-411A-A00B-EF980520FD05}" name="Entire Graph Count" dataDxfId="8" dataCellStyle="Navadno"/>
  </tableColumns>
  <tableStyleInfo name="NodeXL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93A73EE-DEEC-47A2-8C8A-0357199AAE7A}" name="TwitterSearchNetworkTopItems_7" displayName="TwitterSearchNetworkTopItems_7" ref="A79:B89" totalsRowShown="0" headerRowDxfId="7" dataDxfId="6" dataCellStyle="Navadno">
  <autoFilter ref="A79:B89" xr:uid="{DDEE648B-5894-4C38-A22C-C600DD960B22}"/>
  <tableColumns count="2">
    <tableColumn id="1" xr3:uid="{1ED75152-7DE6-4A3F-A01E-D83BC1927A0C}" name="Top Mentioned in Entire Graph" dataDxfId="5" dataCellStyle="Navadno"/>
    <tableColumn id="2" xr3:uid="{DB1389A7-B44B-4290-A600-5661D6DC690E}" name="Entire Graph Count" dataDxfId="4" dataCellStyle="Navadno"/>
  </tableColumns>
  <tableStyleInfo name="NodeXL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4E5E6AE-65EF-4BFB-A5A6-25D3E7930A8C}" name="TwitterSearchNetworkTopItems_8" displayName="TwitterSearchNetworkTopItems_8" ref="A92:B102" totalsRowShown="0" headerRowDxfId="3" dataDxfId="2" dataCellStyle="Navadno">
  <autoFilter ref="A92:B102" xr:uid="{6A1E79DD-28F0-49AA-B9BD-5F6CEAA5213E}"/>
  <tableColumns count="2">
    <tableColumn id="1" xr3:uid="{AC5612C8-1655-464D-9047-ADDE7EBC2839}" name="Top Tweeters in Entire Graph" dataDxfId="1" dataCellStyle="Navadno"/>
    <tableColumn id="2" xr3:uid="{66E01CDB-80F8-467A-BD1C-BC9AA33C8DA0}" name="Entire Graph Count" dataDxfId="0" dataCellStyle="Navadno"/>
  </tableColumns>
  <tableStyleInfo name="NodeXL Table" showFirstColumn="0" showLastColumn="0" showRowStripes="1" showColumnStripes="0"/>
</table>
</file>

<file path=xl/theme/theme1.xml><?xml version="1.0" encoding="utf-8"?>
<a:theme xmlns:a="http://schemas.openxmlformats.org/drawingml/2006/main" name="Officeova tema">
  <a:themeElements>
    <a:clrScheme name="Pisar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isarna">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isar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twitter.com/" TargetMode="External"/><Relationship Id="rId1827" Type="http://schemas.openxmlformats.org/officeDocument/2006/relationships/hyperlink" Target="https://twitter.com/" TargetMode="External"/><Relationship Id="rId21" Type="http://schemas.openxmlformats.org/officeDocument/2006/relationships/hyperlink" Target="http://www.rtvslo.si/slovenija/grem-volit/novice/vucko-zanika-ocitke-o-politicni-zavrnitvi-cuseve-liste/454899" TargetMode="External"/><Relationship Id="rId2089" Type="http://schemas.openxmlformats.org/officeDocument/2006/relationships/hyperlink" Target="https://twitter.com/" TargetMode="External"/><Relationship Id="rId170" Type="http://schemas.openxmlformats.org/officeDocument/2006/relationships/hyperlink" Target="https://4d.rtvslo.si/arhiv/tednik/174471597" TargetMode="External"/><Relationship Id="rId2296" Type="http://schemas.openxmlformats.org/officeDocument/2006/relationships/hyperlink" Target="https://twitter.com/" TargetMode="External"/><Relationship Id="rId268" Type="http://schemas.openxmlformats.org/officeDocument/2006/relationships/hyperlink" Target="https://www.24ur.com/novice/slovenija/meterologi-izdali-oranzno-opozorilo-zaradi-narascanja-gladine-reke-mure.html" TargetMode="External"/><Relationship Id="rId475" Type="http://schemas.openxmlformats.org/officeDocument/2006/relationships/hyperlink" Target="http://www.rtvslo.si/slovenija/ladji-triglav-odpovedali-vsi-trije-motorji/454921" TargetMode="External"/><Relationship Id="rId682" Type="http://schemas.openxmlformats.org/officeDocument/2006/relationships/hyperlink" Target="https://reporter.si/clanek/slovenija/roman-leljak-objavlja-dokumente-iz-beograda-ki-so-jih-v-sloveniji-unicili-638685"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128" Type="http://schemas.openxmlformats.org/officeDocument/2006/relationships/hyperlink" Target="https://twitter.com/i/web/status/996433708029706242" TargetMode="External"/><Relationship Id="rId335" Type="http://schemas.openxmlformats.org/officeDocument/2006/relationships/hyperlink" Target="https://twitter.com/i/web/status/996674279889625089" TargetMode="External"/><Relationship Id="rId542" Type="http://schemas.openxmlformats.org/officeDocument/2006/relationships/hyperlink" Target="http://nova24tv.si/slovenija/politika/znani-so-nagrajenci-ki-so-napovedali-besede-ljubljanskega-zupana-jankovica/" TargetMode="External"/><Relationship Id="rId987"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402" Type="http://schemas.openxmlformats.org/officeDocument/2006/relationships/hyperlink" Target="https://twitter.com/i/web/status/996697909402963968" TargetMode="External"/><Relationship Id="rId847" Type="http://schemas.openxmlformats.org/officeDocument/2006/relationships/hyperlink" Target="https://twitter.com/" TargetMode="External"/><Relationship Id="rId1032"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i/web/status/996400712690094080"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1989"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www.24ur.com/novice/slovenija/razmisljati-bi-morali-o-zdravju-gasilcev-ki-bi-bili-lahko-ogrozeni.html"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1849" Type="http://schemas.openxmlformats.org/officeDocument/2006/relationships/hyperlink" Target="https://twitter.com/" TargetMode="External"/><Relationship Id="rId192" Type="http://schemas.openxmlformats.org/officeDocument/2006/relationships/hyperlink" Target="https://twitter.com/i/web/status/996484441353719809"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497" Type="http://schemas.openxmlformats.org/officeDocument/2006/relationships/hyperlink" Target="https://twitter.com/i/web/status/996106409715609600" TargetMode="External"/><Relationship Id="rId2080" Type="http://schemas.openxmlformats.org/officeDocument/2006/relationships/hyperlink" Target="https://twitter.com/"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nova24tv.si/svet/zaskrbljujoci-podatki-iz-evropskega-porocila-prihaja-veliko-vec-migrantov-kot-je-sprva-kazalo/"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897" Type="http://schemas.openxmlformats.org/officeDocument/2006/relationships/hyperlink" Target="https://twitter.com/" TargetMode="External"/><Relationship Id="rId217" Type="http://schemas.openxmlformats.org/officeDocument/2006/relationships/hyperlink" Target="http://www.demokracija.si/fokus/bizarnost-se-stopnjuje-rtv-slovenija-v-oglasu-moti-omemba-intervjuja-s-poslancem-ter-kandidatko-za-poslanko.html" TargetMode="External"/><Relationship Id="rId564" Type="http://schemas.openxmlformats.org/officeDocument/2006/relationships/hyperlink" Target="https://twitter.com/i/web/status/996741254363910144" TargetMode="External"/><Relationship Id="rId771" Type="http://schemas.openxmlformats.org/officeDocument/2006/relationships/hyperlink" Target="http://www.demokracija.si/slovenija/nasprotniki-sds-so-ze-zaceli-s-podlimi-triki.html"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s://twitter.com/i/web/status/996711890570153986" TargetMode="External"/><Relationship Id="rId631" Type="http://schemas.openxmlformats.org/officeDocument/2006/relationships/hyperlink" Target="http://www.demokracija.si/slovenija/drustvo-moris-zahteva-za-prepoved-javne-prireditve-nosil-bom-rdeco-zvezdo.html" TargetMode="External"/><Relationship Id="rId729" Type="http://schemas.openxmlformats.org/officeDocument/2006/relationships/hyperlink" Target="https://twitter.com/i/web/status/996495520192499713"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1359"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121"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web/status/996320762654085121"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1938" Type="http://schemas.openxmlformats.org/officeDocument/2006/relationships/hyperlink" Target="https://twitter.com/" TargetMode="External"/><Relationship Id="rId281" Type="http://schemas.openxmlformats.org/officeDocument/2006/relationships/hyperlink" Target="https://twitter.com/i/web/status/996489429513621507" TargetMode="External"/><Relationship Id="rId141" Type="http://schemas.openxmlformats.org/officeDocument/2006/relationships/hyperlink" Target="https://www.youtube.com/watch?v=lqWNgwh-ubs&amp;feature=youtu.be&amp;a" TargetMode="External"/><Relationship Id="rId379" Type="http://schemas.openxmlformats.org/officeDocument/2006/relationships/hyperlink" Target="http://www.rtvslo.si/slovenija/grem-volit/novice/vucko-zanika-ocitke-o-politicni-zavrnitvi-cuseve-liste/454899" TargetMode="External"/><Relationship Id="rId586" Type="http://schemas.openxmlformats.org/officeDocument/2006/relationships/hyperlink" Target="http://nova24tv.si/slovenija/politika/ekskluzivno-skrbno-pripravljen-veliki-pok-iz-bosne-se-je-zalostno-sfizil/" TargetMode="External"/><Relationship Id="rId793" Type="http://schemas.openxmlformats.org/officeDocument/2006/relationships/hyperlink" Target="https://twitter.com/i/web/status/996741254363910144"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7" Type="http://schemas.openxmlformats.org/officeDocument/2006/relationships/hyperlink" Target="https://t.co/NPbTWl9onh" TargetMode="External"/><Relationship Id="rId239" Type="http://schemas.openxmlformats.org/officeDocument/2006/relationships/hyperlink" Target="http://www.demokracija.si/slovenija/nasprotniki-sds-so-ze-zaceli-s-podlimi-triki.html" TargetMode="External"/><Relationship Id="rId446" Type="http://schemas.openxmlformats.org/officeDocument/2006/relationships/hyperlink" Target="https://twitter.com/i/web/status/996726220208435200" TargetMode="External"/><Relationship Id="rId653" Type="http://schemas.openxmlformats.org/officeDocument/2006/relationships/hyperlink" Target="https://twitter.com/i/web/status/996475737388584961"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2779" Type="http://schemas.openxmlformats.org/officeDocument/2006/relationships/hyperlink" Target="https://twitter.com/" TargetMode="External"/><Relationship Id="rId306" Type="http://schemas.openxmlformats.org/officeDocument/2006/relationships/hyperlink" Target="https://sobotainfo.com/novica/slovenija/z-vgradnjo-cistilne-naprave-koncno-do-ciste-vode/431929" TargetMode="External"/><Relationship Id="rId860" Type="http://schemas.openxmlformats.org/officeDocument/2006/relationships/hyperlink" Target="https://twitter.com/" TargetMode="External"/><Relationship Id="rId958" Type="http://schemas.openxmlformats.org/officeDocument/2006/relationships/hyperlink" Target="https://twitter.com/" TargetMode="External"/><Relationship Id="rId1143"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541"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996300055144476672" TargetMode="External"/><Relationship Id="rId513" Type="http://schemas.openxmlformats.org/officeDocument/2006/relationships/hyperlink" Target="https://www.sta.si/2514214" TargetMode="External"/><Relationship Id="rId720" Type="http://schemas.openxmlformats.org/officeDocument/2006/relationships/hyperlink" Target="http://nova24tv.si/slovenija/crna-kronika/policisti-pu-koper-prisli-na-sled-vodicem-nezakonitih-migrantov/" TargetMode="External"/><Relationship Id="rId818" Type="http://schemas.openxmlformats.org/officeDocument/2006/relationships/hyperlink" Target="https://twitter.com/" TargetMode="External"/><Relationship Id="rId1350"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401" Type="http://schemas.openxmlformats.org/officeDocument/2006/relationships/hyperlink" Target="https://twitter.com/" TargetMode="External"/><Relationship Id="rId2706"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siol.net/novice/slovenija/sebastjan-erlah-zaradi-sovraznih-tvitov-izkljucen-iz-sds-397741" TargetMode="External"/><Relationship Id="rId2191" Type="http://schemas.openxmlformats.org/officeDocument/2006/relationships/hyperlink" Target="https://twitter.com/" TargetMode="External"/><Relationship Id="rId163" Type="http://schemas.openxmlformats.org/officeDocument/2006/relationships/hyperlink" Target="https://twitter.com/i/web/status/996343980437762048" TargetMode="External"/><Relationship Id="rId370" Type="http://schemas.openxmlformats.org/officeDocument/2006/relationships/hyperlink" Target="https://twitter.com/i/web/status/996264013574131712" TargetMode="External"/><Relationship Id="rId2051"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230" Type="http://schemas.openxmlformats.org/officeDocument/2006/relationships/hyperlink" Target="https://twitter.com/i/web/status/996282664012402688" TargetMode="External"/><Relationship Id="rId468" Type="http://schemas.openxmlformats.org/officeDocument/2006/relationships/hyperlink" Target="https://twitter.com/i/web/status/996409590488158208" TargetMode="External"/><Relationship Id="rId675" Type="http://schemas.openxmlformats.org/officeDocument/2006/relationships/hyperlink" Target="http://nova24tv.si/svet/zaskrbljujoci-podatki-iz-evropskega-porocila-prihaja-veliko-vec-migrantov-kot-je-sprva-kazalo/"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www.demokracija.si/slovenija/zacelo-se-je-levicarski-facebook-zacel-z-blokadami-profila-demokracije.html" TargetMode="External"/><Relationship Id="rId535" Type="http://schemas.openxmlformats.org/officeDocument/2006/relationships/hyperlink" Target="https://4d.rtvslo.si/arhiv/tednik/174471597" TargetMode="External"/><Relationship Id="rId742" Type="http://schemas.openxmlformats.org/officeDocument/2006/relationships/hyperlink" Target="https://twitter.com/i/web/status/996307230428364800"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2868" Type="http://schemas.openxmlformats.org/officeDocument/2006/relationships/hyperlink" Target="https://twitter.com/" TargetMode="External"/><Relationship Id="rId602" Type="http://schemas.openxmlformats.org/officeDocument/2006/relationships/hyperlink" Target="http://www.rtvslo.si/gremvolit/grem-volit/luka-nesprejemljivo-je-da-nekateri-zaposleni-kljub-rednemu-delu-zivijo-v-revscini/454727"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i/web/status/996220303528398848" TargetMode="External"/><Relationship Id="rId1604" Type="http://schemas.openxmlformats.org/officeDocument/2006/relationships/hyperlink" Target="https://twitter.com/" TargetMode="External"/><Relationship Id="rId185" Type="http://schemas.openxmlformats.org/officeDocument/2006/relationships/hyperlink" Target="http://www.rtvslo.si/slovenija/grem-volit/novice/vucko-zanika-ocitke-o-politicni-zavrnitvi-cuseve-liste/454899" TargetMode="External"/><Relationship Id="rId1811" Type="http://schemas.openxmlformats.org/officeDocument/2006/relationships/hyperlink" Target="https://twitter.com/" TargetMode="External"/><Relationship Id="rId1909" Type="http://schemas.openxmlformats.org/officeDocument/2006/relationships/hyperlink" Target="https://twitter.com/" TargetMode="External"/><Relationship Id="rId392" Type="http://schemas.openxmlformats.org/officeDocument/2006/relationships/hyperlink" Target="https://twitter.com/i/web/status/996686463738744832" TargetMode="External"/><Relationship Id="rId697" Type="http://schemas.openxmlformats.org/officeDocument/2006/relationships/hyperlink" Target="https://twitter.com/i/web/status/996282664012402688"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378" Type="http://schemas.openxmlformats.org/officeDocument/2006/relationships/hyperlink" Target="https://twitter.com/" TargetMode="External"/><Relationship Id="rId252" Type="http://schemas.openxmlformats.org/officeDocument/2006/relationships/hyperlink" Target="https://twitter.com/i/web/status/996442657995059201" TargetMode="External"/><Relationship Id="rId1187" Type="http://schemas.openxmlformats.org/officeDocument/2006/relationships/hyperlink" Target="https://twitter.com/" TargetMode="External"/><Relationship Id="rId2140"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112" Type="http://schemas.openxmlformats.org/officeDocument/2006/relationships/hyperlink" Target="https://twitter.com/i/web/status/996251665736130560" TargetMode="External"/><Relationship Id="rId557" Type="http://schemas.openxmlformats.org/officeDocument/2006/relationships/hyperlink" Target="https://www.youtube.com/watch?v=RUJLI67b0SA" TargetMode="External"/><Relationship Id="rId764" Type="http://schemas.openxmlformats.org/officeDocument/2006/relationships/hyperlink" Target="https://twitter.com/i/web/status/996301111446433793"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s://twitter.com/i/web/status/996476153727774723" TargetMode="External"/><Relationship Id="rId624" Type="http://schemas.openxmlformats.org/officeDocument/2006/relationships/hyperlink" Target="http://www.slovenskenovice.si/novice/slovenija/clanek/kaj-se-dogaja-s-francijem-matozom-51189"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novice.svet24.si/clanek/novice/slovenija/5af870a5b417e/voznik-je-naglo-speljal-padla-sem-in-se-poskodovala"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2095" Type="http://schemas.openxmlformats.org/officeDocument/2006/relationships/hyperlink" Target="https://twitter.com/" TargetMode="External"/><Relationship Id="rId274" Type="http://schemas.openxmlformats.org/officeDocument/2006/relationships/hyperlink" Target="https://twitter.com/i/web/status/996644755722383361" TargetMode="External"/><Relationship Id="rId481" Type="http://schemas.openxmlformats.org/officeDocument/2006/relationships/hyperlink" Target="http://nova24tv.si/slovenija/politika/ekskluzivno-skrbno-pripravljen-veliki-pok-iz-bosne-se-je-zalostno-sfizil/" TargetMode="External"/><Relationship Id="rId2162" Type="http://schemas.openxmlformats.org/officeDocument/2006/relationships/hyperlink" Target="https://twitter.com/" TargetMode="External"/><Relationship Id="rId134" Type="http://schemas.openxmlformats.org/officeDocument/2006/relationships/hyperlink" Target="https://twitter.com/i/web/status/996436865602478080" TargetMode="External"/><Relationship Id="rId579" Type="http://schemas.openxmlformats.org/officeDocument/2006/relationships/hyperlink" Target="https://twitter.com/i/web/status/996458673877716994" TargetMode="External"/><Relationship Id="rId786" Type="http://schemas.openxmlformats.org/officeDocument/2006/relationships/hyperlink" Target="https://twitter.com/i/web/status/996612483178795008"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41" Type="http://schemas.openxmlformats.org/officeDocument/2006/relationships/hyperlink" Target="https://twitter.com/i/web/status/996493534093078533" TargetMode="External"/><Relationship Id="rId439" Type="http://schemas.openxmlformats.org/officeDocument/2006/relationships/hyperlink" Target="http://nova24tv.si/slovenija/golobicev-tesni-zaveznik-bogdan-biscaka-povsem-padel-iz-tira-in-zacel-zmerjati-kreten-zarukani-laznivi-kaksno-jahto/" TargetMode="External"/><Relationship Id="rId646" Type="http://schemas.openxmlformats.org/officeDocument/2006/relationships/hyperlink" Target="https://twitter.com/i/web/status/996343450458116096"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022"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201" Type="http://schemas.openxmlformats.org/officeDocument/2006/relationships/hyperlink" Target="https://twitter.com/i/web/status/996275801329930240" TargetMode="External"/><Relationship Id="rId506" Type="http://schemas.openxmlformats.org/officeDocument/2006/relationships/hyperlink" Target="https://twitter.com/i/web/status/996683937090072577"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2839" Type="http://schemas.openxmlformats.org/officeDocument/2006/relationships/hyperlink" Target="https://twitter.com/" TargetMode="External"/><Relationship Id="rId713" Type="http://schemas.openxmlformats.org/officeDocument/2006/relationships/hyperlink" Target="https://twitter.com/i/web/status/996360870644023296"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1648"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96" Type="http://schemas.openxmlformats.org/officeDocument/2006/relationships/hyperlink" Target="http://www.delo.si/novice/slovenija/prebeznikov-ne-bi-pokopali-ne-obcina-ne-drzava-51099.html"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156" Type="http://schemas.openxmlformats.org/officeDocument/2006/relationships/hyperlink" Target="http://eu.sta.si/2514134/objavljen-prvi-razpis-za-evropsko-financiranje-brezplacnega-dostopa-do-spleta" TargetMode="External"/><Relationship Id="rId363" Type="http://schemas.openxmlformats.org/officeDocument/2006/relationships/hyperlink" Target="https://twitter.com/i/web/status/996679499675774976" TargetMode="External"/><Relationship Id="rId570" Type="http://schemas.openxmlformats.org/officeDocument/2006/relationships/hyperlink" Target="https://twitter.com/i/web/status/996741254363910144"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223" Type="http://schemas.openxmlformats.org/officeDocument/2006/relationships/hyperlink" Target="https://twitter.com/i/web/status/996621208711057408" TargetMode="External"/><Relationship Id="rId430" Type="http://schemas.openxmlformats.org/officeDocument/2006/relationships/hyperlink" Target="https://twitter.com/i/web/status/996716558511730689" TargetMode="External"/><Relationship Id="rId668" Type="http://schemas.openxmlformats.org/officeDocument/2006/relationships/hyperlink" Target="http://nova24tv.si/slovenija/crna-kronika/nasprotniki-sds-so-ze-zaceli-s-podlimi-triki/" TargetMode="External"/><Relationship Id="rId875" Type="http://schemas.openxmlformats.org/officeDocument/2006/relationships/hyperlink" Target="https://twitter.com/" TargetMode="External"/><Relationship Id="rId1060" Type="http://schemas.openxmlformats.org/officeDocument/2006/relationships/hyperlink" Target="https://twitter.com/" TargetMode="External"/><Relationship Id="rId1298" Type="http://schemas.openxmlformats.org/officeDocument/2006/relationships/hyperlink" Target="https://twitter.com/" TargetMode="External"/><Relationship Id="rId2111"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i/web/status/996739791730413573" TargetMode="External"/><Relationship Id="rId735" Type="http://schemas.openxmlformats.org/officeDocument/2006/relationships/hyperlink" Target="https://twitter.com/i/web/status/996633231205240832"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1877" Type="http://schemas.openxmlformats.org/officeDocument/2006/relationships/hyperlink" Target="https://twitter.com/" TargetMode="External"/><Relationship Id="rId2830" Type="http://schemas.openxmlformats.org/officeDocument/2006/relationships/hyperlink" Target="https://twitter.com/" TargetMode="External"/><Relationship Id="rId2928" Type="http://schemas.openxmlformats.org/officeDocument/2006/relationships/hyperlink" Target="https://twitter.com/" TargetMode="External"/><Relationship Id="rId71" Type="http://schemas.openxmlformats.org/officeDocument/2006/relationships/hyperlink" Target="https://twitter.com/i/web/status/996331528803246080" TargetMode="External"/><Relationship Id="rId802" Type="http://schemas.openxmlformats.org/officeDocument/2006/relationships/hyperlink" Target="http://nova24tv.si/slovenija/politika/ekskluzivno-skrbno-pripravljen-veliki-pok-iz-bosne-se-je-zalostno-sfizil/"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29" Type="http://schemas.openxmlformats.org/officeDocument/2006/relationships/hyperlink" Target="https://twitter.com/i/web/status/996141301727940609" TargetMode="External"/><Relationship Id="rId178" Type="http://schemas.openxmlformats.org/officeDocument/2006/relationships/hyperlink" Target="http://nova24tv.si/slovenija/lgeneza-kriminalne-zdruzbe-kako-je-nastala-globoka-drzava-in-kdo-vse-je-vpleten/" TargetMode="External"/><Relationship Id="rId1804" Type="http://schemas.openxmlformats.org/officeDocument/2006/relationships/hyperlink" Target="https://twitter.com/" TargetMode="External"/><Relationship Id="rId385" Type="http://schemas.openxmlformats.org/officeDocument/2006/relationships/hyperlink" Target="http://www.zdravo-slovenija.com/tu-in-tam-1/2018/5/16/evrovizija-2019-strel-v-hrbet-10-tok-smrt-otroka-12-tok" TargetMode="External"/><Relationship Id="rId592" Type="http://schemas.openxmlformats.org/officeDocument/2006/relationships/hyperlink" Target="https://twitter.com/i/web/status/996458673877716994"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245" Type="http://schemas.openxmlformats.org/officeDocument/2006/relationships/hyperlink" Target="http://www.novicejutro.si/vnos/ladji-triglav-odpovedali-vsi-trije-motorji?utm_source=dlvr.it&amp;utm_medium=twitter" TargetMode="External"/><Relationship Id="rId452" Type="http://schemas.openxmlformats.org/officeDocument/2006/relationships/hyperlink" Target="http://www.demokracija.si/slovenija/zacelo-se-je-levicarski-facebook-zacel-z-blokadami-profila-demokracije.html" TargetMode="External"/><Relationship Id="rId897"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105" Type="http://schemas.openxmlformats.org/officeDocument/2006/relationships/hyperlink" Target="https://www.youtube.com/watch?v=RUJLI67b0SA" TargetMode="External"/><Relationship Id="rId312" Type="http://schemas.openxmlformats.org/officeDocument/2006/relationships/hyperlink" Target="https://twitter.com/i/web/status/996664156366438401" TargetMode="External"/><Relationship Id="rId757" Type="http://schemas.openxmlformats.org/officeDocument/2006/relationships/hyperlink" Target="http://www.rtvslo.si/slovenija/ladji-triglav-odpovedali-vsi-trije-motorji/454921"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200"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reporter.si/clanek/slovenija/cus-je-ogorcen-je-vucko-kompetenten-za-direktorja-dvk-638609" TargetMode="External"/><Relationship Id="rId617" Type="http://schemas.openxmlformats.org/officeDocument/2006/relationships/hyperlink" Target="http://www.slovenskenovice.si/novice/slovenija/clanek/znana-astrologinja-daje-odgovor-kdo-bo-zmagal-na-volitvah-50469"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20" Type="http://schemas.openxmlformats.org/officeDocument/2006/relationships/hyperlink" Target="https://njena.svet24.si/clanek/svet-slavnih/5af404b1acf4f/voditelj-na-tv-slovenija-iskreno-o-delu"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267" Type="http://schemas.openxmlformats.org/officeDocument/2006/relationships/hyperlink" Target="https://4d.rtvslo.si/arhiv/tednik/174471597" TargetMode="External"/><Relationship Id="rId474" Type="http://schemas.openxmlformats.org/officeDocument/2006/relationships/hyperlink" Target="http://nova24tv.si/slovenija/se-zeli-ministrica-irena-majcen-vpisati-v-guinnessovo-knjigo-svetovnih-presezkov-uvaja-meritve-za-peci-na-trdna-goriva-kakrsnih-nimajo-nikjer-na-svetu/" TargetMode="External"/><Relationship Id="rId2155" Type="http://schemas.openxmlformats.org/officeDocument/2006/relationships/hyperlink" Target="https://twitter.com/" TargetMode="External"/><Relationship Id="rId127" Type="http://schemas.openxmlformats.org/officeDocument/2006/relationships/hyperlink" Target="https://twitter.com/thegledos/status/996111580323635201" TargetMode="External"/><Relationship Id="rId681" Type="http://schemas.openxmlformats.org/officeDocument/2006/relationships/hyperlink" Target="https://reporter.si/clanek/slovenija/roman-leljak-objavlja-dokumente-iz-beograda-ki-so-jih-v-sloveniji-unicili-638685" TargetMode="External"/><Relationship Id="rId779" Type="http://schemas.openxmlformats.org/officeDocument/2006/relationships/hyperlink" Target="https://soundcloud.com/martina-prevej-ek-81995692/zivela-slovenija?utm_source=soundcloud&amp;utm_campaign=share&amp;utm_medium=twitter" TargetMode="External"/><Relationship Id="rId986" Type="http://schemas.openxmlformats.org/officeDocument/2006/relationships/hyperlink" Target="https://twitter.com/" TargetMode="External"/><Relationship Id="rId2362" Type="http://schemas.openxmlformats.org/officeDocument/2006/relationships/hyperlink" Target="https://twitter.com/" TargetMode="External"/><Relationship Id="rId2667" Type="http://schemas.openxmlformats.org/officeDocument/2006/relationships/hyperlink" Target="https://twitter.com/" TargetMode="External"/><Relationship Id="rId334" Type="http://schemas.openxmlformats.org/officeDocument/2006/relationships/hyperlink" Target="https://twitter.com/i/web/status/996674279889625089" TargetMode="External"/><Relationship Id="rId541" Type="http://schemas.openxmlformats.org/officeDocument/2006/relationships/hyperlink" Target="http://nova24tv.si/slovenija/politika/znani-so-nagrajenci-ki-so-napovedali-besede-ljubljanskega-zupana-jankovica/" TargetMode="External"/><Relationship Id="rId639" Type="http://schemas.openxmlformats.org/officeDocument/2006/relationships/hyperlink" Target="https://twitter.com/i/web/status/996474165384368129" TargetMode="External"/><Relationship Id="rId1171"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2874" Type="http://schemas.openxmlformats.org/officeDocument/2006/relationships/hyperlink" Target="https://twitter.com/" TargetMode="External"/><Relationship Id="rId401" Type="http://schemas.openxmlformats.org/officeDocument/2006/relationships/hyperlink" Target="https://twitter.com/i/web/status/996629928228646912" TargetMode="External"/><Relationship Id="rId846" Type="http://schemas.openxmlformats.org/officeDocument/2006/relationships/hyperlink" Target="https://twitter.com/" TargetMode="External"/><Relationship Id="rId1031"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www.demokracija.si/slovenija/zacelo-se-je-levicarski-facebook-zacel-z-blokadami-profila-demokracije.html"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www.24ur.com/novice/slovenija/razmisljati-bi-morali-o-zdravju-gasilcev-ki-bi-bili-lahko-ogrozeni.html"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191" Type="http://schemas.openxmlformats.org/officeDocument/2006/relationships/hyperlink" Target="https://twitter.com/i/web/status/996482478205489159"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289" Type="http://schemas.openxmlformats.org/officeDocument/2006/relationships/hyperlink" Target="https://www.24ur.com/novice/slovenija/vojaski-ladji-triglav-na-misiji-odpovedali-vsi-trije-motorji.html" TargetMode="External"/><Relationship Id="rId496" Type="http://schemas.openxmlformats.org/officeDocument/2006/relationships/hyperlink" Target="https://twitter.com/i/web/status/996108694298529797"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149" Type="http://schemas.openxmlformats.org/officeDocument/2006/relationships/hyperlink" Target="https://twitter.com/i/web/status/996322392694841344" TargetMode="External"/><Relationship Id="rId356" Type="http://schemas.openxmlformats.org/officeDocument/2006/relationships/hyperlink" Target="https://twitter.com/i/web/status/996492181522264064" TargetMode="External"/><Relationship Id="rId563" Type="http://schemas.openxmlformats.org/officeDocument/2006/relationships/hyperlink" Target="https://twitter.com/i/web/status/996738709214187522" TargetMode="External"/><Relationship Id="rId770" Type="http://schemas.openxmlformats.org/officeDocument/2006/relationships/hyperlink" Target="http://www.demokracija.si/slovenija/zacelo-se-je-levicarski-facebook-zacel-z-blokadami-profila-demokracije.html"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216" Type="http://schemas.openxmlformats.org/officeDocument/2006/relationships/hyperlink" Target="http://www.demokracija.si/slovenija/drustvo-moris-zahteva-za-prepoved-javne-prireditve-nosil-bom-rdeco-zvezdo.html" TargetMode="External"/><Relationship Id="rId423" Type="http://schemas.openxmlformats.org/officeDocument/2006/relationships/hyperlink" Target="http://nova24tv.si/slovenija/katera-obcina-bo-sprejela-migrante-in-z-vsakim-zasluzila-290-evrov-delovna-skupina-za-azil-v-akciji-za-migrante-isce-streho-nad-glavo/" TargetMode="External"/><Relationship Id="rId868"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1498" Type="http://schemas.openxmlformats.org/officeDocument/2006/relationships/hyperlink" Target="https://twitter.com/" TargetMode="External"/><Relationship Id="rId2104"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630" Type="http://schemas.openxmlformats.org/officeDocument/2006/relationships/hyperlink" Target="https://twitter.com/i/web/status/996745111508840451" TargetMode="External"/><Relationship Id="rId728" Type="http://schemas.openxmlformats.org/officeDocument/2006/relationships/hyperlink" Target="https://twitter.com/i/web/status/996420831017398272"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311"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www.24ur.com/novice/slovenija/nedotakljive-mreze-v-zdravstvu.html?q=loredan" TargetMode="External"/><Relationship Id="rId1120"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2199" Type="http://schemas.openxmlformats.org/officeDocument/2006/relationships/hyperlink" Target="https://twitter.com/" TargetMode="External"/><Relationship Id="rId280" Type="http://schemas.openxmlformats.org/officeDocument/2006/relationships/hyperlink" Target="https://twitter.com/i/web/status/996489429513621507" TargetMode="External"/><Relationship Id="rId140" Type="http://schemas.openxmlformats.org/officeDocument/2006/relationships/hyperlink" Target="http://nova24tv.si/slovenija/politika/razkrivamo-ministrica-anja-kopac-mrak-svojemu-bivsemu-mozu-omejuje-stike-z-otroki-zato-se-je-pridruzil-drustvu-obupanih-ocetov/" TargetMode="External"/><Relationship Id="rId378" Type="http://schemas.openxmlformats.org/officeDocument/2006/relationships/hyperlink" Target="https://4d.rtvslo.si/arhiv/odmevi/174538773" TargetMode="External"/><Relationship Id="rId585" Type="http://schemas.openxmlformats.org/officeDocument/2006/relationships/hyperlink" Target="http://nova24tv.si/slovenija/politika/ekskluzivno-skrbno-pripravljen-veliki-pok-iz-bosne-se-je-zalostno-sfizil/" TargetMode="External"/><Relationship Id="rId792" Type="http://schemas.openxmlformats.org/officeDocument/2006/relationships/hyperlink" Target="https://twitter.com/i/web/status/996741254363910144"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6" Type="http://schemas.openxmlformats.org/officeDocument/2006/relationships/hyperlink" Target="https://t.co/KDruejILeI" TargetMode="External"/><Relationship Id="rId238" Type="http://schemas.openxmlformats.org/officeDocument/2006/relationships/hyperlink" Target="https://reporter.si/clanek/slovenija/dominika-svarc-pipan-ne-zeli-da-scijemo-po-njej-638415" TargetMode="External"/><Relationship Id="rId445" Type="http://schemas.openxmlformats.org/officeDocument/2006/relationships/hyperlink" Target="https://twitter.com/i/web/status/996726220208435200" TargetMode="External"/><Relationship Id="rId652" Type="http://schemas.openxmlformats.org/officeDocument/2006/relationships/hyperlink" Target="https://twitter.com/i/web/status/996698934591606784"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2778" Type="http://schemas.openxmlformats.org/officeDocument/2006/relationships/hyperlink" Target="https://twitter.com/" TargetMode="External"/><Relationship Id="rId305" Type="http://schemas.openxmlformats.org/officeDocument/2006/relationships/hyperlink" Target="http://www.press24.mk/poraneshniot-pretsedatel-na-slovenija-milan-kuchan-vo-poseta-na-makedonija?utm_source=dlvr.it&amp;utm_medium=twitter" TargetMode="External"/><Relationship Id="rId512" Type="http://schemas.openxmlformats.org/officeDocument/2006/relationships/hyperlink" Target="https://reporter.si/clanek/slovenija/v-sd-volivce-prosijo-naj-jih-ob-obisku-stranisca-straniscna-kampanja-se-nadaljuje-638740" TargetMode="External"/><Relationship Id="rId957" Type="http://schemas.openxmlformats.org/officeDocument/2006/relationships/hyperlink" Target="https://twitter.com/" TargetMode="External"/><Relationship Id="rId1142"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400"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www.facebook.com/YTONG.Slovenija/posts/10155709233404958" TargetMode="External"/><Relationship Id="rId817" Type="http://schemas.openxmlformats.org/officeDocument/2006/relationships/hyperlink" Target="https://twitter.com/i/web/status/996352285520384000" TargetMode="External"/><Relationship Id="rId1002"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13" Type="http://schemas.openxmlformats.org/officeDocument/2006/relationships/hyperlink" Target="https://siol.net/novice/slovenija/sebastjan-erlah-zaradi-sovraznih-tvitov-izkljucen-iz-sds-397741"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162" Type="http://schemas.openxmlformats.org/officeDocument/2006/relationships/hyperlink" Target="https://twitter.com/i/web/status/996343980437762048" TargetMode="External"/><Relationship Id="rId467" Type="http://schemas.openxmlformats.org/officeDocument/2006/relationships/hyperlink" Target="https://twitter.com/i/web/status/996404974904070144"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674" Type="http://schemas.openxmlformats.org/officeDocument/2006/relationships/hyperlink" Target="http://www.demokracija.si/slovenija/zacelo-se-je-levicarski-facebook-zacel-z-blokadami-profila-demokracije.html" TargetMode="External"/><Relationship Id="rId881" Type="http://schemas.openxmlformats.org/officeDocument/2006/relationships/hyperlink" Target="https://twitter.com/"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www.demokracija.si/slovenija/zacelo-se-je-levicarski-facebook-zacel-z-blokadami-profila-demokracije.html" TargetMode="External"/><Relationship Id="rId534" Type="http://schemas.openxmlformats.org/officeDocument/2006/relationships/hyperlink" Target="https://twitter.com/i/web/status/996739791730413573" TargetMode="External"/><Relationship Id="rId741" Type="http://schemas.openxmlformats.org/officeDocument/2006/relationships/hyperlink" Target="https://twitter.com/i/web/status/996754220555624448" TargetMode="External"/><Relationship Id="rId839"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www.rtvslo.si/slovenija/dan-slovenske-vojske-premalo-vojakov-premalo-denarja-preslaba-oprema/454936"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i/web/status/996220303528398848"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184" Type="http://schemas.openxmlformats.org/officeDocument/2006/relationships/hyperlink" Target="https://twitter.com/i/web/status/996475237817516033" TargetMode="External"/><Relationship Id="rId391" Type="http://schemas.openxmlformats.org/officeDocument/2006/relationships/hyperlink" Target="http://nova24tv.si/svet/zaskrbljujoci-podatki-iz-evropskega-porocila-prihaja-veliko-vec-migrantov-kot-je-sprva-kazalo/"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251" Type="http://schemas.openxmlformats.org/officeDocument/2006/relationships/hyperlink" Target="https://twitter.com/i/web/status/996442657995059201" TargetMode="External"/><Relationship Id="rId489" Type="http://schemas.openxmlformats.org/officeDocument/2006/relationships/hyperlink" Target="https://soundcloud.com/martina-prevej-ek-81995692/zivela-slovenija?utm_source=soundcloud&amp;utm_campaign=share&amp;utm_medium=twitter" TargetMode="External"/><Relationship Id="rId696" Type="http://schemas.openxmlformats.org/officeDocument/2006/relationships/hyperlink" Target="https://twitter.com/i/web/status/996282664012402688"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9" Type="http://schemas.openxmlformats.org/officeDocument/2006/relationships/hyperlink" Target="http://eu.sta.si/2514202/peterle-in-bogovic-v-bruslju-obelezila-prvi-svetovni-dan-cebel" TargetMode="External"/><Relationship Id="rId556" Type="http://schemas.openxmlformats.org/officeDocument/2006/relationships/hyperlink" Target="https://www.youtube.com/watch?v=RUJLI67b0SA" TargetMode="External"/><Relationship Id="rId763" Type="http://schemas.openxmlformats.org/officeDocument/2006/relationships/hyperlink" Target="https://twitter.com/i/web/status/996431174028406784"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twitter.com/i/web/status/996251665736130560" TargetMode="External"/><Relationship Id="rId209" Type="http://schemas.openxmlformats.org/officeDocument/2006/relationships/hyperlink" Target="https://twitter.com/i/web/status/996502605886033920" TargetMode="External"/><Relationship Id="rId416" Type="http://schemas.openxmlformats.org/officeDocument/2006/relationships/hyperlink" Target="https://twitter.com/i/web/status/996476153727774723"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s://twitter.com/i/web/status/996663635782062080"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i/web/status/996293012174098432"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2094" Type="http://schemas.openxmlformats.org/officeDocument/2006/relationships/hyperlink" Target="https://twitter.com/" TargetMode="External"/><Relationship Id="rId273" Type="http://schemas.openxmlformats.org/officeDocument/2006/relationships/hyperlink" Target="https://twitter.com/i/web/status/996644755722383361" TargetMode="External"/><Relationship Id="rId480" Type="http://schemas.openxmlformats.org/officeDocument/2006/relationships/hyperlink" Target="http://nova24tv.si/slovenija/politika/ekskluzivno-skrbno-pripravljen-veliki-pok-iz-bosne-se-je-zalostno-sfizil/"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133" Type="http://schemas.openxmlformats.org/officeDocument/2006/relationships/hyperlink" Target="http://eu.sta.si/2514109/med-dobitniki-nagrade-europa-nostra-2018-tudi-plecnikova-hisa" TargetMode="External"/><Relationship Id="rId340" Type="http://schemas.openxmlformats.org/officeDocument/2006/relationships/hyperlink" Target="http://eu.sta.si/2514202/peterle-in-bogovic-v-bruslju-obelezila-prvi-svetovni-dan-cebel" TargetMode="External"/><Relationship Id="rId578" Type="http://schemas.openxmlformats.org/officeDocument/2006/relationships/hyperlink" Target="http://nova24tv.si/slovenija/politika/ekskluzivno-skrbno-pripravljen-veliki-pok-iz-bosne-se-je-zalostno-sfizil/" TargetMode="External"/><Relationship Id="rId785" Type="http://schemas.openxmlformats.org/officeDocument/2006/relationships/hyperlink" Target="https://twitter.com/i/web/status/996646408366280704"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200" Type="http://schemas.openxmlformats.org/officeDocument/2006/relationships/hyperlink" Target="https://twitter.com/i/web/status/996275801329930240" TargetMode="External"/><Relationship Id="rId438" Type="http://schemas.openxmlformats.org/officeDocument/2006/relationships/hyperlink" Target="https://www.24ur.com/novice/slovenija/vojaski-ladji-triglav-na-misiji-odpovedali-vsi-trije-motorji.html" TargetMode="External"/><Relationship Id="rId645" Type="http://schemas.openxmlformats.org/officeDocument/2006/relationships/hyperlink" Target="https://twitter.com/i/web/status/996476834962436096"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505" Type="http://schemas.openxmlformats.org/officeDocument/2006/relationships/hyperlink" Target="https://twitter.com/i/web/status/996735967645052928" TargetMode="External"/><Relationship Id="rId712" Type="http://schemas.openxmlformats.org/officeDocument/2006/relationships/hyperlink" Target="https://twitter.com/i/web/status/996741254363910144"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www.youtube.com/watch?v=G99bcM1FtaM&amp;feature=youtu.be&amp;a"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295" Type="http://schemas.openxmlformats.org/officeDocument/2006/relationships/hyperlink" Target="https://twitter.com/i/web/status/996647177001885696"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155" Type="http://schemas.openxmlformats.org/officeDocument/2006/relationships/hyperlink" Target="http://eu.sta.si/2514134/objavljen-prvi-razpis-za-evropsko-financiranje-brezplacnega-dostopa-do-spleta" TargetMode="External"/><Relationship Id="rId362" Type="http://schemas.openxmlformats.org/officeDocument/2006/relationships/hyperlink" Target="https://twitter.com/i/web/status/996679499675774976"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222" Type="http://schemas.openxmlformats.org/officeDocument/2006/relationships/hyperlink" Target="http://radio.ognjisce.si/sl/202/slovenija/27117/" TargetMode="External"/><Relationship Id="rId667" Type="http://schemas.openxmlformats.org/officeDocument/2006/relationships/hyperlink" Target="https://twitter.com/i/web/status/996373969249996800"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twitter.com/i/web/status/996739791730413573" TargetMode="External"/><Relationship Id="rId734" Type="http://schemas.openxmlformats.org/officeDocument/2006/relationships/hyperlink" Target="https://twitter.com/i/web/status/996633231205240832"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www.24ur.com/novice/slovenija/vojaski-ladji-triglav-na-misiji-odpovedali-vsi-trije-motorji.html" TargetMode="External"/><Relationship Id="rId801" Type="http://schemas.openxmlformats.org/officeDocument/2006/relationships/hyperlink" Target="http://nova24tv.si/slovenija/politika/ekskluzivno-skrbno-pripravljen-veliki-pok-iz-bosne-se-je-zalostno-sfizil/"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996141301727940609" TargetMode="External"/><Relationship Id="rId1803" Type="http://schemas.openxmlformats.org/officeDocument/2006/relationships/hyperlink" Target="https://twitter.com/" TargetMode="External"/><Relationship Id="rId177" Type="http://schemas.openxmlformats.org/officeDocument/2006/relationships/hyperlink" Target="http://www.demokracija.si/slovenija/nasprotniki-sds-so-ze-zaceli-s-podlimi-triki.html" TargetMode="External"/><Relationship Id="rId384" Type="http://schemas.openxmlformats.org/officeDocument/2006/relationships/hyperlink" Target="http://www.demokracija.si/slovenija/drustvo-moris-zahteva-za-prepoved-javne-prireditve-nosil-bom-rdeco-zvezdo.html" TargetMode="External"/><Relationship Id="rId591" Type="http://schemas.openxmlformats.org/officeDocument/2006/relationships/hyperlink" Target="https://twitter.com/i/web/status/996458673877716994"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244" Type="http://schemas.openxmlformats.org/officeDocument/2006/relationships/hyperlink" Target="http://www.demokracija.si/slovenija/drustvo-moris-zahteva-za-prepoved-javne-prireditve-nosil-bom-rdeco-zvezdo.html" TargetMode="External"/><Relationship Id="rId689" Type="http://schemas.openxmlformats.org/officeDocument/2006/relationships/hyperlink" Target="http://www.rtvslo.si/slovenija/grem-volit/novice/vucko-zanika-ocitke-o-politicni-zavrnitvi-cuseve-liste/454899"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451" Type="http://schemas.openxmlformats.org/officeDocument/2006/relationships/hyperlink" Target="https://twitter.com/i/web/status/996690056244056064" TargetMode="External"/><Relationship Id="rId549" Type="http://schemas.openxmlformats.org/officeDocument/2006/relationships/hyperlink" Target="http://radio.ognjisce.si/sl/202/slovenija/27125/" TargetMode="External"/><Relationship Id="rId756" Type="http://schemas.openxmlformats.org/officeDocument/2006/relationships/hyperlink" Target="http://www.rtvslo.si/slovenija/ladji-triglav-odpovedali-vsi-trije-motorji/454921"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104" Type="http://schemas.openxmlformats.org/officeDocument/2006/relationships/hyperlink" Target="https://www.youtube.com/watch?v=RUJLI67b0SA" TargetMode="External"/><Relationship Id="rId311" Type="http://schemas.openxmlformats.org/officeDocument/2006/relationships/hyperlink" Target="https://twitter.com/i/web/status/996664156366438401" TargetMode="External"/><Relationship Id="rId409" Type="http://schemas.openxmlformats.org/officeDocument/2006/relationships/hyperlink" Target="http://novilist.hr/Vijesti/Rijeka/LEGENDARNI-RIJECKI-LUCKI-PILOT-Cijela-Slovenija-radi-za-Kopar-a-luka-Rijeka-nema-strategije"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s://www.24ur.com/novice/slovenija/kemis2.html" TargetMode="External"/><Relationship Id="rId616" Type="http://schemas.openxmlformats.org/officeDocument/2006/relationships/hyperlink" Target="http://www.slovenskenovice.si/novice/slovenija/clanek/znana-astrologinja-daje-odgovor-kdo-bo-zmagal-na-volitvah-50469"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199" Type="http://schemas.openxmlformats.org/officeDocument/2006/relationships/hyperlink" Target="https://twitter.com/i/web/status/996275801329930240"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266" Type="http://schemas.openxmlformats.org/officeDocument/2006/relationships/hyperlink" Target="http://www.demokracija.si/slovenija/nasprotniki-sds-so-ze-zaceli-s-podlimi-triki.html" TargetMode="External"/><Relationship Id="rId473" Type="http://schemas.openxmlformats.org/officeDocument/2006/relationships/hyperlink" Target="http://nova24tv.si/slovenija/se-zeli-ministrica-irena-majcen-vpisati-v-guinnessovo-knjigo-svetovnih-presezkov-uvaja-meritve-za-peci-na-trdna-goriva-kakrsnih-nimajo-nikjer-na-svetu/" TargetMode="External"/><Relationship Id="rId680" Type="http://schemas.openxmlformats.org/officeDocument/2006/relationships/hyperlink" Target="https://reporter.si/clanek/slovenija/roman-leljak-objavlja-dokumente-iz-beograda-ki-so-jih-v-sloveniji-unicili-638685"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126" Type="http://schemas.openxmlformats.org/officeDocument/2006/relationships/hyperlink" Target="https://twitter.com/thegledos/status/996111580323635201" TargetMode="External"/><Relationship Id="rId333" Type="http://schemas.openxmlformats.org/officeDocument/2006/relationships/hyperlink" Target="https://twitter.com/i/web/status/996674279889625089" TargetMode="External"/><Relationship Id="rId540" Type="http://schemas.openxmlformats.org/officeDocument/2006/relationships/hyperlink" Target="http://nova24tv.si/slovenija/politika/znani-so-nagrajenci-ki-so-napovedali-besede-ljubljanskega-zupana-jankovica/" TargetMode="External"/><Relationship Id="rId778" Type="http://schemas.openxmlformats.org/officeDocument/2006/relationships/hyperlink" Target="https://soundcloud.com/martina-prevej-ek-81995692/zivela-slovenija?utm_source=soundcloud&amp;utm_campaign=share&amp;utm_medium=twitter"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i/web/status/996382364367548421"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s://www.primorske.si/slovenija/sezanci-najbolj-podprli-zakon-ajdovci-mocno-proti" TargetMode="External"/><Relationship Id="rId705" Type="http://schemas.openxmlformats.org/officeDocument/2006/relationships/hyperlink" Target="https://twitter.com/i/web/status/996297880112697344"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twitter.com/i/web/status/996246508633837568"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190" Type="http://schemas.openxmlformats.org/officeDocument/2006/relationships/hyperlink" Target="https://twitter.com/i/web/status/996401053670223872" TargetMode="External"/><Relationship Id="rId288" Type="http://schemas.openxmlformats.org/officeDocument/2006/relationships/hyperlink" Target="http://www.demokracija.si/slovenija/drustvo-moris-zahteva-za-prepoved-javne-prireditve-nosil-bom-rdeco-zvezdo.html" TargetMode="External"/><Relationship Id="rId1914" Type="http://schemas.openxmlformats.org/officeDocument/2006/relationships/hyperlink" Target="https://twitter.com/" TargetMode="External"/><Relationship Id="rId495" Type="http://schemas.openxmlformats.org/officeDocument/2006/relationships/hyperlink" Target="https://twitter.com/i/web/status/996108694298529797"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148" Type="http://schemas.openxmlformats.org/officeDocument/2006/relationships/hyperlink" Target="http://www.demokracija.si/slovenija/nasprotniki-sds-so-ze-zaceli-s-podlimi-triki.html" TargetMode="External"/><Relationship Id="rId355" Type="http://schemas.openxmlformats.org/officeDocument/2006/relationships/hyperlink" Target="https://twitter.com/i/web/status/996317034744111104" TargetMode="External"/><Relationship Id="rId562" Type="http://schemas.openxmlformats.org/officeDocument/2006/relationships/hyperlink" Target="https://www.sta.si/2514139"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215" Type="http://schemas.openxmlformats.org/officeDocument/2006/relationships/hyperlink" Target="http://www.demokracija.si/fokus/bizarnost-se-stopnjuje-rtv-slovenija-v-oglasu-moti-omemba-intervjuja-s-poslancem-ter-kandidatko-za-poslanko.html" TargetMode="External"/><Relationship Id="rId422" Type="http://schemas.openxmlformats.org/officeDocument/2006/relationships/hyperlink" Target="https://soundcloud.com/martina-prevej-ek-81995692/zivela-slovenija?utm_source=soundcloud&amp;utm_campaign=share&amp;utm_medium=twitter"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i/web/status/996351192115634176"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www.demokracija.si/slovenija/zacelo-se-je-levicarski-facebook-zacel-z-blokadami-profila-demokracije.html"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77" Type="http://schemas.openxmlformats.org/officeDocument/2006/relationships/hyperlink" Target="https://twitter.com/i/web/status/996295284513804288" TargetMode="External"/><Relationship Id="rId584" Type="http://schemas.openxmlformats.org/officeDocument/2006/relationships/hyperlink" Target="https://twitter.com/i/web/status/996458673877716994"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5" Type="http://schemas.openxmlformats.org/officeDocument/2006/relationships/hyperlink" Target="https://t.co/HUeo3LeqnS" TargetMode="External"/><Relationship Id="rId237" Type="http://schemas.openxmlformats.org/officeDocument/2006/relationships/hyperlink" Target="https://www.izvoznookno.si/Aktualno/Vabilo_na_organiziran_obisk_sejma_CeBIT_2018_Hannover_13_15_junij_2018_22517.aspx" TargetMode="External"/><Relationship Id="rId791" Type="http://schemas.openxmlformats.org/officeDocument/2006/relationships/hyperlink" Target="https://twitter.com/i/web/status/996646408366280704"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444" Type="http://schemas.openxmlformats.org/officeDocument/2006/relationships/hyperlink" Target="https://twitter.com/i/web/status/996726220208435200" TargetMode="External"/><Relationship Id="rId651" Type="http://schemas.openxmlformats.org/officeDocument/2006/relationships/hyperlink" Target="https://twitter.com/i/web/status/996325627916668929" TargetMode="External"/><Relationship Id="rId749" Type="http://schemas.openxmlformats.org/officeDocument/2006/relationships/hyperlink" Target="http://nova24tv.si/slovenija/politika/ekskluzivno-skrbno-pripravljen-veliki-pok-iz-bosne-se-je-zalostno-sfizil/"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s://twitter.com/i/web/status/996657262084149248" TargetMode="External"/><Relationship Id="rId511" Type="http://schemas.openxmlformats.org/officeDocument/2006/relationships/hyperlink" Target="http://nova24tv.si/slovenija/politika/ekskluzivno-skrbno-pripravljen-veliki-pok-iz-bosne-se-je-zalostno-sfizil/" TargetMode="External"/><Relationship Id="rId609" Type="http://schemas.openxmlformats.org/officeDocument/2006/relationships/hyperlink" Target="https://twitter.com/i/web/status/996736685282086912"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siol.net/novice/volitve-2018/taksen-balkon-ima-kandidatka-za-poslanko-ki-naj-bi-se-borila-za-pravice-zivali-467425" TargetMode="External"/><Relationship Id="rId816" Type="http://schemas.openxmlformats.org/officeDocument/2006/relationships/hyperlink" Target="https://twitter.com/i/web/status/996331103358214145"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12" Type="http://schemas.openxmlformats.org/officeDocument/2006/relationships/hyperlink" Target="https://siol.net/novice/slovenija/sebastjan-erlah-zaradi-sovraznih-tvitov-izkljucen-iz-sds-397741" TargetMode="External"/><Relationship Id="rId1818" Type="http://schemas.openxmlformats.org/officeDocument/2006/relationships/hyperlink" Target="https://twitter.com/" TargetMode="External"/><Relationship Id="rId161" Type="http://schemas.openxmlformats.org/officeDocument/2006/relationships/hyperlink" Target="https://twitter.com/i/web/status/996321424544600064" TargetMode="External"/><Relationship Id="rId399" Type="http://schemas.openxmlformats.org/officeDocument/2006/relationships/hyperlink" Target="https://twitter.com/i/web/status/996124478815047684"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259" Type="http://schemas.openxmlformats.org/officeDocument/2006/relationships/hyperlink" Target="https://reporter.si/clanek/slovenija/roman-leljak-objavlja-dokumente-iz-beograda-ki-so-jih-v-sloveniji-unicili-638685" TargetMode="External"/><Relationship Id="rId466" Type="http://schemas.openxmlformats.org/officeDocument/2006/relationships/hyperlink" Target="https://twitter.com/i/web/status/996409590488158208" TargetMode="External"/><Relationship Id="rId673" Type="http://schemas.openxmlformats.org/officeDocument/2006/relationships/hyperlink" Target="https://twitter.com/i/web/status/996312010420903936"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119" Type="http://schemas.openxmlformats.org/officeDocument/2006/relationships/hyperlink" Target="https://www.24ur.com/novice/slovenija/vojaski-ladji-triglav-na-misiji-odpovedali-vsi-trije-motorji.html" TargetMode="External"/><Relationship Id="rId326" Type="http://schemas.openxmlformats.org/officeDocument/2006/relationships/hyperlink" Target="https://twitter.com/i/web/status/996669117724848128" TargetMode="External"/><Relationship Id="rId533" Type="http://schemas.openxmlformats.org/officeDocument/2006/relationships/hyperlink" Target="https://twitter.com/i/web/status/996739791730413573"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www.delo.si/novice/slovenija/janez-jansa-je-pred-cetrt-stoletja-prevzel-vodenje-sds-50866.html"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s://twitter.com/i/web/status/996282664012402688"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s://twitter.com/i/web/status/996220303528398848" TargetMode="External"/><Relationship Id="rId1602" Type="http://schemas.openxmlformats.org/officeDocument/2006/relationships/hyperlink" Target="https://twitter.com/" TargetMode="External"/><Relationship Id="rId183" Type="http://schemas.openxmlformats.org/officeDocument/2006/relationships/hyperlink" Target="https://reporter.si/clanek/slovenija/roman-leljak-objavlja-dokumente-iz-beograda-ki-so-jih-v-sloveniji-unicili-638685" TargetMode="External"/><Relationship Id="rId390" Type="http://schemas.openxmlformats.org/officeDocument/2006/relationships/hyperlink" Target="http://www.demokracija.si/slovenija/zacelo-se-je-levicarski-facebook-zacel-z-blokadami-profila-demokracije.html"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250" Type="http://schemas.openxmlformats.org/officeDocument/2006/relationships/hyperlink" Target="https://twitter.com/i/web/status/996278717675659264" TargetMode="External"/><Relationship Id="rId488" Type="http://schemas.openxmlformats.org/officeDocument/2006/relationships/hyperlink" Target="http://nova24tv.si/slovenija/crna-kronika/nasprotniki-sds-so-ze-zaceli-s-podlimi-triki/" TargetMode="External"/><Relationship Id="rId695" Type="http://schemas.openxmlformats.org/officeDocument/2006/relationships/hyperlink" Target="http://nova24tv.si/slovenija/golobicev-tesni-zaveznik-bogdan-biscaka-povsem-padel-iz-tira-in-zacel-zmerjati-kreten-zarukani-laznivi-kaksno-jahto/"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110" Type="http://schemas.openxmlformats.org/officeDocument/2006/relationships/hyperlink" Target="http://www.rtvslo.si/slovenija/dan-slovenske-vojske-premalo-vojakov-premalo-denarja-preslaba-oprema/454936" TargetMode="External"/><Relationship Id="rId348" Type="http://schemas.openxmlformats.org/officeDocument/2006/relationships/hyperlink" Target="https://krog.sta.si/2514141" TargetMode="External"/><Relationship Id="rId555" Type="http://schemas.openxmlformats.org/officeDocument/2006/relationships/hyperlink" Target="https://www.youtube.com/watch?v=RUJLI67b0SA" TargetMode="External"/><Relationship Id="rId762" Type="http://schemas.openxmlformats.org/officeDocument/2006/relationships/hyperlink" Target="https://twitter.com/i/web/status/996349199242407936"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s://twitter.com/i/web/status/996502313274691586" TargetMode="External"/><Relationship Id="rId415" Type="http://schemas.openxmlformats.org/officeDocument/2006/relationships/hyperlink" Target="https://twitter.com/i/web/status/996476153727774723" TargetMode="External"/><Relationship Id="rId622" Type="http://schemas.openxmlformats.org/officeDocument/2006/relationships/hyperlink" Target="https://twitter.com/i/web/status/996483546691899395"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nova24tv.si/slovenija/politika/llevica-v-paniki-hujskaski-socialni-demokrati-grozijo-z-mnozicnimi-protesti-v-primeru-zmage-desnega-bloka-na-volitvah/"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272" Type="http://schemas.openxmlformats.org/officeDocument/2006/relationships/hyperlink" Target="https://twitter.com/i/web/status/996644755722383361" TargetMode="External"/><Relationship Id="rId577" Type="http://schemas.openxmlformats.org/officeDocument/2006/relationships/hyperlink" Target="https://twitter.com/i/web/status/996313497070919680"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132" Type="http://schemas.openxmlformats.org/officeDocument/2006/relationships/hyperlink" Target="http://eu.sta.si/2514134/objavljen-prvi-razpis-za-evropsko-financiranje-brezplacnega-dostopa-do-spleta" TargetMode="External"/><Relationship Id="rId784" Type="http://schemas.openxmlformats.org/officeDocument/2006/relationships/hyperlink" Target="http://nova24tv.si/svet/zaskrbljujoci-podatki-iz-evropskega-porocila-prihaja-veliko-vec-migrantov-kot-je-sprva-kazalo/"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437" Type="http://schemas.openxmlformats.org/officeDocument/2006/relationships/hyperlink" Target="https://twitter.com/i/web/status/996684914526507009" TargetMode="External"/><Relationship Id="rId644" Type="http://schemas.openxmlformats.org/officeDocument/2006/relationships/hyperlink" Target="https://twitter.com/i/web/status/996289742021984256"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comments" Target="../comments1.xml"/><Relationship Id="rId504" Type="http://schemas.openxmlformats.org/officeDocument/2006/relationships/hyperlink" Target="https://reporter.si/clanek/slovenija/zzr-treba-je-izvoliti-najbolj-sposobne-ugledne-in-izkusene-ljudi-638589" TargetMode="External"/><Relationship Id="rId711" Type="http://schemas.openxmlformats.org/officeDocument/2006/relationships/hyperlink" Target="https://reporter.si/clanek/slovenija/blamaza-slovenske-vojske-ladji-triglav-na-humanitarni-misiji-odpovedali-vsi-trije-motorji-638505"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www.delo.si/novice/slovenija/apartmaji-ob-jasni-v-cernjakove-roke-50878.html" TargetMode="External"/><Relationship Id="rId809" Type="http://schemas.openxmlformats.org/officeDocument/2006/relationships/hyperlink" Target="https://twitter.com/i/web/status/996319007467823104"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294" Type="http://schemas.openxmlformats.org/officeDocument/2006/relationships/hyperlink" Target="https://twitter.com/i/web/status/996647092885098496" TargetMode="External"/><Relationship Id="rId2182" Type="http://schemas.openxmlformats.org/officeDocument/2006/relationships/hyperlink" Target="https://twitter.com/" TargetMode="External"/><Relationship Id="rId154" Type="http://schemas.openxmlformats.org/officeDocument/2006/relationships/hyperlink" Target="https://twitter.com/i/web/status/996335660087857153" TargetMode="External"/><Relationship Id="rId361" Type="http://schemas.openxmlformats.org/officeDocument/2006/relationships/hyperlink" Target="https://twitter.com/i/web/status/996679499675774976" TargetMode="External"/><Relationship Id="rId599" Type="http://schemas.openxmlformats.org/officeDocument/2006/relationships/hyperlink" Target="http://nova24tv.si/slovenija/objavljamo-seznam-novinarjev-slovenske-politicne-levice/"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s://twitter.com/i/web/status/996292499223334912" TargetMode="External"/><Relationship Id="rId666" Type="http://schemas.openxmlformats.org/officeDocument/2006/relationships/hyperlink" Target="https://twitter.com/i/web/status/996250700861595648"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21" Type="http://schemas.openxmlformats.org/officeDocument/2006/relationships/hyperlink" Target="http://nova24tv.si/svet/zaskrbljujoci-podatki-iz-evropskega-porocila-prihaja-veliko-vec-migrantov-kot-je-sprva-kazalo/" TargetMode="External"/><Relationship Id="rId319" Type="http://schemas.openxmlformats.org/officeDocument/2006/relationships/hyperlink" Target="https://www.youtube.com/watch?v=RUJLI67b0SA" TargetMode="External"/><Relationship Id="rId526" Type="http://schemas.openxmlformats.org/officeDocument/2006/relationships/hyperlink" Target="https://siol.net/novice/volitve-2018/taksen-balkon-ima-kandidatka-za-poslanko-ki-naj-bi-se-borila-za-pravice-zivali-467425"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i/web/status/996628826783453184"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nova24tv.si/slovenija/politika/ekskluzivno-skrbno-pripravljen-veliki-pok-iz-bosne-se-je-zalostno-sfizil/"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www.delo.si/novice/slovenija/ali-bi-stranke-zagotovile-vec-denarja-za-zdravstvo-49080.html" TargetMode="External"/><Relationship Id="rId1802" Type="http://schemas.openxmlformats.org/officeDocument/2006/relationships/hyperlink" Target="https://twitter.com/" TargetMode="External"/><Relationship Id="rId176" Type="http://schemas.openxmlformats.org/officeDocument/2006/relationships/hyperlink" Target="https://twitter.com/i/web/status/996461571613364225" TargetMode="External"/><Relationship Id="rId383" Type="http://schemas.openxmlformats.org/officeDocument/2006/relationships/hyperlink" Target="http://www.rtvslo.si/slovenija/tudi-milan-balazic-zaradi-arbitraze-s-hrvasko-z-ovadbo-nad-erjavca/455021" TargetMode="External"/><Relationship Id="rId590" Type="http://schemas.openxmlformats.org/officeDocument/2006/relationships/hyperlink" Target="https://twitter.com/i/web/status/996458673877716994"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243" Type="http://schemas.openxmlformats.org/officeDocument/2006/relationships/hyperlink" Target="https://reporter.si/clanek/slovenija/roman-leljak-objavlja-dokumente-iz-beograda-ki-so-jih-v-sloveniji-unicili-638685" TargetMode="External"/><Relationship Id="rId450" Type="http://schemas.openxmlformats.org/officeDocument/2006/relationships/hyperlink" Target="https://www.zurnal24.si/slovenija/delo-druzina-in-socialne-zadeve-prebrali-smo-volilne-programe-strank-da-jih-ne-bo-treba-vam-309780" TargetMode="External"/><Relationship Id="rId688" Type="http://schemas.openxmlformats.org/officeDocument/2006/relationships/hyperlink" Target="http://www.rtvslo.si/slovenija/grem-volit/novice/vucko-zanika-ocitke-o-politicni-zavrnitvi-cuseve-liste/454899"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103" Type="http://schemas.openxmlformats.org/officeDocument/2006/relationships/hyperlink" Target="https://reporter.si/clanek/slovenija/roman-leljak-objavlja-dokumente-iz-beograda-ki-so-jih-v-sloveniji-unicili-638685" TargetMode="External"/><Relationship Id="rId310" Type="http://schemas.openxmlformats.org/officeDocument/2006/relationships/hyperlink" Target="http://www.delo.si/novice/slovenija/prebeznikov-ne-bi-pokopali-ne-obcina-ne-drzava-51099.html" TargetMode="External"/><Relationship Id="rId548" Type="http://schemas.openxmlformats.org/officeDocument/2006/relationships/hyperlink" Target="http://radio.ognjisce.si/sl/202/slovenija/27125/" TargetMode="External"/><Relationship Id="rId755" Type="http://schemas.openxmlformats.org/officeDocument/2006/relationships/hyperlink" Target="http://www.rtvslo.si/slovenija/ladji-triglav-odpovedali-vsi-trije-motorji/454921"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www.24ur.com/novice/slovenija/kemis2.html" TargetMode="External"/><Relationship Id="rId408" Type="http://schemas.openxmlformats.org/officeDocument/2006/relationships/hyperlink" Target="https://twitter.com/i/web/status/996285043684397056" TargetMode="External"/><Relationship Id="rId615" Type="http://schemas.openxmlformats.org/officeDocument/2006/relationships/hyperlink" Target="http://www.slovenskenovice.si/novice/slovenija/clanek/znana-astrologinja-daje-odgovor-kdo-bo-zmagal-na-volitvah-50469"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www.zurnal24.si/slovenija/delo-druzina-in-socialne-zadeve-prebrali-smo-volilne-programe-strank-da-jih-ne-bo-treba-vam-309780"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www.rtvslo.si/sporocila-za-javnost/gregor-peternel-bo-novi-odgovorni-urednik-sportnega-programa-televizije-slovenija/454991"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265" Type="http://schemas.openxmlformats.org/officeDocument/2006/relationships/hyperlink" Target="https://reporter.si/clanek/slovenija/zzr-treba-je-izvoliti-najbolj-sposobne-ugledne-in-izkusene-ljudi-638589" TargetMode="External"/><Relationship Id="rId472" Type="http://schemas.openxmlformats.org/officeDocument/2006/relationships/hyperlink" Target="http://nova24tv.si/slovenija/politika/ekskluzivno-skrbno-pripravljen-veliki-pok-iz-bosne-se-je-zalostno-sfizil/"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125" Type="http://schemas.openxmlformats.org/officeDocument/2006/relationships/hyperlink" Target="https://siol.net/novice/slovenija/kako-so-govorili-usodnega-privatizacijskega-21-junija-2013-7981" TargetMode="External"/><Relationship Id="rId332" Type="http://schemas.openxmlformats.org/officeDocument/2006/relationships/hyperlink" Target="https://twitter.com/i/web/status/996674279889625089" TargetMode="External"/><Relationship Id="rId777" Type="http://schemas.openxmlformats.org/officeDocument/2006/relationships/hyperlink" Target="http://nova24tv.si/slovenija/politika/ekskluzivno-skrbno-pripravljen-veliki-pok-iz-bosne-se-je-zalostno-sfizil/"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s://twitter.com/i/web/status/996317272586235904"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i/web/status/996358973157789696"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twitter.com/i/web/status/996244731746234368"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287" Type="http://schemas.openxmlformats.org/officeDocument/2006/relationships/hyperlink" Target="http://nova24tv.si/slovenija/politika/v-sds-in-nsi-za-izredno-sejo-dz-o-zdravljenju-otrok-s-prirojenimi-srcnimi-napakami/" TargetMode="External"/><Relationship Id="rId494" Type="http://schemas.openxmlformats.org/officeDocument/2006/relationships/hyperlink" Target="https://twitter.com/i/web/status/996108694298529797"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147" Type="http://schemas.openxmlformats.org/officeDocument/2006/relationships/hyperlink" Target="http://www.demokracija.si/slovenija/zacelo-se-je-levicarski-facebook-zacel-z-blokadami-profila-demokracije.html" TargetMode="External"/><Relationship Id="rId354" Type="http://schemas.openxmlformats.org/officeDocument/2006/relationships/hyperlink" Target="https://siol.net/novice/volitve-2018/taksen-balkon-ima-kandidatka-za-poslanko-ki-naj-bi-se-borila-za-pravice-zivali-467425" TargetMode="External"/><Relationship Id="rId799" Type="http://schemas.openxmlformats.org/officeDocument/2006/relationships/hyperlink" Target="http://nova24tv.si/slovenija/politika/ekskluzivno-skrbno-pripravljen-veliki-pok-iz-bosne-se-je-zalostno-sfizil/"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561" Type="http://schemas.openxmlformats.org/officeDocument/2006/relationships/hyperlink" Target="https://twitter.com/i/web/status/996741254363910144" TargetMode="External"/><Relationship Id="rId659" Type="http://schemas.openxmlformats.org/officeDocument/2006/relationships/hyperlink" Target="https://twitter.com/i/web/status/996737837075779585"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214" Type="http://schemas.openxmlformats.org/officeDocument/2006/relationships/hyperlink" Target="https://novice.svet24.si/clanek/novice/slovenija/595ccdf929ac4/dokazala-bo-svoj-prav-zaposlenim-ne-da-na-pravnikih-trosi" TargetMode="External"/><Relationship Id="rId421" Type="http://schemas.openxmlformats.org/officeDocument/2006/relationships/hyperlink" Target="https://twitter.com/i/web/status/996635688970932224" TargetMode="External"/><Relationship Id="rId519" Type="http://schemas.openxmlformats.org/officeDocument/2006/relationships/hyperlink" Target="https://twitter.com/i/web/status/996310053228597248"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i/web/status/996351192115634176"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www.demokracija.si/slovenija/zacelo-se-je-levicarski-facebook-zacel-z-blokadami-profila-demokracije.html"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2197" Type="http://schemas.openxmlformats.org/officeDocument/2006/relationships/hyperlink" Target="https://twitter.com/" TargetMode="External"/><Relationship Id="rId169" Type="http://schemas.openxmlformats.org/officeDocument/2006/relationships/hyperlink" Target="http://www.demokracija.si/slovenija/nasprotniki-sds-so-ze-zaceli-s-podlimi-triki.html" TargetMode="External"/><Relationship Id="rId376" Type="http://schemas.openxmlformats.org/officeDocument/2006/relationships/hyperlink" Target="http://nova24tv.si/slovenija/odvetnik-babice-koroskih-deckov-ekskluzivno-za-novo24tv-ministrica-v-resnici-dobila-klofuto-escp/" TargetMode="External"/><Relationship Id="rId583" Type="http://schemas.openxmlformats.org/officeDocument/2006/relationships/hyperlink" Target="https://twitter.com/i/web/status/996458673877716994" TargetMode="External"/><Relationship Id="rId790" Type="http://schemas.openxmlformats.org/officeDocument/2006/relationships/hyperlink" Target="https://twitter.com/i/web/status/996646408366280704"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4" Type="http://schemas.openxmlformats.org/officeDocument/2006/relationships/hyperlink" Target="https://t.co/u6ICOX1nkE" TargetMode="External"/><Relationship Id="rId236" Type="http://schemas.openxmlformats.org/officeDocument/2006/relationships/hyperlink" Target="https://novice.svet24.si/clanek/novice/slovenija/5afb0786bcff1/wc-predvolilni-plakati-z-nadaljevanjem" TargetMode="External"/><Relationship Id="rId443" Type="http://schemas.openxmlformats.org/officeDocument/2006/relationships/hyperlink" Target="https://twitter.com/i/web/status/996299257115303936" TargetMode="External"/><Relationship Id="rId650" Type="http://schemas.openxmlformats.org/officeDocument/2006/relationships/hyperlink" Target="https://twitter.com/i/web/status/996698934591606784"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303" Type="http://schemas.openxmlformats.org/officeDocument/2006/relationships/hyperlink" Target="http://www.slovenska-kosarka.si/index.php?option=com_content&amp;view=article&amp;id=14084:zeave-mosze-xocha&amp;catid=35:novice&amp;Itemid=83" TargetMode="External"/><Relationship Id="rId748" Type="http://schemas.openxmlformats.org/officeDocument/2006/relationships/hyperlink" Target="https://live.finance.si/8933776/Slovenija-prodala-za-95-milijonov-evrov-zakladnih-menic-Investitorji-z-negativnim-donosom?cctest&amp;"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996353865904771074" TargetMode="External"/><Relationship Id="rId510" Type="http://schemas.openxmlformats.org/officeDocument/2006/relationships/hyperlink" Target="http://nova24tv.si/slovenija/politika/ekskluzivno-skrbno-pripravljen-veliki-pok-iz-bosne-se-je-zalostno-sfizil/" TargetMode="External"/><Relationship Id="rId608" Type="http://schemas.openxmlformats.org/officeDocument/2006/relationships/hyperlink" Target="https://twitter.com/i/web/status/996349129424015360" TargetMode="External"/><Relationship Id="rId815" Type="http://schemas.openxmlformats.org/officeDocument/2006/relationships/hyperlink" Target="http://nova24tv.si/slovenija/politika/ekskluzivno-skrbno-pripravljen-veliki-pok-iz-bosne-se-je-zalostno-sfizil/"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11" Type="http://schemas.openxmlformats.org/officeDocument/2006/relationships/hyperlink" Target="https://t.co/U3q3L7HSZi" TargetMode="External"/><Relationship Id="rId398" Type="http://schemas.openxmlformats.org/officeDocument/2006/relationships/hyperlink" Target="http://www.rtvslo.si/slovenija/ladji-triglav-odpovedali-vsi-trije-motorji/454921" TargetMode="External"/><Relationship Id="rId2079" Type="http://schemas.openxmlformats.org/officeDocument/2006/relationships/hyperlink" Target="https://twitter.com/" TargetMode="External"/><Relationship Id="rId160" Type="http://schemas.openxmlformats.org/officeDocument/2006/relationships/hyperlink" Target="https://twitter.com/i/web/status/996453238747684867"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258" Type="http://schemas.openxmlformats.org/officeDocument/2006/relationships/hyperlink" Target="http://www.demokracija.si/slovenija/drustvo-moris-zahteva-za-prepoved-javne-prireditve-nosil-bom-rdeco-zvezdo.html" TargetMode="External"/><Relationship Id="rId465" Type="http://schemas.openxmlformats.org/officeDocument/2006/relationships/hyperlink" Target="https://twitter.com/i/web/status/996292499223334912" TargetMode="External"/><Relationship Id="rId672" Type="http://schemas.openxmlformats.org/officeDocument/2006/relationships/hyperlink" Target="https://twitter.com/i/web/status/996315020312145920"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118" Type="http://schemas.openxmlformats.org/officeDocument/2006/relationships/hyperlink" Target="https://twitter.com/i/web/status/996345430446354432" TargetMode="External"/><Relationship Id="rId325" Type="http://schemas.openxmlformats.org/officeDocument/2006/relationships/hyperlink" Target="https://twitter.com/i/web/status/996309366650363904" TargetMode="External"/><Relationship Id="rId532" Type="http://schemas.openxmlformats.org/officeDocument/2006/relationships/hyperlink" Target="https://twitter.com/i/web/status/996739791730413573"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3" Type="http://schemas.openxmlformats.org/officeDocument/2006/relationships/hyperlink" Target="https://twitter.com/i/web/status/996220303528398848"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182" Type="http://schemas.openxmlformats.org/officeDocument/2006/relationships/hyperlink" Target="https://twitter.com/i/web/status/996471644255326208" TargetMode="External"/><Relationship Id="rId1906" Type="http://schemas.openxmlformats.org/officeDocument/2006/relationships/hyperlink" Target="https://twitter.com/" TargetMode="External"/><Relationship Id="rId487" Type="http://schemas.openxmlformats.org/officeDocument/2006/relationships/hyperlink" Target="https://twitter.com/i/web/status/996732298136518656" TargetMode="External"/><Relationship Id="rId694" Type="http://schemas.openxmlformats.org/officeDocument/2006/relationships/hyperlink" Target="http://www.demokracija.si/slovenija/nasprotniki-sds-so-ze-zaceli-s-podlimi-triki.html"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47" Type="http://schemas.openxmlformats.org/officeDocument/2006/relationships/hyperlink" Target="https://krog.sta.si/2514141"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554" Type="http://schemas.openxmlformats.org/officeDocument/2006/relationships/hyperlink" Target="http://www.gibanje-ops.com/dejavnosti-gibanja-ops/drugacna-politika/1115-vpraanja-vsem-politinim-strankam-ki-se-bodo-udeleile-parlamentarnih-volitev-3-junija-2018" TargetMode="External"/><Relationship Id="rId761" Type="http://schemas.openxmlformats.org/officeDocument/2006/relationships/hyperlink" Target="https://www.24ur.com/novice/slovenija/vojaski-ladji-triglav-na-misiji-odpovedali-vsi-trije-motorji.html"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www.demokracija.si/slovenija/drustvo-moris-zahteva-za-prepoved-javne-prireditve-nosil-bom-rdeco-zvezdo.html" TargetMode="External"/><Relationship Id="rId414" Type="http://schemas.openxmlformats.org/officeDocument/2006/relationships/hyperlink" Target="https://twitter.com/i/web/status/996476153727774723" TargetMode="External"/><Relationship Id="rId621" Type="http://schemas.openxmlformats.org/officeDocument/2006/relationships/hyperlink" Target="http://www.slovenskenovice.si/novice/slovenija/clanek/znana-astrologinja-daje-odgovor-kdo-bo-zmagal-na-volitvah-50469"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i/web/status/996663330793238531"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i/web/status/996288224304738304"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271" Type="http://schemas.openxmlformats.org/officeDocument/2006/relationships/hyperlink" Target="https://twitter.com/i/web/status/996644447050969088" TargetMode="External"/><Relationship Id="rId2397" Type="http://schemas.openxmlformats.org/officeDocument/2006/relationships/hyperlink" Target="https://twitter.com/" TargetMode="External"/><Relationship Id="rId131" Type="http://schemas.openxmlformats.org/officeDocument/2006/relationships/hyperlink" Target="http://eu.sta.si/2514134/objavljen-prvi-razpis-za-evropsko-financiranje-brezplacnega-dostopa-do-spleta" TargetMode="External"/><Relationship Id="rId369" Type="http://schemas.openxmlformats.org/officeDocument/2006/relationships/hyperlink" Target="https://twitter.com/i/web/status/996264013574131712" TargetMode="External"/><Relationship Id="rId576" Type="http://schemas.openxmlformats.org/officeDocument/2006/relationships/hyperlink" Target="http://nova24tv.si/slovenija/politika/ekskluzivno-skrbno-pripravljen-veliki-pok-iz-bosne-se-je-zalostno-sfizil/" TargetMode="External"/><Relationship Id="rId783" Type="http://schemas.openxmlformats.org/officeDocument/2006/relationships/hyperlink" Target="http://nova24tv.si/slovenija/katera-obcina-bo-sprejela-migrante-in-z-vsakim-zasluzila-290-evrov-delovna-skupina-za-azil-v-akciji-za-migrante-isce-streho-nad-glavo/"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229" Type="http://schemas.openxmlformats.org/officeDocument/2006/relationships/hyperlink" Target="https://www.primorske.si/slovenija/na-triglavu-odpovedali-vsi-trije-motorji" TargetMode="External"/><Relationship Id="rId436" Type="http://schemas.openxmlformats.org/officeDocument/2006/relationships/hyperlink" Target="http://www.slovenskenovice.si/novice/slovenija/clanek/foto-majska-nevihta-zalivalo-kleti-avtomehanicno-delavnico-zamasen-most-50899" TargetMode="External"/><Relationship Id="rId643" Type="http://schemas.openxmlformats.org/officeDocument/2006/relationships/hyperlink" Target="https://twitter.com/i/web/status/996476834962436096"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table" Target="../tables/table1.xm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i/web/status/996339142089957378" TargetMode="External"/><Relationship Id="rId503" Type="http://schemas.openxmlformats.org/officeDocument/2006/relationships/hyperlink" Target="https://twitter.com/strankaSLOGA/status/996665929294639105?s=19" TargetMode="External"/><Relationship Id="rId710" Type="http://schemas.openxmlformats.org/officeDocument/2006/relationships/hyperlink" Target="http://nova24tv.si/slovenija/politika/ekskluzivno-skrbno-pripravljen-veliki-pok-iz-bosne-se-je-zalostno-sfizil/" TargetMode="External"/><Relationship Id="rId808" Type="http://schemas.openxmlformats.org/officeDocument/2006/relationships/hyperlink" Target="https://twitter.com/i/web/status/996292361905954816"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293" Type="http://schemas.openxmlformats.org/officeDocument/2006/relationships/hyperlink" Target="https://twitter.com/i/web/status/996647092885098496" TargetMode="External"/><Relationship Id="rId2181" Type="http://schemas.openxmlformats.org/officeDocument/2006/relationships/hyperlink" Target="https://twitter.com/" TargetMode="External"/><Relationship Id="rId153" Type="http://schemas.openxmlformats.org/officeDocument/2006/relationships/hyperlink" Target="http://eu.sta.si/2514134/objavljen-prvi-razpis-za-evropsko-financiranje-brezplacnega-dostopa-do-spleta" TargetMode="External"/><Relationship Id="rId360" Type="http://schemas.openxmlformats.org/officeDocument/2006/relationships/hyperlink" Target="https://twitter.com/i/web/status/996679499675774976" TargetMode="External"/><Relationship Id="rId598" Type="http://schemas.openxmlformats.org/officeDocument/2006/relationships/hyperlink" Target="http://nova24tv.si/slovenija/objavljamo-seznam-novinarjev-slovenske-politicne-levice/"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220" Type="http://schemas.openxmlformats.org/officeDocument/2006/relationships/hyperlink" Target="https://www.24ur.com/novice/slovenija/pogovor-z-muftijem-ob-zacetku-ramazana.html" TargetMode="External"/><Relationship Id="rId458" Type="http://schemas.openxmlformats.org/officeDocument/2006/relationships/hyperlink" Target="https://twitter.com/i/web/status/996395265031655425" TargetMode="External"/><Relationship Id="rId665" Type="http://schemas.openxmlformats.org/officeDocument/2006/relationships/hyperlink" Target="https://reporter.si/clanek/slovenija/roman-leljak-objavlja-dokumente-iz-beograda-ki-so-jih-v-sloveniji-unicili-638685"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318" Type="http://schemas.openxmlformats.org/officeDocument/2006/relationships/hyperlink" Target="https://www.youtube.com/watch?v=RUJLI67b0SA" TargetMode="External"/><Relationship Id="rId525" Type="http://schemas.openxmlformats.org/officeDocument/2006/relationships/hyperlink" Target="https://twitter.com/i/web/status/996739609479573504" TargetMode="External"/><Relationship Id="rId732" Type="http://schemas.openxmlformats.org/officeDocument/2006/relationships/hyperlink" Target="https://twitter.com/i/web/status/996633231205240832"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www.demokracija.si/slovenija/drustvo-moris-zahteva-za-prepoved-javne-prireditve-nosil-bom-rdeco-zvezdo.html"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www.balkan-handball.com/balkan/slovenija/celje-pl-sampion-slovenije-po-22-put/" TargetMode="External"/><Relationship Id="rId175" Type="http://schemas.openxmlformats.org/officeDocument/2006/relationships/hyperlink" Target="https://siol.net/novice/slovenija/leto-po-kemisu-cez-deset-let-lahko-ostanemo-celo-brez-rib-intervju-467367" TargetMode="External"/><Relationship Id="rId1801" Type="http://schemas.openxmlformats.org/officeDocument/2006/relationships/hyperlink" Target="https://twitter.com/" TargetMode="External"/><Relationship Id="rId382" Type="http://schemas.openxmlformats.org/officeDocument/2006/relationships/hyperlink" Target="https://www.24ur.com/novice/slovenija/vojaski-ladji-triglav-na-misiji-odpovedali-vsi-trije-motorji.html" TargetMode="External"/><Relationship Id="rId687" Type="http://schemas.openxmlformats.org/officeDocument/2006/relationships/hyperlink" Target="https://soundcloud.com/martina-prevej-ek-81995692/zivela-slovenija?utm_source=soundcloud&amp;utm_campaign=share&amp;utm_medium=twitter"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242" Type="http://schemas.openxmlformats.org/officeDocument/2006/relationships/hyperlink" Target="https://reporter.si/clanek/slovenija/roman-leljak-objavlja-dokumente-iz-beograda-ki-so-jih-v-sloveniji-unicili-638685"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102" Type="http://schemas.openxmlformats.org/officeDocument/2006/relationships/hyperlink" Target="https://twitter.com/i/web/status/996389769197314048" TargetMode="External"/><Relationship Id="rId547" Type="http://schemas.openxmlformats.org/officeDocument/2006/relationships/hyperlink" Target="https://twitter.com/i/web/status/996293077877878789" TargetMode="External"/><Relationship Id="rId754" Type="http://schemas.openxmlformats.org/officeDocument/2006/relationships/hyperlink" Target="https://twitter.com/i/web/status/996257356932579329"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i/web/status/996364569118478336" TargetMode="External"/><Relationship Id="rId407" Type="http://schemas.openxmlformats.org/officeDocument/2006/relationships/hyperlink" Target="http://www.rtvslo.si/slovenija/ladji-triglav-odpovedali-vsi-trije-motorji/454921" TargetMode="External"/><Relationship Id="rId614" Type="http://schemas.openxmlformats.org/officeDocument/2006/relationships/hyperlink" Target="https://twitter.com/i/web/status/996373418781093888"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www.24ur.com/tv-oddaje/masterchef-slovenija/v-svojem-srcu-nosi-spomine-na-izjemno-zensko.html"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197" Type="http://schemas.openxmlformats.org/officeDocument/2006/relationships/hyperlink" Target="https://twitter.com/i/web/status/996487833744560128"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264" Type="http://schemas.openxmlformats.org/officeDocument/2006/relationships/hyperlink" Target="http://nova24tv.si/slovenija/politika/zalosten-dan-slovenske-vojske-ravno-v-casu-slavnostnega-govora-ministrice-katiceve-in-predsednika-pahorja-crknila-vojaska-ladja-hojs-po-volitvah-napoveduje-popolno-prenovo-vojske-in-zagotovitev/" TargetMode="External"/><Relationship Id="rId471" Type="http://schemas.openxmlformats.org/officeDocument/2006/relationships/hyperlink" Target="http://nova24tv.si/svet/zaskrbljujoci-podatki-iz-evropskega-porocila-prihaja-veliko-vec-migrantov-kot-je-sprva-kazalo/"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124" Type="http://schemas.openxmlformats.org/officeDocument/2006/relationships/hyperlink" Target="https://novice.svet24.si/clanek/novice/slovenija/570aa2d0dbd8c/energetika-v-primezu-mocnih-interesov" TargetMode="External"/><Relationship Id="rId569" Type="http://schemas.openxmlformats.org/officeDocument/2006/relationships/hyperlink" Target="https://twitter.com/i/web/status/996738709214187522" TargetMode="External"/><Relationship Id="rId776" Type="http://schemas.openxmlformats.org/officeDocument/2006/relationships/hyperlink" Target="http://nova24tv.si/slovenija/politika/ekskluzivno-skrbno-pripravljen-veliki-pok-iz-bosne-se-je-zalostno-sfizil/"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31" Type="http://schemas.openxmlformats.org/officeDocument/2006/relationships/hyperlink" Target="https://twitter.com/i/web/status/996674279889625089" TargetMode="External"/><Relationship Id="rId429" Type="http://schemas.openxmlformats.org/officeDocument/2006/relationships/hyperlink" Target="https://twitter.com/i/web/status/996714962268680192" TargetMode="External"/><Relationship Id="rId636" Type="http://schemas.openxmlformats.org/officeDocument/2006/relationships/hyperlink" Target="https://reporter.si/clanek/slovenija/roman-leljak-objavlja-dokumente-iz-beograda-ki-so-jih-v-sloveniji-unicili-638685"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s://twitter.com/i/web/status/996318930544324608"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286" Type="http://schemas.openxmlformats.org/officeDocument/2006/relationships/hyperlink" Target="https://twitter.com/i/web/status/996633231205240832" TargetMode="External"/><Relationship Id="rId493" Type="http://schemas.openxmlformats.org/officeDocument/2006/relationships/hyperlink" Target="https://twitter.com/i/web/status/996735819607142401"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50" Type="http://schemas.openxmlformats.org/officeDocument/2006/relationships/hyperlink" Target="http://www.epf.um.si/o-fakulteti/aktualno/dogodki/dogodki-podrobno/?tx_sfeventmgt_pievent%5Bevent%5D=369&amp;tx_sfeventmgt_pievent%5Baction%5D=detail&amp;tx_sfeventmgt_pievent%5Bcontroller%5D=Event&amp;cHash=5b0d76ac4eed090323785b3d0928a647" TargetMode="External"/><Relationship Id="rId146" Type="http://schemas.openxmlformats.org/officeDocument/2006/relationships/hyperlink" Target="http://www.rtvslo.si/slovenija/gdpr-svetovalci-rastejo-kot-gobe-po-dezju/454945" TargetMode="External"/><Relationship Id="rId353" Type="http://schemas.openxmlformats.org/officeDocument/2006/relationships/hyperlink" Target="https://twitter.com/i/web/status/996322726146174976" TargetMode="External"/><Relationship Id="rId560" Type="http://schemas.openxmlformats.org/officeDocument/2006/relationships/hyperlink" Target="https://twitter.com/FranciDonko/status/996630728468295680" TargetMode="External"/><Relationship Id="rId798" Type="http://schemas.openxmlformats.org/officeDocument/2006/relationships/hyperlink" Target="http://www.demokracija.si/slovenija/zacelo-se-je-levicarski-facebook-zacel-z-blokadami-profila-demokracije.html" TargetMode="External"/><Relationship Id="rId1190" Type="http://schemas.openxmlformats.org/officeDocument/2006/relationships/hyperlink" Target="https://twitter.com/"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907" Type="http://schemas.openxmlformats.org/officeDocument/2006/relationships/hyperlink" Target="https://twitter.com/" TargetMode="External"/><Relationship Id="rId213" Type="http://schemas.openxmlformats.org/officeDocument/2006/relationships/hyperlink" Target="http://www.delo.si/novice/slovenija/zlata-oljcna-vejica-arsenu-jurincicu-iz-borsta-50826.html" TargetMode="External"/><Relationship Id="rId420" Type="http://schemas.openxmlformats.org/officeDocument/2006/relationships/hyperlink" Target="https://www.24ur.com/novice/slovenija/vojaski-ladji-triglav-na-misiji-odpovedali-vsi-trije-motorji.html" TargetMode="External"/><Relationship Id="rId658" Type="http://schemas.openxmlformats.org/officeDocument/2006/relationships/hyperlink" Target="https://twitter.com/i/web/status/996731864751706114"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297" Type="http://schemas.openxmlformats.org/officeDocument/2006/relationships/hyperlink" Target="https://twitter.com/EnergetikaNet/status/996647177001885696" TargetMode="External"/><Relationship Id="rId518" Type="http://schemas.openxmlformats.org/officeDocument/2006/relationships/hyperlink" Target="https://twitter.com/i/web/status/996257375735730176" TargetMode="External"/><Relationship Id="rId725" Type="http://schemas.openxmlformats.org/officeDocument/2006/relationships/hyperlink" Target="http://www.rtvslo.si/slovenija/ladji-triglav-odpovedali-vsi-trije-motorji/454921"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57" Type="http://schemas.openxmlformats.org/officeDocument/2006/relationships/hyperlink" Target="https://twitter.com/i/web/status/996451466683527168" TargetMode="External"/><Relationship Id="rId364" Type="http://schemas.openxmlformats.org/officeDocument/2006/relationships/hyperlink" Target="https://twitter.com/i/web/status/996679499675774976"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s://twitter.com/i/web/status/996308364886986752" TargetMode="External"/><Relationship Id="rId571" Type="http://schemas.openxmlformats.org/officeDocument/2006/relationships/hyperlink" Target="https://www.youtube.com/watch?v=RUJLI67b0SA" TargetMode="External"/><Relationship Id="rId669" Type="http://schemas.openxmlformats.org/officeDocument/2006/relationships/hyperlink" Target="http://www.slovenskenovice.si/novice/slovenija/clanek/nov-val-beguncev-na-meji-tudi-vojska-50992"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19" Type="http://schemas.openxmlformats.org/officeDocument/2006/relationships/hyperlink" Target="https://twitter.com/i/web/status/996117529264304128" TargetMode="External"/><Relationship Id="rId224" Type="http://schemas.openxmlformats.org/officeDocument/2006/relationships/hyperlink" Target="https://twitter.com/i/web/status/996500276268994560" TargetMode="External"/><Relationship Id="rId431" Type="http://schemas.openxmlformats.org/officeDocument/2006/relationships/hyperlink" Target="https://4d.rtvslo.si/arhiv/tednik/174471597" TargetMode="External"/><Relationship Id="rId529" Type="http://schemas.openxmlformats.org/officeDocument/2006/relationships/hyperlink" Target="https://twitter.com/i/web/status/996739791730413573" TargetMode="External"/><Relationship Id="rId736" Type="http://schemas.openxmlformats.org/officeDocument/2006/relationships/hyperlink" Target="http://www.demokracija.si/slovenija/zacelo-se-je-levicarski-facebook-zacel-z-blokadami-profila-demokracije.html"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196"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168" Type="http://schemas.openxmlformats.org/officeDocument/2006/relationships/hyperlink" Target="http://www.demokracija.si/slovenija/nasprotniki-sds-so-ze-zaceli-s-podlimi-triki.html"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i/web/status/996332764407451648" TargetMode="External"/><Relationship Id="rId375" Type="http://schemas.openxmlformats.org/officeDocument/2006/relationships/hyperlink" Target="http://nova24tv.si/slovenija/odvetnik-babice-koroskih-deckov-ekskluzivno-za-novo24tv-ministrica-v-resnici-dobila-klofuto-escp/" TargetMode="External"/><Relationship Id="rId582" Type="http://schemas.openxmlformats.org/officeDocument/2006/relationships/hyperlink" Target="https://twitter.com/i/web/status/996458673877716994" TargetMode="External"/><Relationship Id="rId803" Type="http://schemas.openxmlformats.org/officeDocument/2006/relationships/hyperlink" Target="http://www.demokracija.si/slovenija/drustvo-moris-zahteva-za-prepoved-javne-prireditve-nosil-bom-rdeco-zvezdo.html"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 Type="http://schemas.openxmlformats.org/officeDocument/2006/relationships/hyperlink" Target="https://t.co/JV0Dx96DHp" TargetMode="External"/><Relationship Id="rId235" Type="http://schemas.openxmlformats.org/officeDocument/2006/relationships/hyperlink" Target="https://novice.svet24.si/clanek/novice/slovenija/5af995af23175/dobicki-v-nebo-med-in-mleko-v-slovenskih-podjetjih" TargetMode="External"/><Relationship Id="rId442" Type="http://schemas.openxmlformats.org/officeDocument/2006/relationships/hyperlink" Target="https://twitter.com/i/web/status/996284216496214016"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302" Type="http://schemas.openxmlformats.org/officeDocument/2006/relationships/hyperlink" Target="http://www.sobranie.mk/sredbi-2018-ns_article-poseta-na-g-milan-kucan-poraneshen-pretsedatel-na-republika-slovenija.nspx" TargetMode="External"/><Relationship Id="rId747" Type="http://schemas.openxmlformats.org/officeDocument/2006/relationships/hyperlink" Target="https://twitter.com/i/web/status/996666420443385856"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1805"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996351678768189440" TargetMode="External"/><Relationship Id="rId179" Type="http://schemas.openxmlformats.org/officeDocument/2006/relationships/hyperlink" Target="https://twitter.com/i/web/status/996315219814174721" TargetMode="External"/><Relationship Id="rId386" Type="http://schemas.openxmlformats.org/officeDocument/2006/relationships/hyperlink" Target="https://twitter.com/i/web/status/996286518749814784" TargetMode="External"/><Relationship Id="rId593" Type="http://schemas.openxmlformats.org/officeDocument/2006/relationships/hyperlink" Target="http://nova24tv.si/slovenija/katera-obcina-bo-sprejela-migrante-in-z-vsakim-zasluzila-290-evrov-delovna-skupina-za-azil-v-akciji-za-migrante-isce-streho-nad-glavo/" TargetMode="External"/><Relationship Id="rId607" Type="http://schemas.openxmlformats.org/officeDocument/2006/relationships/hyperlink" Target="https://siol.net/novice/slovenija/taksen-balkon-ima-kandidatka-za-poslanko-ki-naj-bi-se-borila-za-pravice-zivali-467425?utm_term=Autofeed&amp;utm_campaign=TW-Novice&amp;utm_medium=Social&amp;utm_source=Twitter" TargetMode="External"/><Relationship Id="rId814" Type="http://schemas.openxmlformats.org/officeDocument/2006/relationships/hyperlink" Target="http://nova24tv.si/slovenija/politika/ekskluzivno-skrbno-pripravljen-veliki-pok-iz-bosne-se-je-zalostno-sfizil/"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2702" Type="http://schemas.openxmlformats.org/officeDocument/2006/relationships/hyperlink" Target="https://twitter.com/" TargetMode="External"/><Relationship Id="rId246" Type="http://schemas.openxmlformats.org/officeDocument/2006/relationships/hyperlink" Target="http://www.delo.si/novice/slovenija/tonin-slovenska-stran-je-vedla-da-hrvatje-prisluskujejo-49306.html" TargetMode="External"/><Relationship Id="rId453" Type="http://schemas.openxmlformats.org/officeDocument/2006/relationships/hyperlink" Target="http://www.demokracija.si/slovenija/zacelo-se-je-levicarski-facebook-zacel-z-blokadami-profila-demokracije.html" TargetMode="External"/><Relationship Id="rId660" Type="http://schemas.openxmlformats.org/officeDocument/2006/relationships/hyperlink" Target="https://twitter.com/i/web/status/996378967899869184"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106" Type="http://schemas.openxmlformats.org/officeDocument/2006/relationships/hyperlink" Target="https://reporter.si/clanek/slovenija/cus-je-ogorcen-je-vucko-kompetenten-za-direktorja-dvk-638609" TargetMode="External"/><Relationship Id="rId313" Type="http://schemas.openxmlformats.org/officeDocument/2006/relationships/hyperlink" Target="http://www.rtvslo.si/slovenija/hrvaska-bo-ribolov-v-jadranu-nadzirala-z-izraelskimi-brezpilotniki/455015" TargetMode="External"/><Relationship Id="rId758" Type="http://schemas.openxmlformats.org/officeDocument/2006/relationships/hyperlink" Target="https://twitter.com/i/web/status/996140602348752896"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10" Type="http://schemas.openxmlformats.org/officeDocument/2006/relationships/hyperlink" Target="https://t.co/hJp3lwwrrI" TargetMode="External"/><Relationship Id="rId94" Type="http://schemas.openxmlformats.org/officeDocument/2006/relationships/hyperlink" Target="https://twitter.com/i/web/status/996365190533918720" TargetMode="External"/><Relationship Id="rId397" Type="http://schemas.openxmlformats.org/officeDocument/2006/relationships/hyperlink" Target="https://live.finance.si/8933776/Slovenija-prodala-za-95-milijonov-evrov-zakladnih-menic-Investitorji-z-negativnim-donosom?cctest&amp;" TargetMode="External"/><Relationship Id="rId520" Type="http://schemas.openxmlformats.org/officeDocument/2006/relationships/hyperlink" Target="https://twitter.com/i/web/status/996315568880930818" TargetMode="External"/><Relationship Id="rId618" Type="http://schemas.openxmlformats.org/officeDocument/2006/relationships/hyperlink" Target="http://nova24tv.si/slovenija/golobicev-tesni-zaveznik-bogdan-biscaka-povsem-padel-iz-tira-in-zacel-zmerjati-kreten-zarukani-laznivi-kaksno-jahto/"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078" Type="http://schemas.openxmlformats.org/officeDocument/2006/relationships/hyperlink" Target="https://twitter.com/" TargetMode="External"/><Relationship Id="rId2201"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2506" Type="http://schemas.openxmlformats.org/officeDocument/2006/relationships/hyperlink" Target="https://twitter.com/" TargetMode="External"/><Relationship Id="rId257" Type="http://schemas.openxmlformats.org/officeDocument/2006/relationships/hyperlink" Target="https://twitter.com/SpelaRotar/status/995925085155418112" TargetMode="External"/><Relationship Id="rId464" Type="http://schemas.openxmlformats.org/officeDocument/2006/relationships/hyperlink" Target="https://twitter.com/i/web/status/996409590488158208" TargetMode="External"/><Relationship Id="rId1010" Type="http://schemas.openxmlformats.org/officeDocument/2006/relationships/hyperlink" Target="https://twitter.com/" TargetMode="External"/><Relationship Id="rId1094"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145" Type="http://schemas.openxmlformats.org/officeDocument/2006/relationships/hyperlink" Target="https://twitter.com/" TargetMode="External"/><Relationship Id="rId2713" Type="http://schemas.openxmlformats.org/officeDocument/2006/relationships/hyperlink" Target="https://twitter.com/" TargetMode="External"/><Relationship Id="rId2797" Type="http://schemas.openxmlformats.org/officeDocument/2006/relationships/hyperlink" Target="https://twitter.com/" TargetMode="External"/><Relationship Id="rId2920" Type="http://schemas.openxmlformats.org/officeDocument/2006/relationships/hyperlink" Target="https://twitter.com/" TargetMode="External"/><Relationship Id="rId117" Type="http://schemas.openxmlformats.org/officeDocument/2006/relationships/hyperlink" Target="https://twitter.com/i/web/status/996405729706770435" TargetMode="External"/><Relationship Id="rId671" Type="http://schemas.openxmlformats.org/officeDocument/2006/relationships/hyperlink" Target="https://twitter.com/i/web/status/996315020312145920" TargetMode="External"/><Relationship Id="rId769" Type="http://schemas.openxmlformats.org/officeDocument/2006/relationships/hyperlink" Target="http://www.demokracija.si/slovenija/nasprotniki-sds-so-ze-zaceli-s-podlimi-triki.html"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www.demokracija.si/slovenija/nasprotniki-sds-so-ze-zaceli-s-podlimi-triki.html" TargetMode="External"/><Relationship Id="rId531" Type="http://schemas.openxmlformats.org/officeDocument/2006/relationships/hyperlink" Target="https://twitter.com/i/web/status/996739791730413573" TargetMode="External"/><Relationship Id="rId629" Type="http://schemas.openxmlformats.org/officeDocument/2006/relationships/hyperlink" Target="https://twitter.com/i/web/status/996498017011290113"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s://twitter.com/i/web/status/996220303528398848"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181" Type="http://schemas.openxmlformats.org/officeDocument/2006/relationships/hyperlink" Target="https://4d.rtvslo.si/arhiv/tednik/174471597" TargetMode="External"/><Relationship Id="rId1905" Type="http://schemas.openxmlformats.org/officeDocument/2006/relationships/hyperlink" Target="https://twitter.com/" TargetMode="External"/><Relationship Id="rId279" Type="http://schemas.openxmlformats.org/officeDocument/2006/relationships/hyperlink" Target="https://twitter.com/i/web/status/996489429513621507" TargetMode="External"/><Relationship Id="rId486" Type="http://schemas.openxmlformats.org/officeDocument/2006/relationships/hyperlink" Target="https://twitter.com/i/web/status/996732298136518656" TargetMode="External"/><Relationship Id="rId693" Type="http://schemas.openxmlformats.org/officeDocument/2006/relationships/hyperlink" Target="http://www.demokracija.si/slovenija/drustvo-moris-zahteva-za-prepoved-javne-prireditve-nosil-bom-rdeco-zvezdo.html"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139" Type="http://schemas.openxmlformats.org/officeDocument/2006/relationships/hyperlink" Target="http://nova24tv.si/slovenija/politika/razkrivamo-ministrica-anja-kopac-mrak-svojemu-bivsemu-mozu-omejuje-stike-z-otroki-zato-se-je-pridruzil-drustvu-obupanih-ocetov/" TargetMode="External"/><Relationship Id="rId346" Type="http://schemas.openxmlformats.org/officeDocument/2006/relationships/hyperlink" Target="http://eu.sta.si/2514134/objavljen-prvi-razpis-za-evropsko-financiranje-brezplacnega-dostopa-do-spleta" TargetMode="External"/><Relationship Id="rId553" Type="http://schemas.openxmlformats.org/officeDocument/2006/relationships/hyperlink" Target="https://twitter.com/i/web/status/996741085123743744" TargetMode="External"/><Relationship Id="rId760" Type="http://schemas.openxmlformats.org/officeDocument/2006/relationships/hyperlink" Target="https://www.24ur.com/novice/slovenija/vojaski-ladji-triglav-na-misiji-odpovedali-vsi-trije-motorji.html"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www.demokracija.si/slovenija/zacelo-se-je-levicarski-facebook-zacel-z-blokadami-profila-demokracije.html" TargetMode="External"/><Relationship Id="rId413" Type="http://schemas.openxmlformats.org/officeDocument/2006/relationships/hyperlink" Target="https://reporter.si/clanek/slovenija/dominika-svarc-pipan-ne-zeli-da-scijemo-po-njej-638415"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www.slovenskenovice.si/novice/slovenija/clanek/znana-astrologinja-daje-odgovor-kdo-bo-zmagal-na-volitvah-50469" TargetMode="External"/><Relationship Id="rId718" Type="http://schemas.openxmlformats.org/officeDocument/2006/relationships/hyperlink" Target="https://twitter.com/i/web/status/996418075904872456"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i/web/status/996282530985889792"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270" Type="http://schemas.openxmlformats.org/officeDocument/2006/relationships/hyperlink" Target="https://twitter.com/i/web/status/996453969093275648" TargetMode="External"/><Relationship Id="rId2396" Type="http://schemas.openxmlformats.org/officeDocument/2006/relationships/hyperlink" Target="https://twitter.com/" TargetMode="External"/><Relationship Id="rId130" Type="http://schemas.openxmlformats.org/officeDocument/2006/relationships/hyperlink" Target="http://eu.sta.si/2514134/objavljen-prvi-razpis-za-evropsko-financiranje-brezplacnega-dostopa-do-spleta" TargetMode="External"/><Relationship Id="rId368" Type="http://schemas.openxmlformats.org/officeDocument/2006/relationships/hyperlink" Target="https://twitter.com/i/web/status/996264013574131712" TargetMode="External"/><Relationship Id="rId575" Type="http://schemas.openxmlformats.org/officeDocument/2006/relationships/hyperlink" Target="http://5.ve/" TargetMode="External"/><Relationship Id="rId782" Type="http://schemas.openxmlformats.org/officeDocument/2006/relationships/hyperlink" Target="http://nova24tv.si/svet/zaskrbljujoci-podatki-iz-evropskega-porocila-prihaja-veliko-vec-migrantov-kot-je-sprva-kazalo/"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228" Type="http://schemas.openxmlformats.org/officeDocument/2006/relationships/hyperlink" Target="https://twitter.com/i/web/status/996264013574131712" TargetMode="External"/><Relationship Id="rId435" Type="http://schemas.openxmlformats.org/officeDocument/2006/relationships/hyperlink" Target="https://twitter.com/i/web/status/996135105243615240" TargetMode="External"/><Relationship Id="rId642" Type="http://schemas.openxmlformats.org/officeDocument/2006/relationships/hyperlink" Target="https://twitter.com/i/web/status/996465129653985280"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vmlDrawing" Target="../drawings/vmlDrawing1.vml"/><Relationship Id="rId502" Type="http://schemas.openxmlformats.org/officeDocument/2006/relationships/hyperlink" Target="http://nova24tv.si/slovenija/politika/ekskluzivno-skrbno-pripravljen-veliki-pok-iz-bosne-se-je-zalostno-sfizil/"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twitter.com/i/web/status/996339142089957378" TargetMode="External"/><Relationship Id="rId807" Type="http://schemas.openxmlformats.org/officeDocument/2006/relationships/hyperlink" Target="https://twitter.com/i/web/status/996307362179878914"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s://twitter.com/i/web/status/996605892010364928" TargetMode="External"/><Relationship Id="rId1809" Type="http://schemas.openxmlformats.org/officeDocument/2006/relationships/hyperlink" Target="https://twitter.com/" TargetMode="External"/><Relationship Id="rId597" Type="http://schemas.openxmlformats.org/officeDocument/2006/relationships/hyperlink" Target="https://reporter.si/clanek/slovenija/roman-leljak-objavlja-dokumente-iz-beograda-ki-so-jih-v-sloveniji-unicili-638685"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152" Type="http://schemas.openxmlformats.org/officeDocument/2006/relationships/hyperlink" Target="https://reporter.si/clanek/slovenija/zzr-treba-je-izvoliti-najbolj-sposobne-ugledne-in-izkusene-ljudi-638589" TargetMode="External"/><Relationship Id="rId457" Type="http://schemas.openxmlformats.org/officeDocument/2006/relationships/hyperlink" Target="http://nova24tv.si/slovenija/politika/ekskluzivno-skrbno-pripravljen-veliki-pok-iz-bosne-se-je-zalostno-sfizil/"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664" Type="http://schemas.openxmlformats.org/officeDocument/2006/relationships/hyperlink" Target="https://soundcloud.com/martina-prevej-ek-81995692/zivela-slovenija?utm_source=soundcloud&amp;utm_campaign=share&amp;utm_medium=twitter"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s://reporter.si/clanek/slovenija/zzr-treba-je-izvoliti-najbolj-sposobne-ugledne-in-izkusene-ljudi-638589" TargetMode="External"/><Relationship Id="rId524" Type="http://schemas.openxmlformats.org/officeDocument/2006/relationships/hyperlink" Target="https://www.24ur.com/novice/slovenija/vojaski-ladji-triglav-na-misiji-odpovedali-vsi-trije-motorji.html" TargetMode="External"/><Relationship Id="rId731" Type="http://schemas.openxmlformats.org/officeDocument/2006/relationships/hyperlink" Target="https://twitter.com/i/web/status/996628826783453184"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i/web/status/996207535840358400"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twitter.com/i/web/status/996126455758315521" TargetMode="External"/><Relationship Id="rId1800" Type="http://schemas.openxmlformats.org/officeDocument/2006/relationships/hyperlink" Target="https://twitter.com/" TargetMode="External"/><Relationship Id="rId174" Type="http://schemas.openxmlformats.org/officeDocument/2006/relationships/hyperlink" Target="http://www.demokracija.si/slovenija/zacelo-se-je-levicarski-facebook-zacel-z-blokadami-profila-demokracije.html" TargetMode="External"/><Relationship Id="rId381" Type="http://schemas.openxmlformats.org/officeDocument/2006/relationships/hyperlink" Target="http://nova24tv.si/slovenija/politika/v-sds-in-nsi-za-izredno-sejo-dz-o-zdravljenju-otrok-s-prirojenimi-srcnimi-napakami/" TargetMode="External"/><Relationship Id="rId2062" Type="http://schemas.openxmlformats.org/officeDocument/2006/relationships/hyperlink" Target="https://twitter.com/" TargetMode="External"/><Relationship Id="rId241" Type="http://schemas.openxmlformats.org/officeDocument/2006/relationships/hyperlink" Target="http://nova24tv.si/slovenija/katera-obcina-bo-sprejela-migrante-in-z-vsakim-zasluzila-290-evrov-delovna-skupina-za-azil-v-akciji-za-migrante-isce-streho-nad-glavo/" TargetMode="External"/><Relationship Id="rId479" Type="http://schemas.openxmlformats.org/officeDocument/2006/relationships/hyperlink" Target="http://nova24tv.si/slovenija/politika/v-sds-in-nsi-za-izredno-sejo-dz-o-zdravljenju-otrok-s-prirojenimi-srcnimi-napakami/" TargetMode="External"/><Relationship Id="rId686" Type="http://schemas.openxmlformats.org/officeDocument/2006/relationships/hyperlink" Target="https://reporter.si/clanek/slovenija/zzr-treba-je-izvoliti-najbolj-sposobne-ugledne-in-izkusene-ljudi-638589"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9" Type="http://schemas.openxmlformats.org/officeDocument/2006/relationships/hyperlink" Target="https://twitter.com/i/web/status/996349879529213953" TargetMode="External"/><Relationship Id="rId546" Type="http://schemas.openxmlformats.org/officeDocument/2006/relationships/hyperlink" Target="http://www.demokracija.si/slovenija/nasprotniki-sds-so-ze-zaceli-s-podlimi-triki.html" TargetMode="External"/><Relationship Id="rId753" Type="http://schemas.openxmlformats.org/officeDocument/2006/relationships/hyperlink" Target="https://twitter.com/i/web/status/996753375227207681"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i/web/status/996372776406659072" TargetMode="External"/><Relationship Id="rId406" Type="http://schemas.openxmlformats.org/officeDocument/2006/relationships/hyperlink" Target="https://www.24ur.com/novice/slovenija/vojaski-ladji-triglav-na-misiji-odpovedali-vsi-trije-motorji.html"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s://twitter.com/i/web/status/996142739334094848"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996262751206035456"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196" Type="http://schemas.openxmlformats.org/officeDocument/2006/relationships/hyperlink" Target="https://twitter.com/i/web/status/996487740853276673"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263" Type="http://schemas.openxmlformats.org/officeDocument/2006/relationships/hyperlink" Target="https://4d.rtvslo.si/arhiv/odmevi/174538773" TargetMode="External"/><Relationship Id="rId470" Type="http://schemas.openxmlformats.org/officeDocument/2006/relationships/hyperlink" Target="https://twitter.com/i/web/status/996409590488158208"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123" Type="http://schemas.openxmlformats.org/officeDocument/2006/relationships/hyperlink" Target="http://www.demokracija.si/slovenija/drustvo-moris-zahteva-za-prepoved-javne-prireditve-nosil-bom-rdeco-zvezdo.html" TargetMode="External"/><Relationship Id="rId330" Type="http://schemas.openxmlformats.org/officeDocument/2006/relationships/hyperlink" Target="https://twitter.com/i/web/status/996674279889625089" TargetMode="External"/><Relationship Id="rId568" Type="http://schemas.openxmlformats.org/officeDocument/2006/relationships/hyperlink" Target="https://twitter.com/i/web/status/996738709214187522" TargetMode="External"/><Relationship Id="rId775" Type="http://schemas.openxmlformats.org/officeDocument/2006/relationships/hyperlink" Target="http://nova24tv.si/slovenija/politika/ekskluzivno-skrbno-pripravljen-veliki-pok-iz-bosne-se-je-zalostno-sfizil/"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s://twitter.com/i/web/status/996714962268680192" TargetMode="External"/><Relationship Id="rId635" Type="http://schemas.openxmlformats.org/officeDocument/2006/relationships/hyperlink" Target="https://twitter.com/i/web/status/996377585901801474"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nova24tv.si/slovenija/politika/ekskluzivno-skrbno-pripravljen-veliki-pok-iz-bosne-se-je-zalostno-sfizil/"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996327816600981504"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285" Type="http://schemas.openxmlformats.org/officeDocument/2006/relationships/hyperlink" Target="http://www.thegatewaypundit.com/2018/05/gaza-terrorist-groups-post-martyrdom-photos-of-palestinians-killed-in-mondays-riot-at-israeli-border/" TargetMode="External"/><Relationship Id="rId1911" Type="http://schemas.openxmlformats.org/officeDocument/2006/relationships/hyperlink" Target="https://twitter.com/" TargetMode="External"/><Relationship Id="rId492" Type="http://schemas.openxmlformats.org/officeDocument/2006/relationships/hyperlink" Target="https://reporter.si/clanek/slovenija/ales-zuzek-kako-je-slovenija-se-drugic-iztirila-komentar-638390" TargetMode="External"/><Relationship Id="rId797" Type="http://schemas.openxmlformats.org/officeDocument/2006/relationships/hyperlink" Target="https://reporter.si/clanek/slovenija/gorenjski-policisti-prijeli-vlomilsko-tolpo-zda-iscejo-lastnike-vec-kot-700-ukradenih-predmetov-638881"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145" Type="http://schemas.openxmlformats.org/officeDocument/2006/relationships/hyperlink" Target="https://www.ribnica24.eu/slovenija/potniki-z-vlakom-do-kocevja-predvidoma-naslednje-leto/" TargetMode="External"/><Relationship Id="rId352" Type="http://schemas.openxmlformats.org/officeDocument/2006/relationships/hyperlink" Target="https://twitter.com/i/web/status/996322726146174976"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s://twitter.com/i/web/status/996540164481536000" TargetMode="External"/><Relationship Id="rId657" Type="http://schemas.openxmlformats.org/officeDocument/2006/relationships/hyperlink" Target="https://twitter.com/strankaSLOGA/status/996665929294639105?s=19"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i/web/status/996250656729128960" TargetMode="External"/><Relationship Id="rId724" Type="http://schemas.openxmlformats.org/officeDocument/2006/relationships/hyperlink" Target="https://twitter.com/i/web/status/996346470482808832"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www.24ur.com/novice/slovenija/nedotakljive-mreze-v-zdravstvu.html"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s://twitter.com/i/web/status/996112935650037762" TargetMode="External"/><Relationship Id="rId2195" Type="http://schemas.openxmlformats.org/officeDocument/2006/relationships/hyperlink" Target="https://twitter.com/" TargetMode="External"/><Relationship Id="rId167" Type="http://schemas.openxmlformats.org/officeDocument/2006/relationships/hyperlink" Target="https://www.24ur.com/novice/slovenija/vojaski-ladji-triglav-na-misiji-odpovedali-vsi-trije-motorji.html" TargetMode="External"/><Relationship Id="rId374" Type="http://schemas.openxmlformats.org/officeDocument/2006/relationships/hyperlink" Target="http://www.delo.si/novice/slovenija/janez-jansa-je-pred-cetrt-stoletja-prevzel-vodenje-sds-50866.html" TargetMode="External"/><Relationship Id="rId581" Type="http://schemas.openxmlformats.org/officeDocument/2006/relationships/hyperlink" Target="https://twitter.com/i/web/status/996458673877716994"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234" Type="http://schemas.openxmlformats.org/officeDocument/2006/relationships/hyperlink" Target="https://twitter.com/i/web/status/996282664012402688" TargetMode="External"/><Relationship Id="rId679" Type="http://schemas.openxmlformats.org/officeDocument/2006/relationships/hyperlink" Target="http://www.demokracija.si/slovenija/nasprotniki-sds-so-ze-zaceli-s-podlimi-triki.html"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s://t.co/Z2iqCsY9h8" TargetMode="External"/><Relationship Id="rId441" Type="http://schemas.openxmlformats.org/officeDocument/2006/relationships/hyperlink" Target="http://nova24tv.si/slovenija/politika/v-sds-in-nsi-za-izredno-sejo-dz-o-zdravljenju-otrok-s-prirojenimi-srcnimi-napakami/" TargetMode="External"/><Relationship Id="rId539" Type="http://schemas.openxmlformats.org/officeDocument/2006/relationships/hyperlink" Target="http://nova24tv.si/slovenija/politika/znani-so-nagrajenci-ki-so-napovedali-besede-ljubljanskega-zupana-jankovica/" TargetMode="External"/><Relationship Id="rId746" Type="http://schemas.openxmlformats.org/officeDocument/2006/relationships/hyperlink" Target="https://twitter.com/MATJADRAKSLER/status/996061632101957632"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301" Type="http://schemas.openxmlformats.org/officeDocument/2006/relationships/hyperlink" Target="https://www.24.mk/poraneshniot-pretsedatel-na-slovenija-milan-kuchan-vo-poseta-na-makedonija"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996348541642723335" TargetMode="External"/><Relationship Id="rId606" Type="http://schemas.openxmlformats.org/officeDocument/2006/relationships/hyperlink" Target="https://siol.net/novice/slovenija/leto-po-kemisu-cez-deset-let-lahko-ostanemo-celo-brez-rib-intervju-467367?utm_term=Autofeed&amp;utm_campaign=TW-Novice&amp;utm_medium=Social&amp;utm_source=Twitter" TargetMode="External"/><Relationship Id="rId813" Type="http://schemas.openxmlformats.org/officeDocument/2006/relationships/hyperlink" Target="https://twitter.com/i/web/status/996250930902458369"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189" Type="http://schemas.openxmlformats.org/officeDocument/2006/relationships/hyperlink" Target="http://www.slovenskenovice.si/novice/slovenija/clanek/rosvita-scitila-cerarja-ocitno-se-je-bala-da-ga-bom-na-gobec-51012" TargetMode="External"/><Relationship Id="rId396" Type="http://schemas.openxmlformats.org/officeDocument/2006/relationships/hyperlink" Target="https://twitter.com/i/web/status/996689791600287744"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256" Type="http://schemas.openxmlformats.org/officeDocument/2006/relationships/hyperlink" Target="https://www.zurnal24.si/slovenija/delo-druzina-in-socialne-zadeve-prebrali-smo-volilne-programe-strank-da-jih-ne-bo-treba-vam-309780" TargetMode="External"/><Relationship Id="rId463" Type="http://schemas.openxmlformats.org/officeDocument/2006/relationships/hyperlink" Target="https://twitter.com/i/web/status/996292499223334912" TargetMode="External"/><Relationship Id="rId670" Type="http://schemas.openxmlformats.org/officeDocument/2006/relationships/hyperlink" Target="http://www.slovenskenovice.si/novice/slovenija/clanek/nov-val-beguncev-na-meji-tudi-vojska-50992"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s://twitter.com/i/web/status/996405729706770435" TargetMode="External"/><Relationship Id="rId323" Type="http://schemas.openxmlformats.org/officeDocument/2006/relationships/hyperlink" Target="http://www.demokracija.si/slovenija/drustvo-moris-zahteva-za-prepoved-javne-prireditve-nosil-bom-rdeco-zvezdo.html" TargetMode="External"/><Relationship Id="rId530" Type="http://schemas.openxmlformats.org/officeDocument/2006/relationships/hyperlink" Target="https://twitter.com/i/web/status/996739791730413573" TargetMode="External"/><Relationship Id="rId768" Type="http://schemas.openxmlformats.org/officeDocument/2006/relationships/hyperlink" Target="http://www.demokracija.si/slovenija/nasprotniki-sds-so-ze-zaceli-s-podlimi-triki.html"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i/web/status/996498017011290113"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 Type="http://schemas.openxmlformats.org/officeDocument/2006/relationships/hyperlink" Target="https://www.youtube.com/watch?v=ELq8m5Mb9nM&amp;feature=youtu.be&amp;a" TargetMode="External"/><Relationship Id="rId2099" Type="http://schemas.openxmlformats.org/officeDocument/2006/relationships/hyperlink" Target="https://twitter.com/" TargetMode="External"/><Relationship Id="rId180" Type="http://schemas.openxmlformats.org/officeDocument/2006/relationships/hyperlink" Target="http://www.rtvslo.si/slovenija/hrvaska-bo-ribolov-v-jadranu-nadzirala-z-izraelskimi-brezpilotniki/455015" TargetMode="External"/><Relationship Id="rId278" Type="http://schemas.openxmlformats.org/officeDocument/2006/relationships/hyperlink" Target="http://www.demokracija.si/slovenija/drustvo-moris-zahteva-za-prepoved-javne-prireditve-nosil-bom-rdeco-zvezdo.html" TargetMode="External"/><Relationship Id="rId1904" Type="http://schemas.openxmlformats.org/officeDocument/2006/relationships/hyperlink" Target="https://twitter.com/" TargetMode="External"/><Relationship Id="rId485" Type="http://schemas.openxmlformats.org/officeDocument/2006/relationships/hyperlink" Target="https://soundcloud.com/martina-prevej-ek-81995692/zivela-slovenija?utm_source=soundcloud&amp;utm_campaign=share&amp;utm_medium=twitter" TargetMode="External"/><Relationship Id="rId692" Type="http://schemas.openxmlformats.org/officeDocument/2006/relationships/hyperlink" Target="http://nova24tv.si/slovenija/politika/znani-so-nagrajenci-ki-so-napovedali-besede-ljubljanskega-zupana-jankovica/"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138" Type="http://schemas.openxmlformats.org/officeDocument/2006/relationships/hyperlink" Target="http://www.demokracija.si/slovenija/nasprotniki-sds-so-ze-zaceli-s-podlimi-triki.html" TargetMode="External"/><Relationship Id="rId345" Type="http://schemas.openxmlformats.org/officeDocument/2006/relationships/hyperlink" Target="http://eu.sta.si/2514065/mladi-v-eu-od-doma-v-povprecju-s-26-leti-slovenci-pri-28" TargetMode="External"/><Relationship Id="rId552" Type="http://schemas.openxmlformats.org/officeDocument/2006/relationships/hyperlink" Target="http://radio.ognjisce.si/sl/202/slovenija/27125/"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www.demokracija.si/fokus/nas-cilj-je-uspesna-slovenija-ki-zagotavlja-razvoj-varnost-in-stabilnost-bodi-pogum-bodi-sprememba.html" TargetMode="External"/><Relationship Id="rId412" Type="http://schemas.openxmlformats.org/officeDocument/2006/relationships/hyperlink" Target="http://www.delo.si/novice/slovenija/mura-bo-prestopila-begove-51011.html"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i/web/status/996663330793238531"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AFP/status/996276611526803458"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67" Type="http://schemas.openxmlformats.org/officeDocument/2006/relationships/hyperlink" Target="https://twitter.com/i/web/status/996264013574131712" TargetMode="External"/><Relationship Id="rId574" Type="http://schemas.openxmlformats.org/officeDocument/2006/relationships/hyperlink" Target="http://5.ve/"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227" Type="http://schemas.openxmlformats.org/officeDocument/2006/relationships/hyperlink" Target="https://twitter.com/i/web/status/996282664012402688" TargetMode="External"/><Relationship Id="rId781" Type="http://schemas.openxmlformats.org/officeDocument/2006/relationships/hyperlink" Target="http://nova24tv.si/svet/zaskrbljujoci-podatki-iz-evropskega-porocila-prihaja-veliko-vec-migrantov-kot-je-sprva-kazalo/"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434" Type="http://schemas.openxmlformats.org/officeDocument/2006/relationships/hyperlink" Target="https://soundcloud.com/martina-prevej-ek-81995692/zivela-slovenija?utm_source=soundcloud&amp;utm_campaign=share&amp;utm_medium=twitter" TargetMode="External"/><Relationship Id="rId641" Type="http://schemas.openxmlformats.org/officeDocument/2006/relationships/hyperlink" Target="https://twitter.com/i/web/status/996474869389897728" TargetMode="External"/><Relationship Id="rId739" Type="http://schemas.openxmlformats.org/officeDocument/2006/relationships/hyperlink" Target="http://www.times.si/crna-kronika/ladji-triglav-odpovedali-vsi-trije-motorji--0b63f6bac7501871309da689f387ea237a7f3f04.html?utm_source=dlvr.it&amp;utm_medium=twitter"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printerSettings" Target="../printerSettings/printerSettings1.bin"/><Relationship Id="rId501" Type="http://schemas.openxmlformats.org/officeDocument/2006/relationships/hyperlink" Target="http://nova24tv.si/slovenija/politika/ekskluzivno-skrbno-pripravljen-veliki-pok-iz-bosne-se-je-zalostno-sfizil/"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i/web/status/996339142089957378" TargetMode="External"/><Relationship Id="rId806" Type="http://schemas.openxmlformats.org/officeDocument/2006/relationships/hyperlink" Target="https://twitter.com/i/web/status/996752174368673792"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www.slovenskenovice.si/novice/slovenija/clanek/znana-astrologinja-daje-odgovor-kdo-bo-zmagal-na-volitvah-50469" TargetMode="External"/><Relationship Id="rId1808" Type="http://schemas.openxmlformats.org/officeDocument/2006/relationships/hyperlink" Target="https://twitter.com/" TargetMode="External"/><Relationship Id="rId151" Type="http://schemas.openxmlformats.org/officeDocument/2006/relationships/hyperlink" Target="https://www.24ur.com/novice/slovenija/pocivalskov-sluzbeni-avto-opremljen-z-radar-detektorjem.html" TargetMode="External"/><Relationship Id="rId389" Type="http://schemas.openxmlformats.org/officeDocument/2006/relationships/hyperlink" Target="http://www.demokracija.si/slovenija/zacelo-se-je-levicarski-facebook-zacel-z-blokadami-profila-demokracije.html" TargetMode="External"/><Relationship Id="rId596" Type="http://schemas.openxmlformats.org/officeDocument/2006/relationships/hyperlink" Target="https://twitter.com/i/web/status/996744257309499392"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249" Type="http://schemas.openxmlformats.org/officeDocument/2006/relationships/hyperlink" Target="https://twitter.com/i/web/status/996278717675659264" TargetMode="External"/><Relationship Id="rId456" Type="http://schemas.openxmlformats.org/officeDocument/2006/relationships/hyperlink" Target="https://siol.net/novice/slovenija/policija-isce-nove-stirinozne-pomocnike-467476?utm_term=Autofeed&amp;utm_campaign=TW-Novice&amp;utm_medium=Social&amp;utm_source=Twitter" TargetMode="External"/><Relationship Id="rId663" Type="http://schemas.openxmlformats.org/officeDocument/2006/relationships/hyperlink" Target="https://twitter.com/i/web/status/996486974063235073"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109" Type="http://schemas.openxmlformats.org/officeDocument/2006/relationships/hyperlink" Target="http://www.rtvslo.si/slovenija/dan-slovenske-vojske-premalo-vojakov-premalo-denarja-preslaba-oprema/454936" TargetMode="External"/><Relationship Id="rId316" Type="http://schemas.openxmlformats.org/officeDocument/2006/relationships/hyperlink" Target="http://www.slovenskenovice.si/novice/slovenija/clanek/znana-astrologinja-daje-odgovor-kdo-bo-zmagal-na-volitvah-50469" TargetMode="External"/><Relationship Id="rId523" Type="http://schemas.openxmlformats.org/officeDocument/2006/relationships/hyperlink" Target="http://www.rtvslo.si/slovenija/ladji-triglav-odpovedali-vsi-trije-motorji/454921"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s://twitter.com/i/web/status/996376105803071489" TargetMode="External"/><Relationship Id="rId730" Type="http://schemas.openxmlformats.org/officeDocument/2006/relationships/hyperlink" Target="http://nova24tv.si/slovenija/politika/ekskluzivno-skrbno-pripravljen-veliki-pok-iz-bosne-se-je-zalostno-sfizil/"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nova24tv.si/slovenija/politika/video-janez-jansa-slovenija-je-in-bo-za-nas-vedno-na-prvem-mestu/" TargetMode="External"/><Relationship Id="rId2299" Type="http://schemas.openxmlformats.org/officeDocument/2006/relationships/hyperlink" Target="https://twitter.com/" TargetMode="External"/><Relationship Id="rId173" Type="http://schemas.openxmlformats.org/officeDocument/2006/relationships/hyperlink" Target="https://twitter.com/i/web/status/996457707845627905" TargetMode="External"/><Relationship Id="rId380" Type="http://schemas.openxmlformats.org/officeDocument/2006/relationships/hyperlink" Target="http://www.rtvslo.si/slovenija/grem-volit/novice/vucko-zanika-ocitke-o-politicni-zavrnitvi-cuseve-liste/454899" TargetMode="External"/><Relationship Id="rId2061" Type="http://schemas.openxmlformats.org/officeDocument/2006/relationships/hyperlink" Target="https://twitter.com/" TargetMode="External"/><Relationship Id="rId240" Type="http://schemas.openxmlformats.org/officeDocument/2006/relationships/hyperlink" Target="http://nova24tv.si/svet/zaskrbljujoci-podatki-iz-evropskega-porocila-prihaja-veliko-vec-migrantov-kot-je-sprva-kazalo/" TargetMode="External"/><Relationship Id="rId478" Type="http://schemas.openxmlformats.org/officeDocument/2006/relationships/hyperlink" Target="http://nova24tv.si/slovenija/politika/ekskluzivno-skrbno-pripravljen-veliki-pok-iz-bosne-se-je-zalostno-sfizil/" TargetMode="External"/><Relationship Id="rId685" Type="http://schemas.openxmlformats.org/officeDocument/2006/relationships/hyperlink" Target="https://twitter.com/i/web/status/996105631751958532"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s://www.dnevne-novice.com/8-slovenija/1339-kobilarna-praznuje-438-let" TargetMode="External"/><Relationship Id="rId338" Type="http://schemas.openxmlformats.org/officeDocument/2006/relationships/hyperlink" Target="http://www.delo.si/novice/slovenija/prebeznikov-ne-bi-pokopali-ne-obcina-ne-drzava-51099.html" TargetMode="External"/><Relationship Id="rId545" Type="http://schemas.openxmlformats.org/officeDocument/2006/relationships/hyperlink" Target="http://nova24tv.si/slovenija/politika/znani-so-nagrajenci-ki-so-napovedali-besede-ljubljanskega-zupana-jankovica/" TargetMode="External"/><Relationship Id="rId752" Type="http://schemas.openxmlformats.org/officeDocument/2006/relationships/hyperlink" Target="https://twitter.com/i/web/status/996755417362550784"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www.demokracija.si/slovenija/zacelo-se-je-levicarski-facebook-zacel-z-blokadami-profila-demokracije.html" TargetMode="External"/><Relationship Id="rId612" Type="http://schemas.openxmlformats.org/officeDocument/2006/relationships/hyperlink" Target="https://twitter.com/i/web/status/996142739334094848"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nova24tv.si/slovenija/objavljamo-seznam-novinarjev-slovenske-politicne-levice/"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195" Type="http://schemas.openxmlformats.org/officeDocument/2006/relationships/hyperlink" Target="https://twitter.com/i/web/status/996487740853276673"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262" Type="http://schemas.openxmlformats.org/officeDocument/2006/relationships/hyperlink" Target="http://www.demokracija.si/slovenija/zacelo-se-je-levicarski-facebook-zacel-z-blokadami-profila-demokracije.html" TargetMode="External"/><Relationship Id="rId567" Type="http://schemas.openxmlformats.org/officeDocument/2006/relationships/hyperlink" Target="https://twitter.com/i/web/status/996738709214187522"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s://twitter.com/i/web/status/996419847683805186" TargetMode="External"/><Relationship Id="rId774" Type="http://schemas.openxmlformats.org/officeDocument/2006/relationships/hyperlink" Target="http://www.demokracija.si/slovenija/drustvo-moris-zahteva-za-prepoved-javne-prireditve-nosil-bom-rdeco-zvezdo.html"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s://telenovele-slovenija.blogspot.si/2018/05/vse-od-potresa-se-ni-uspela-pridobiti.html" TargetMode="External"/><Relationship Id="rId634" Type="http://schemas.openxmlformats.org/officeDocument/2006/relationships/hyperlink" Target="https://reporter.si/clanek/slovenija/dominika-svarc-pipan-ne-zeli-da-scijemo-po-njej-638415"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www.demokracija.si/slovenija/zacelo-se-je-levicarski-facebook-zacel-z-blokadami-profila-demokracije.html"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i/web/status/996327816600981504"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284" Type="http://schemas.openxmlformats.org/officeDocument/2006/relationships/hyperlink" Target="http://5.ve/" TargetMode="External"/><Relationship Id="rId491" Type="http://schemas.openxmlformats.org/officeDocument/2006/relationships/hyperlink" Target="https://reporter.si/clanek/slovenija/ales-zuzek-kako-je-slovenija-se-drugic-iztirila-komentar-638390" TargetMode="External"/><Relationship Id="rId2172" Type="http://schemas.openxmlformats.org/officeDocument/2006/relationships/hyperlink" Target="https://twitter.com/" TargetMode="External"/><Relationship Id="rId144" Type="http://schemas.openxmlformats.org/officeDocument/2006/relationships/hyperlink" Target="http://radio.ognjisce.si/sl/202/slovenija/27125/" TargetMode="External"/><Relationship Id="rId589" Type="http://schemas.openxmlformats.org/officeDocument/2006/relationships/hyperlink" Target="https://twitter.com/PortalPolitikis/status/996363997002846209" TargetMode="External"/><Relationship Id="rId796" Type="http://schemas.openxmlformats.org/officeDocument/2006/relationships/hyperlink" Target="http://nova24tv.si/slovenija/politika/ekskluzivno-skrbno-pripravljen-veliki-pok-iz-bosne-se-je-zalostno-sfizil/"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www.thegatewaypundit.com/2018/05/gaza-terrorist-groups-post-martyrdom-photos-of-palestinians-killed-in-mondays-riot-at-israeli-border/" TargetMode="External"/><Relationship Id="rId449" Type="http://schemas.openxmlformats.org/officeDocument/2006/relationships/hyperlink" Target="https://twitter.com/i/web/status/996726572408229890" TargetMode="External"/><Relationship Id="rId656" Type="http://schemas.openxmlformats.org/officeDocument/2006/relationships/hyperlink" Target="https://novice.svet24.si/clanek/novice/slovenija/570aa2d0dbd8c/energetika-v-primezu-mocnih-interesov"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11" Type="http://schemas.openxmlformats.org/officeDocument/2006/relationships/hyperlink" Target="http://www.demokracija.si/slovenija/zacelo-se-je-levicarski-facebook-zacel-z-blokadami-profila-demokracije.html" TargetMode="External"/><Relationship Id="rId309" Type="http://schemas.openxmlformats.org/officeDocument/2006/relationships/hyperlink" Target="http://www.delo.si/novice/slovenija/prebeznikov-ne-bi-pokopali-ne-obcina-ne-drzava-51099.html" TargetMode="External"/><Relationship Id="rId516" Type="http://schemas.openxmlformats.org/officeDocument/2006/relationships/hyperlink" Target="https://twitter.com/i/web/status/996250656729128960"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i/web/status/996346470482808832"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www.demokracija.si/slovenija/zacelo-se-je-levicarski-facebook-zacel-z-blokadami-profila-demokracije.html" TargetMode="External"/><Relationship Id="rId2194" Type="http://schemas.openxmlformats.org/officeDocument/2006/relationships/hyperlink" Target="https://twitter.com/" TargetMode="External"/><Relationship Id="rId166" Type="http://schemas.openxmlformats.org/officeDocument/2006/relationships/hyperlink" Target="http://www.demokracija.si/slovenija/drustvo-moris-zahteva-za-prepoved-javne-prireditve-nosil-bom-rdeco-zvezdo.html" TargetMode="External"/><Relationship Id="rId373" Type="http://schemas.openxmlformats.org/officeDocument/2006/relationships/hyperlink" Target="http://www.rtvslo.si/slovenija/ladji-triglav-odpovedali-vsi-trije-motorji/454921" TargetMode="External"/><Relationship Id="rId580" Type="http://schemas.openxmlformats.org/officeDocument/2006/relationships/hyperlink" Target="https://twitter.com/i/web/status/996458673877716994"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1" Type="http://schemas.openxmlformats.org/officeDocument/2006/relationships/hyperlink" Target="https://t.co/jQ6amPma2H" TargetMode="External"/><Relationship Id="rId233" Type="http://schemas.openxmlformats.org/officeDocument/2006/relationships/hyperlink" Target="https://twitter.com/i/web/status/996262533488050176" TargetMode="External"/><Relationship Id="rId440" Type="http://schemas.openxmlformats.org/officeDocument/2006/relationships/hyperlink" Target="http://www.thegatewaypundit.com/2018/05/gaza-terrorist-groups-post-martyrdom-photos-of-palestinians-killed-in-mondays-riot-at-israeli-border/" TargetMode="External"/><Relationship Id="rId678" Type="http://schemas.openxmlformats.org/officeDocument/2006/relationships/hyperlink" Target="http://www.demokracija.si/slovenija/zacelo-se-je-levicarski-facebook-zacel-z-blokadami-profila-demokracije.html"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300" Type="http://schemas.openxmlformats.org/officeDocument/2006/relationships/hyperlink" Target="https://twitter.com/i/web/status/996653437680013312" TargetMode="External"/><Relationship Id="rId538" Type="http://schemas.openxmlformats.org/officeDocument/2006/relationships/hyperlink" Target="https://twitter.com/SpelaRotar/status/996302132902088704" TargetMode="External"/><Relationship Id="rId745" Type="http://schemas.openxmlformats.org/officeDocument/2006/relationships/hyperlink" Target="http://nova24tv.si/slovenija/politika/ekskluzivno-skrbno-pripravljen-veliki-pok-iz-bosne-se-je-zalostno-sfizil/"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www.rtvslo.si/slovenija/grem-volit/novice/vucko-zanika-ocitke-o-politicni-zavrnitvi-cuseve-liste/454899" TargetMode="External"/><Relationship Id="rId605" Type="http://schemas.openxmlformats.org/officeDocument/2006/relationships/hyperlink" Target="https://siol.net/novice/slovenija/kako-so-govorili-usodnega-privatizacijskega-21-junija-2013-7981" TargetMode="External"/><Relationship Id="rId812" Type="http://schemas.openxmlformats.org/officeDocument/2006/relationships/hyperlink" Target="http://nova24tv.si/slovenija/politika/znani-so-nagrajenci-ki-so-napovedali-besede-ljubljanskega-zupana-jankovica/"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www.rtvslo.si/slovenija/ladji-triglav-odpovedali-vsi-trije-motorji/454921"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s://twitter.com/i/web/status/996478777386504192" TargetMode="External"/><Relationship Id="rId395" Type="http://schemas.openxmlformats.org/officeDocument/2006/relationships/hyperlink" Target="https://twitter.com/i/web/status/996302453032275970"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255" Type="http://schemas.openxmlformats.org/officeDocument/2006/relationships/hyperlink" Target="https://www.24ur.com/novice/slovenija/pes-je-edino-zdravilo-brez-recepta-in-stranskih-ucinkov.html?m=1&amp;pos=7&amp;ab=1" TargetMode="External"/><Relationship Id="rId462" Type="http://schemas.openxmlformats.org/officeDocument/2006/relationships/hyperlink" Target="https://twitter.com/i/web/status/996409590488158208"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s://twitter.com/i/web/status/996405729706770435" TargetMode="External"/><Relationship Id="rId322" Type="http://schemas.openxmlformats.org/officeDocument/2006/relationships/hyperlink" Target="https://www.24ur.com/novice/slovenija/vojaski-ladji-triglav-na-misiji-odpovedali-vsi-trije-motorji.html" TargetMode="External"/><Relationship Id="rId767" Type="http://schemas.openxmlformats.org/officeDocument/2006/relationships/hyperlink" Target="https://www.24ur.com/novice/slovenija/meterologi-izdali-oranzno-opozorilo-zaradi-narascanja-gladine-reke-mure.html"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i/web/status/996749183154642945"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www.zdravo-slovenija.com/english/2018/3/26/syria-being-killed-twice-by-weapons-and-by-media"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277" Type="http://schemas.openxmlformats.org/officeDocument/2006/relationships/hyperlink" Target="http://www.demokracija.si/fokus/bizarnost-se-stopnjuje-rtv-slovenija-v-oglasu-moti-omemba-intervjuja-s-poslancem-ter-kandidatko-za-poslanko.html" TargetMode="External"/><Relationship Id="rId484" Type="http://schemas.openxmlformats.org/officeDocument/2006/relationships/hyperlink" Target="http://nova24tv.si/slovenija/politika/ekskluzivno-skrbno-pripravljen-veliki-pok-iz-bosne-se-je-zalostno-sfizil/" TargetMode="External"/><Relationship Id="rId2165" Type="http://schemas.openxmlformats.org/officeDocument/2006/relationships/hyperlink" Target="https://twitter.com/" TargetMode="External"/><Relationship Id="rId137" Type="http://schemas.openxmlformats.org/officeDocument/2006/relationships/hyperlink" Target="http://www.demokracija.si/slovenija/drustvo-moris-zahteva-za-prepoved-javne-prireditve-nosil-bom-rdeco-zvezdo.html" TargetMode="External"/><Relationship Id="rId344" Type="http://schemas.openxmlformats.org/officeDocument/2006/relationships/hyperlink" Target="http://www.stat.si/StatWeb/News/Index/7409" TargetMode="External"/><Relationship Id="rId691" Type="http://schemas.openxmlformats.org/officeDocument/2006/relationships/hyperlink" Target="http://nova24tv.si/slovenija/politika/znani-so-nagrajenci-ki-so-napovedali-besede-ljubljanskega-zupana-jankovica/" TargetMode="External"/><Relationship Id="rId789" Type="http://schemas.openxmlformats.org/officeDocument/2006/relationships/hyperlink" Target="https://twitter.com/i/web/status/996629650989297664"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radio.ognjisce.si/sl/202/slovenija/27125/" TargetMode="External"/><Relationship Id="rId649" Type="http://schemas.openxmlformats.org/officeDocument/2006/relationships/hyperlink" Target="https://twitter.com/i/web/status/996506847199813637"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s://twitter.com/i/web/status/996495171972947969" TargetMode="External"/><Relationship Id="rId411" Type="http://schemas.openxmlformats.org/officeDocument/2006/relationships/hyperlink" Target="https://twitter.com/i/web/status/996697359169048580" TargetMode="External"/><Relationship Id="rId509" Type="http://schemas.openxmlformats.org/officeDocument/2006/relationships/hyperlink" Target="http://nova24tv.si/svet/zaskrbljujoci-podatki-iz-evropskega-porocila-prihaja-veliko-vec-migrantov-kot-je-sprva-kazalo/"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nova24tv.si/slovenija/politika/ekskluzivno-skrbno-pripravljen-veliki-pok-iz-bosne-se-je-zalostno-sfizil/"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www.bbc.com/news/health-44107940"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299" Type="http://schemas.openxmlformats.org/officeDocument/2006/relationships/hyperlink" Target="http://www.delo.si/novice/slovenija/janez-jansa-je-pred-cetrt-stoletja-prevzel-vodenje-sds-50866.html"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www.demokracija.si/slovenija/nasprotniki-sds-so-ze-zaceli-s-podlimi-triki.html" TargetMode="External"/><Relationship Id="rId366" Type="http://schemas.openxmlformats.org/officeDocument/2006/relationships/hyperlink" Target="https://twitter.com/i/web/status/996264013574131712" TargetMode="External"/><Relationship Id="rId573" Type="http://schemas.openxmlformats.org/officeDocument/2006/relationships/hyperlink" Target="https://www.facebook.com/europlakatslovenia/posts/802257863301917" TargetMode="External"/><Relationship Id="rId780" Type="http://schemas.openxmlformats.org/officeDocument/2006/relationships/hyperlink" Target="https://soundcloud.com/martina-prevej-ek-81995692/zivela-slovenija?utm_source=soundcloud&amp;utm_campaign=share&amp;utm_medium=twitter"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226" Type="http://schemas.openxmlformats.org/officeDocument/2006/relationships/hyperlink" Target="https://twitter.com/i/web/status/996264013574131712" TargetMode="External"/><Relationship Id="rId433" Type="http://schemas.openxmlformats.org/officeDocument/2006/relationships/hyperlink" Target="http://nova24tv.si/slovenija/golobicev-tesni-zaveznik-bogdan-biscaka-povsem-padel-iz-tira-in-zacel-zmerjati-kreten-zarukani-laznivi-kaksno-jahto/"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i/web/status/996627624028975104" TargetMode="External"/><Relationship Id="rId738" Type="http://schemas.openxmlformats.org/officeDocument/2006/relationships/hyperlink" Target="https://twitter.com/i/web/status/996670146327572480"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i/web/status/996339142089957378" TargetMode="External"/><Relationship Id="rId500" Type="http://schemas.openxmlformats.org/officeDocument/2006/relationships/hyperlink" Target="https://4d.rtvslo.si/arhiv/tednik/174471597" TargetMode="External"/><Relationship Id="rId805" Type="http://schemas.openxmlformats.org/officeDocument/2006/relationships/hyperlink" Target="http://nova24tv.si/slovenija/politika/ekskluzivno-skrbno-pripravljen-veliki-pok-iz-bosne-se-je-zalostno-sfizil/"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290" Type="http://schemas.openxmlformats.org/officeDocument/2006/relationships/hyperlink" Target="https://reporter.si/clanek/slovenija/roman-leljak-objavlja-dokumente-iz-beograda-ki-so-jih-v-sloveniji-unicili-638685" TargetMode="External"/><Relationship Id="rId388" Type="http://schemas.openxmlformats.org/officeDocument/2006/relationships/hyperlink" Target="https://twitter.com/i/web/status/996686313289146368" TargetMode="External"/><Relationship Id="rId2069" Type="http://schemas.openxmlformats.org/officeDocument/2006/relationships/hyperlink" Target="https://twitter.com/" TargetMode="External"/><Relationship Id="rId150" Type="http://schemas.openxmlformats.org/officeDocument/2006/relationships/hyperlink" Target="https://www.24ur.com/novice/slovenija/pocivalskov-sluzbeni-avto-opremljen-z-radar-detektorjem.html" TargetMode="External"/><Relationship Id="rId595" Type="http://schemas.openxmlformats.org/officeDocument/2006/relationships/hyperlink" Target="http://nova24tv.si/slovenija/politika/ekskluzivno-skrbno-pripravljen-veliki-pok-iz-bosne-se-je-zalostno-sfizil/"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248" Type="http://schemas.openxmlformats.org/officeDocument/2006/relationships/hyperlink" Target="https://twitter.com/i/web/status/996278717675659264" TargetMode="External"/><Relationship Id="rId455" Type="http://schemas.openxmlformats.org/officeDocument/2006/relationships/hyperlink" Target="http://nova24tv.si/slovenija/crna-kronika/policisti-pu-koper-prisli-na-sled-vodicem-nezakonitih-migrantov/" TargetMode="External"/><Relationship Id="rId662" Type="http://schemas.openxmlformats.org/officeDocument/2006/relationships/hyperlink" Target="https://twitter.com/i/web/status/996476834962436096"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108" Type="http://schemas.openxmlformats.org/officeDocument/2006/relationships/hyperlink" Target="http://www.rtvslo.si/slovenija/dan-slovenske-vojske-premalo-vojakov-premalo-denarja-preslaba-oprema/454936" TargetMode="External"/><Relationship Id="rId315" Type="http://schemas.openxmlformats.org/officeDocument/2006/relationships/hyperlink" Target="https://www.24ur.com/novice/slovenija/vojaski-ladji-triglav-na-misiji-odpovedali-vsi-trije-motorji.html" TargetMode="External"/><Relationship Id="rId522" Type="http://schemas.openxmlformats.org/officeDocument/2006/relationships/hyperlink" Target="http://www.demokracija.si/slovenija/drustvo-moris-zahteva-za-prepoved-javne-prireditve-nosil-bom-rdeco-zvezdo.html"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nova24tv.si/slovenija/politika/v-sds-in-nsi-za-izredno-sejo-dz-o-zdravljenju-otrok-s-prirojenimi-srcnimi-napakami/"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nova24tv.si/slovenija/politika/video-janez-jansa-slovenija-je-in-bo-za-nas-vedno-na-prvem-mestu/"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172" Type="http://schemas.openxmlformats.org/officeDocument/2006/relationships/hyperlink" Target="https://twitter.com/i/web/status/996457707845627905" TargetMode="External"/><Relationship Id="rId477" Type="http://schemas.openxmlformats.org/officeDocument/2006/relationships/hyperlink" Target="http://nova24tv.si/slovenija/politika/ekskluzivno-skrbno-pripravljen-veliki-pok-iz-bosne-se-je-zalostno-sfizil/" TargetMode="External"/><Relationship Id="rId684" Type="http://schemas.openxmlformats.org/officeDocument/2006/relationships/hyperlink" Target="http://www.rtvslo.si/slovenija/grem-volit/novice/vucko-zanika-ocitke-o-politicni-zavrnitvi-cuseve-liste/454899"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37" Type="http://schemas.openxmlformats.org/officeDocument/2006/relationships/hyperlink" Target="https://www.dnevnik.si/1042821922/slovenija/velikost-volilnih-okrajev-vpliva-na-sestavo-drzavnega-zbora"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www.24ur.com/novice/slovenija/vojaski-ladji-triglav-na-misiji-odpovedali-vsi-trije-motorji.html" TargetMode="External"/><Relationship Id="rId751" Type="http://schemas.openxmlformats.org/officeDocument/2006/relationships/hyperlink" Target="https://www.24ur.com/novice/slovenija/vojaski-ladji-triglav-na-misiji-odpovedali-vsi-trije-motorji.html"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www.demokracija.si/slovenija/zacelo-se-je-levicarski-facebook-zacel-z-blokadami-profila-demokracije.html" TargetMode="External"/><Relationship Id="rId611" Type="http://schemas.openxmlformats.org/officeDocument/2006/relationships/hyperlink" Target="https://twitter.com/i/web/status/996142739334094848"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i/web/status/996428699481276416"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WanderWithJo/status/996223878132371457"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194" Type="http://schemas.openxmlformats.org/officeDocument/2006/relationships/hyperlink" Target="https://twitter.com/i/web/status/996487740853276673"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261" Type="http://schemas.openxmlformats.org/officeDocument/2006/relationships/hyperlink" Target="https://4d.rtvslo.si/arhiv/tednik/174471597" TargetMode="External"/><Relationship Id="rId499" Type="http://schemas.openxmlformats.org/officeDocument/2006/relationships/hyperlink" Target="https://twitter.com/i/web/status/996697909402963968"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59" Type="http://schemas.openxmlformats.org/officeDocument/2006/relationships/hyperlink" Target="https://twitter.com/i/web/status/996679499675774976" TargetMode="External"/><Relationship Id="rId566" Type="http://schemas.openxmlformats.org/officeDocument/2006/relationships/hyperlink" Target="https://twitter.com/i/web/status/996741254363910144" TargetMode="External"/><Relationship Id="rId773" Type="http://schemas.openxmlformats.org/officeDocument/2006/relationships/hyperlink" Target="https://twitter.com/i/web/status/996400200322289664"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121" Type="http://schemas.openxmlformats.org/officeDocument/2006/relationships/hyperlink" Target="https://twitter.com/i/web/status/996418600176111618" TargetMode="External"/><Relationship Id="rId219" Type="http://schemas.openxmlformats.org/officeDocument/2006/relationships/hyperlink" Target="http://www.demokracija.si/slovenija/drustvo-moris-zahteva-za-prepoved-javne-prireditve-nosil-bom-rdeco-zvezdo.html" TargetMode="External"/><Relationship Id="rId426" Type="http://schemas.openxmlformats.org/officeDocument/2006/relationships/hyperlink" Target="https://www.youtube.com/watch?v=EW_nQXMZDS4&amp;feature=youtu.be" TargetMode="External"/><Relationship Id="rId633" Type="http://schemas.openxmlformats.org/officeDocument/2006/relationships/hyperlink" Target="https://twitter.com/i/web/status/996748095403773952"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nova24tv.si/slovenija/ustavni-pravnik-jurij-toplak-resno-opozarja-da-je-ukrep-zavrnitve-liste-zaradi-spolne-kvote-je-nesorazmeren-in-v-evropi-nesprejemljiv/" TargetMode="External"/><Relationship Id="rId700" Type="http://schemas.openxmlformats.org/officeDocument/2006/relationships/hyperlink" Target="http://www.demokracija.si/slovenija/zacelo-se-je-levicarski-facebook-zacel-z-blokadami-profila-demokracije.html"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283" Type="http://schemas.openxmlformats.org/officeDocument/2006/relationships/hyperlink" Target="http://5.ve/" TargetMode="External"/><Relationship Id="rId490" Type="http://schemas.openxmlformats.org/officeDocument/2006/relationships/hyperlink" Target="http://nova24tv.si/slovenija/politika/ekskluzivno-skrbno-pripravljen-veliki-pok-iz-bosne-se-je-zalostno-sfizil/" TargetMode="External"/><Relationship Id="rId2171" Type="http://schemas.openxmlformats.org/officeDocument/2006/relationships/hyperlink" Target="https://twitter.com/" TargetMode="External"/><Relationship Id="rId143" Type="http://schemas.openxmlformats.org/officeDocument/2006/relationships/hyperlink" Target="http://radio.ognjisce.si/sl/202/slovenija/27125/" TargetMode="External"/><Relationship Id="rId350" Type="http://schemas.openxmlformats.org/officeDocument/2006/relationships/hyperlink" Target="https://www.24ur.com/novice/slovenija/vojaski-ladji-triglav-na-misiji-odpovedali-vsi-trije-motorji.html" TargetMode="External"/><Relationship Id="rId588" Type="http://schemas.openxmlformats.org/officeDocument/2006/relationships/hyperlink" Target="https://4d.rtvslo.si/arhiv/odmevi/174538773" TargetMode="External"/><Relationship Id="rId795" Type="http://schemas.openxmlformats.org/officeDocument/2006/relationships/hyperlink" Target="http://nova24tv.si/slovenija/politika/ekskluzivno-skrbno-pripravljen-veliki-pok-iz-bosne-se-je-zalostno-sfizil/"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s://t.co/wDY5dH6D8U" TargetMode="External"/><Relationship Id="rId210" Type="http://schemas.openxmlformats.org/officeDocument/2006/relationships/hyperlink" Target="https://twitter.com/i/web/status/996502605886033920" TargetMode="External"/><Relationship Id="rId448" Type="http://schemas.openxmlformats.org/officeDocument/2006/relationships/hyperlink" Target="https://reporter.si/clanek/slovenija/roman-leljak-objavlja-dokumente-iz-beograda-ki-so-jih-v-sloveniji-unicili-638685" TargetMode="External"/><Relationship Id="rId655" Type="http://schemas.openxmlformats.org/officeDocument/2006/relationships/hyperlink" Target="https://twitter.com/i/web/status/996673445034385408"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308" Type="http://schemas.openxmlformats.org/officeDocument/2006/relationships/hyperlink" Target="https://twitter.com/i/web/status/996659995197534208" TargetMode="External"/><Relationship Id="rId515" Type="http://schemas.openxmlformats.org/officeDocument/2006/relationships/hyperlink" Target="https://twitter.com/i/web/status/996282664012402688" TargetMode="External"/><Relationship Id="rId722" Type="http://schemas.openxmlformats.org/officeDocument/2006/relationships/hyperlink" Target="https://twitter.com/i/web/status/996613734142529536"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996364094876934145"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www.demokracija.si/slovenija/zacelo-se-je-levicarski-facebook-zacel-z-blokadami-profila-demokracije.html" TargetMode="External"/><Relationship Id="rId1931"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165" Type="http://schemas.openxmlformats.org/officeDocument/2006/relationships/hyperlink" Target="http://nova24tv.si/slovenija/objavljamo-seznam-novinarjev-slovenske-politicne-levice/" TargetMode="External"/><Relationship Id="rId372" Type="http://schemas.openxmlformats.org/officeDocument/2006/relationships/hyperlink" Target="https://twitter.com/agortaa/status/996253066914619398" TargetMode="External"/><Relationship Id="rId677" Type="http://schemas.openxmlformats.org/officeDocument/2006/relationships/hyperlink" Target="http://www.thegatewaypundit.com/2018/05/gaza-terrorist-groups-post-martyrdom-photos-of-palestinians-killed-in-mondays-riot-at-israeli-border/"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232" Type="http://schemas.openxmlformats.org/officeDocument/2006/relationships/hyperlink" Target="https://twitter.com/i/web/status/996282664012402688"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s://4d.rtvslo.si/arhiv/tednik/174471597" TargetMode="External"/><Relationship Id="rId744" Type="http://schemas.openxmlformats.org/officeDocument/2006/relationships/hyperlink" Target="http://nova24tv.si/slovenija/politika/ekskluzivno-skrbno-pripravljen-veliki-pok-iz-bosne-se-je-zalostno-sfizil/"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996105486557745154" TargetMode="External"/><Relationship Id="rId604" Type="http://schemas.openxmlformats.org/officeDocument/2006/relationships/hyperlink" Target="https://twitter.com/i/web/status/996613734142529536" TargetMode="External"/><Relationship Id="rId811" Type="http://schemas.openxmlformats.org/officeDocument/2006/relationships/hyperlink" Target="http://nova24tv.si/slovenija/politika/ekskluzivno-skrbno-pripravljen-veliki-pok-iz-bosne-se-je-zalostno-sfizil/"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sloveniashop.si/the-biggest-loser-slovenija-tekmovalke-v-drugi-sezoni-ze-presegle-tekmovalke-v-prvi/"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187" Type="http://schemas.openxmlformats.org/officeDocument/2006/relationships/hyperlink" Target="http://www.slovenskenovice.si/novice/slovenija/clanek/znana-astrologinja-daje-odgovor-kdo-bo-zmagal-na-volitvah-50469" TargetMode="External"/><Relationship Id="rId394" Type="http://schemas.openxmlformats.org/officeDocument/2006/relationships/hyperlink" Target="https://twitter.com/i/web/status/996460199920717824"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254" Type="http://schemas.openxmlformats.org/officeDocument/2006/relationships/hyperlink" Target="https://twitter.com/STA_novice/status/996250840850628608" TargetMode="External"/><Relationship Id="rId699" Type="http://schemas.openxmlformats.org/officeDocument/2006/relationships/hyperlink" Target="https://twitter.com/i/web/status/996339948621107206"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114" Type="http://schemas.openxmlformats.org/officeDocument/2006/relationships/hyperlink" Target="https://twitter.com/i/web/status/996404726366375936" TargetMode="External"/><Relationship Id="rId461" Type="http://schemas.openxmlformats.org/officeDocument/2006/relationships/hyperlink" Target="https://twitter.com/i/web/status/996292499223334912" TargetMode="External"/><Relationship Id="rId559" Type="http://schemas.openxmlformats.org/officeDocument/2006/relationships/hyperlink" Target="https://twitter.com/i/web/status/996344495347249152" TargetMode="External"/><Relationship Id="rId766" Type="http://schemas.openxmlformats.org/officeDocument/2006/relationships/hyperlink" Target="https://www.24ur.com/novice/slovenija/kemis2.html"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s://4d.rtvslo.si/arhiv/odmevi/174538773" TargetMode="External"/><Relationship Id="rId419" Type="http://schemas.openxmlformats.org/officeDocument/2006/relationships/hyperlink" Target="http://www.arsenal-slovenija.si/si/novice/vic-akers-legenda-arsenala?timestamp=1526467672" TargetMode="External"/><Relationship Id="rId626" Type="http://schemas.openxmlformats.org/officeDocument/2006/relationships/hyperlink" Target="http://nova24tv.si/slovenija/politika/ekskluzivno-skrbno-pripravljen-veliki-pok-iz-bosne-se-je-zalostno-sfizil/"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276" Type="http://schemas.openxmlformats.org/officeDocument/2006/relationships/hyperlink" Target="https://twitter.com/i/web/status/996644755722383361" TargetMode="External"/><Relationship Id="rId483" Type="http://schemas.openxmlformats.org/officeDocument/2006/relationships/hyperlink" Target="http://nova24tv.si/slovenija/politika/ekskluzivno-skrbno-pripravljen-veliki-pok-iz-bosne-se-je-zalostno-sfizil/" TargetMode="External"/><Relationship Id="rId690" Type="http://schemas.openxmlformats.org/officeDocument/2006/relationships/hyperlink" Target="http://nova24tv.si/slovenija/golobicev-tesni-zaveznik-bogdan-biscaka-povsem-padel-iz-tira-in-zacel-zmerjati-kreten-zarukani-laznivi-kaksno-jahto/"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136" Type="http://schemas.openxmlformats.org/officeDocument/2006/relationships/hyperlink" Target="https://twitter.com/i/web/status/996438912586387456" TargetMode="External"/><Relationship Id="rId343" Type="http://schemas.openxmlformats.org/officeDocument/2006/relationships/hyperlink" Target="http://eu.sta.si/2514202/peterle-in-bogovic-v-bruslju-obelezila-prvi-svetovni-dan-cebel" TargetMode="External"/><Relationship Id="rId550" Type="http://schemas.openxmlformats.org/officeDocument/2006/relationships/hyperlink" Target="http://radio.ognjisce.si/sl/202/slovenija/27125/" TargetMode="External"/><Relationship Id="rId788" Type="http://schemas.openxmlformats.org/officeDocument/2006/relationships/hyperlink" Target="https://twitter.com/i/web/status/996646408366280704"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i/web/status/996495171972947969" TargetMode="External"/><Relationship Id="rId648" Type="http://schemas.openxmlformats.org/officeDocument/2006/relationships/hyperlink" Target="https://twitter.com/i/web/status/996477629745303552"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s://twitter.com/i/web/status/996701629574414336" TargetMode="External"/><Relationship Id="rId508" Type="http://schemas.openxmlformats.org/officeDocument/2006/relationships/hyperlink" Target="http://www.demokracija.si/slovenija/drustvo-moris-zahteva-za-prepoved-javne-prireditve-nosil-bom-rdeco-zvezdo.html" TargetMode="External"/><Relationship Id="rId715" Type="http://schemas.openxmlformats.org/officeDocument/2006/relationships/hyperlink" Target="http://www.demokracija.si/slovenija/drustvo-moris-zahteva-za-prepoved-javne-prireditve-nosil-bom-rdeco-zvezdo.html"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www.rtvslo.si/slovenija/grem-volit/grem-volit/luka-nesprejemljivo-je-da-nekateri-zaposleni-kljub-rednemu-delu-zivijo-v-revscini/454727"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298" Type="http://schemas.openxmlformats.org/officeDocument/2006/relationships/hyperlink" Target="http://www.delo.si/novice/slovenija/prebeznikov-ne-bi-pokopali-ne-obcina-ne-drzava-51099.html" TargetMode="External"/><Relationship Id="rId158" Type="http://schemas.openxmlformats.org/officeDocument/2006/relationships/hyperlink" Target="http://www.slovenskenovice.si/novice/slovenija/clanek/foto-zgrozeni-tim-kores-kori-to-je-jetniska-atrakcija-50321"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65" Type="http://schemas.openxmlformats.org/officeDocument/2006/relationships/hyperlink" Target="http://www.zdravo-slovenija.com/tu-in-tam-1/2018/5/16/evrovizija-2019-strel-v-hrbet-10-tok-smrt-otroka-12-tok" TargetMode="External"/><Relationship Id="rId572" Type="http://schemas.openxmlformats.org/officeDocument/2006/relationships/hyperlink" Target="http://nova24tv.si/slovenija/politika/ekskluzivno-skrbno-pripravljen-veliki-pok-iz-bosne-se-je-zalostno-sfizil/"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225" Type="http://schemas.openxmlformats.org/officeDocument/2006/relationships/hyperlink" Target="https://twitter.com/i/web/status/996471194231635968" TargetMode="External"/><Relationship Id="rId432" Type="http://schemas.openxmlformats.org/officeDocument/2006/relationships/hyperlink" Target="https://olaii.com/"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i/web/status/996670146327572480"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www.24ur.com/novice/slovenija/neskoncno-lepo-in-hkrati-peklensko.html" TargetMode="External"/><Relationship Id="rId804" Type="http://schemas.openxmlformats.org/officeDocument/2006/relationships/hyperlink" Target="https://twitter.com/i/web/status/996626181863759872"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87" Type="http://schemas.openxmlformats.org/officeDocument/2006/relationships/hyperlink" Target="https://twitter.com/i/web/status/996684831038861312" TargetMode="External"/><Relationship Id="rId594" Type="http://schemas.openxmlformats.org/officeDocument/2006/relationships/hyperlink" Target="http://nova24tv.si/svet/zaskrbljujoci-podatki-iz-evropskega-porocila-prihaja-veliko-vec-migrantov-kot-je-sprva-kazalo/"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247" Type="http://schemas.openxmlformats.org/officeDocument/2006/relationships/hyperlink" Target="http://www.demokracija.si/slovenija/drustvo-moris-zahteva-za-prepoved-javne-prireditve-nosil-bom-rdeco-zvezdo.html"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s://www.24ur.com/novice/slovenija/vojaski-ladji-triglav-na-misiji-odpovedali-vsi-trije-motorji.html" TargetMode="External"/><Relationship Id="rId454" Type="http://schemas.openxmlformats.org/officeDocument/2006/relationships/hyperlink" Target="http://www.rtvslo.si/slovenija/grem-volit/novice/vucko-zanika-ocitke-o-politicni-zavrnitvi-cuseve-liste/454899" TargetMode="External"/><Relationship Id="rId661" Type="http://schemas.openxmlformats.org/officeDocument/2006/relationships/hyperlink" Target="https://twitter.com/had/status/996351971627028480" TargetMode="External"/><Relationship Id="rId759" Type="http://schemas.openxmlformats.org/officeDocument/2006/relationships/hyperlink" Target="https://www.24ur.com/novice/slovenija/vojaski-ladji-triglav-na-misiji-odpovedali-vsi-trije-motorji.html"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314" Type="http://schemas.openxmlformats.org/officeDocument/2006/relationships/hyperlink" Target="https://twitter.com/i/web/status/996664156366438401" TargetMode="External"/><Relationship Id="rId521" Type="http://schemas.openxmlformats.org/officeDocument/2006/relationships/hyperlink" Target="https://www.sds.si/novica/janez-jansa-slovenija-je-bo-za-nas-vedno-na-prvem-mestu-15768" TargetMode="External"/><Relationship Id="rId619" Type="http://schemas.openxmlformats.org/officeDocument/2006/relationships/hyperlink" Target="http://www.demokracija.si/slovenija/drustvo-moris-zahteva-za-prepoved-javne-prireditve-nosil-bom-rdeco-zvezdo.html"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witter.com/i/web/status/996370669985247234"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22" Type="http://schemas.openxmlformats.org/officeDocument/2006/relationships/hyperlink" Target="https://twitter.com/i/web/status/996125458679910410" TargetMode="External"/><Relationship Id="rId1828" Type="http://schemas.openxmlformats.org/officeDocument/2006/relationships/hyperlink" Target="https://twitter.com/" TargetMode="External"/><Relationship Id="rId171" Type="http://schemas.openxmlformats.org/officeDocument/2006/relationships/hyperlink" Target="https://twitter.com/i/web/status/996457707845627905" TargetMode="External"/><Relationship Id="rId2297" Type="http://schemas.openxmlformats.org/officeDocument/2006/relationships/hyperlink" Target="https://twitter.com/" TargetMode="External"/><Relationship Id="rId269" Type="http://schemas.openxmlformats.org/officeDocument/2006/relationships/hyperlink" Target="https://reporter.si/clanek/slovenija/roman-leljak-objavlja-dokumente-iz-beograda-ki-so-jih-v-sloveniji-unicili-638685" TargetMode="External"/><Relationship Id="rId476" Type="http://schemas.openxmlformats.org/officeDocument/2006/relationships/hyperlink" Target="https://soundcloud.com/martina-prevej-ek-81995692/zivela-slovenija?utm_source=soundcloud&amp;utm_campaign=share&amp;utm_medium=twitter" TargetMode="External"/><Relationship Id="rId683" Type="http://schemas.openxmlformats.org/officeDocument/2006/relationships/hyperlink" Target="https://4d.rtvslo.si/arhiv/odmevi/174538773"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129" Type="http://schemas.openxmlformats.org/officeDocument/2006/relationships/hyperlink" Target="https://twitter.com/i/web/status/996105410510802944" TargetMode="External"/><Relationship Id="rId336" Type="http://schemas.openxmlformats.org/officeDocument/2006/relationships/hyperlink" Target="https://www.dnevnik.si/1042822135/slovenija/v-parlamentu-danes-o-iranskem-denarju-in-poslih-dijane-%C4%91u%C4%91ic" TargetMode="External"/><Relationship Id="rId543" Type="http://schemas.openxmlformats.org/officeDocument/2006/relationships/hyperlink" Target="http://nova24tv.si/slovenija/politika/znani-so-nagrajenci-ki-so-napovedali-besede-ljubljanskega-zupana-jankovica/"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twitter.com/i/web/status/996697909402963968" TargetMode="External"/><Relationship Id="rId750" Type="http://schemas.openxmlformats.org/officeDocument/2006/relationships/hyperlink" Target="https://r.semiocast.com/mflV7g"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i/web/status/996736685282086912" TargetMode="External"/><Relationship Id="rId708" Type="http://schemas.openxmlformats.org/officeDocument/2006/relationships/hyperlink" Target="https://twitter.com/i/web/status/996414674219536386"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www.24ur.com/novice/slovenija/vojaski-ladji-triglav-na-misiji-odpovedali-vsi-trije-motorji.html"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193" Type="http://schemas.openxmlformats.org/officeDocument/2006/relationships/hyperlink" Target="https://twitter.com/i/web/status/996389039623294976" TargetMode="External"/><Relationship Id="rId498" Type="http://schemas.openxmlformats.org/officeDocument/2006/relationships/hyperlink" Target="https://twitter.com/i/web/status/996683285026758657"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260" Type="http://schemas.openxmlformats.org/officeDocument/2006/relationships/hyperlink" Target="http://www.rtvslo.si/slovenija/tudi-milan-balazic-zaradi-arbitraze-s-hrvasko-z-ovadbo-nad-erjavca/455021"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s://www.24ur.com/novice/slovenija/vojaski-ladji-triglav-na-misiji-odpovedali-vsi-trije-motorji.html" TargetMode="External"/><Relationship Id="rId358" Type="http://schemas.openxmlformats.org/officeDocument/2006/relationships/hyperlink" Target="https://twitter.com/i/web/status/996673887608999938" TargetMode="External"/><Relationship Id="rId565" Type="http://schemas.openxmlformats.org/officeDocument/2006/relationships/hyperlink" Target="https://twitter.com/i/web/status/996738709214187522" TargetMode="External"/><Relationship Id="rId772" Type="http://schemas.openxmlformats.org/officeDocument/2006/relationships/hyperlink" Target="https://twitter.com/i/web/status/996400200322289664"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www.demokracija.si/fokus/bizarnost-se-stopnjuje-rtv-slovenija-v-oglasu-moti-omemba-intervjuja-s-poslancem-ter-kandidatko-za-poslanko.html" TargetMode="External"/><Relationship Id="rId425" Type="http://schemas.openxmlformats.org/officeDocument/2006/relationships/hyperlink" Target="https://www.youtube.com/watch?v=EW_nQXMZDS4&amp;feature=youtu.be" TargetMode="External"/><Relationship Id="rId632" Type="http://schemas.openxmlformats.org/officeDocument/2006/relationships/hyperlink" Target="http://www.thegatewaypundit.com/2018/05/gaza-terrorist-groups-post-martyrdom-photos-of-palestinians-killed-in-mondays-riot-at-israeli-border/"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govori.se/traci/domaci-traci/vanesa-mesarec-iz-the-biggest-loser-slovenija-poglejte-si-kako-vitka-je-videti-danes/?utm_source=refferal&amp;utm_medium=twitter&amp;utm_campaign=tweepy"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282" Type="http://schemas.openxmlformats.org/officeDocument/2006/relationships/hyperlink" Target="https://twitter.com/i/web/status/996489429513621507" TargetMode="External"/><Relationship Id="rId587" Type="http://schemas.openxmlformats.org/officeDocument/2006/relationships/hyperlink" Target="http://nova24tv.si/slovenija/politika/ekskluzivno-skrbno-pripravljen-veliki-pok-iz-bosne-se-je-zalostno-sfizil/"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8" Type="http://schemas.openxmlformats.org/officeDocument/2006/relationships/hyperlink" Target="https://t.co/JSFOsZsSIW" TargetMode="External"/><Relationship Id="rId142" Type="http://schemas.openxmlformats.org/officeDocument/2006/relationships/hyperlink" Target="https://twitter.com/i/web/status/996326873088102401" TargetMode="External"/><Relationship Id="rId447" Type="http://schemas.openxmlformats.org/officeDocument/2006/relationships/hyperlink" Target="https://twitter.com/i/web/status/996726220208435200" TargetMode="External"/><Relationship Id="rId794" Type="http://schemas.openxmlformats.org/officeDocument/2006/relationships/hyperlink" Target="https://twitter.com/i/web/status/996597686710218752"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654" Type="http://schemas.openxmlformats.org/officeDocument/2006/relationships/hyperlink" Target="https://twitter.com/i/web/status/996726291633197056"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www.demokracija.si/slovenija/zacelo-se-je-levicarski-facebook-zacel-z-blokadami-profila-demokracije.html" TargetMode="External"/><Relationship Id="rId514" Type="http://schemas.openxmlformats.org/officeDocument/2006/relationships/hyperlink" Target="https://twitter.com/STA_novice/status/996689960748113920" TargetMode="External"/><Relationship Id="rId721" Type="http://schemas.openxmlformats.org/officeDocument/2006/relationships/hyperlink" Target="https://twitter.com/i/web/status/996490188368109570"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reporter.si/clanek/slovenija/zzr-treba-je-izvoliti-najbolj-sposobne-ugledne-in-izkusene-ljudi-638589"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s://reporter.si/clanek/slovenija/rdece-zvezde-v-ljubljani-upor-proti-simbolom-zla-zorana-jankovica-636992" TargetMode="External"/><Relationship Id="rId2192" Type="http://schemas.openxmlformats.org/officeDocument/2006/relationships/hyperlink" Target="https://twitter.com/" TargetMode="External"/><Relationship Id="rId164" Type="http://schemas.openxmlformats.org/officeDocument/2006/relationships/hyperlink" Target="https://twitter.com/i/web/status/996343980437762048" TargetMode="External"/><Relationship Id="rId371" Type="http://schemas.openxmlformats.org/officeDocument/2006/relationships/hyperlink" Target="https://twitter.com/i/web/status/996282664012402688"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s://twitter.com/i/web/status/996294949187530753" TargetMode="External"/><Relationship Id="rId676" Type="http://schemas.openxmlformats.org/officeDocument/2006/relationships/hyperlink" Target="http://www.thegatewaypundit.com/2018/05/gaza-terrorist-groups-post-martyrdom-photos-of-palestinians-killed-in-mondays-riot-at-israeli-border/"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231" Type="http://schemas.openxmlformats.org/officeDocument/2006/relationships/hyperlink" Target="https://twitter.com/i/web/status/996264013574131712" TargetMode="External"/><Relationship Id="rId329" Type="http://schemas.openxmlformats.org/officeDocument/2006/relationships/hyperlink" Target="https://siol.net/planet-tv/the-biggest-loser-slovenija/dobrodelni-the-biggest-loser-slovenija-466764" TargetMode="External"/><Relationship Id="rId536" Type="http://schemas.openxmlformats.org/officeDocument/2006/relationships/hyperlink" Target="https://4d.rtvslo.si/arhiv/tednik/174471597"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nova24tv.si/slovenija/politika/ekskluzivno-skrbno-pripravljen-veliki-pok-iz-bosne-se-je-zalostno-sfizil/"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www.rtvslo.si/slovenija/tudi-milan-balazic-zaradi-arbitraze-s-hrvasko-z-ovadbo-nad-erjavca/455021" TargetMode="External"/><Relationship Id="rId810" Type="http://schemas.openxmlformats.org/officeDocument/2006/relationships/hyperlink" Target="https://twitter.com/i/web/status/996333527565205504"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s://siol.net/trendi/zdravo-zivljenje/the-biggest-loser-slovenija-tekmovalke-v-drugi-sezoni-ze-presegle-tekmovalke-v-prvi-467353?utm_term=Autofeed&amp;utm_campaign=TW-Trendi&amp;utm_medium=Social&amp;utm_source=Twitter"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186" Type="http://schemas.openxmlformats.org/officeDocument/2006/relationships/hyperlink" Target="http://www.demokracija.si/slovenija/drustvo-moris-zahteva-za-prepoved-javne-prireditve-nosil-bom-rdeco-zvezdo.html" TargetMode="External"/><Relationship Id="rId393" Type="http://schemas.openxmlformats.org/officeDocument/2006/relationships/hyperlink" Target="https://novice.svet24.si/clanek/novice/slovenija/5afbe048c995d/pocivalsek-ki-se-naokoli-prevaza-z-radar-detektorjem-je-prst-uperil-v-soferja"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253" Type="http://schemas.openxmlformats.org/officeDocument/2006/relationships/hyperlink" Target="https://twitter.com/i/web/status/996632183677825025" TargetMode="External"/><Relationship Id="rId460" Type="http://schemas.openxmlformats.org/officeDocument/2006/relationships/hyperlink" Target="https://twitter.com/i/web/status/996409590488158208" TargetMode="External"/><Relationship Id="rId698" Type="http://schemas.openxmlformats.org/officeDocument/2006/relationships/hyperlink" Target="https://twitter.com/i/web/status/996350273701449728"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s://twitter.com/i/web/status/996251665736130560" TargetMode="External"/><Relationship Id="rId320" Type="http://schemas.openxmlformats.org/officeDocument/2006/relationships/hyperlink" Target="http://nova24tv.si/slovenija/golobicev-tesni-zaveznik-bogdan-biscaka-povsem-padel-iz-tira-in-zacel-zmerjati-kreten-zarukani-laznivi-kaksno-jahto/" TargetMode="External"/><Relationship Id="rId558" Type="http://schemas.openxmlformats.org/officeDocument/2006/relationships/hyperlink" Target="https://twitter.com/i/web/status/996305427779420162" TargetMode="External"/><Relationship Id="rId765" Type="http://schemas.openxmlformats.org/officeDocument/2006/relationships/hyperlink" Target="https://twitter.com/i/web/status/996741254363910144"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www.rtvslo.si/slovenija/sindikalist-na-inspektoratu-za-delo-prejel-opozorilo-pred-odpovedjo/455043" TargetMode="External"/><Relationship Id="rId625" Type="http://schemas.openxmlformats.org/officeDocument/2006/relationships/hyperlink" Target="http://www.slovenskenovice.si/novice/slovenija/clanek/kaj-se-dogaja-s-francijem-matozom-51189"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i.rbth.com/travel/81414-drustvo-slovenija-rusija-srebrni"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275" Type="http://schemas.openxmlformats.org/officeDocument/2006/relationships/hyperlink" Target="https://twitter.com/i/web/status/996644755722383361" TargetMode="External"/><Relationship Id="rId482" Type="http://schemas.openxmlformats.org/officeDocument/2006/relationships/hyperlink" Target="https://twitter.com/i/web/status/996730647229149186"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135" Type="http://schemas.openxmlformats.org/officeDocument/2006/relationships/hyperlink" Target="https://novice.svet24.si/clanek/novice/slovenija/5af995af23175/dobicki-v-nebo-med-in-mleko-v-slovenskih-podjetjih" TargetMode="External"/><Relationship Id="rId342" Type="http://schemas.openxmlformats.org/officeDocument/2006/relationships/hyperlink" Target="http://eu.sta.si/2514202/peterle-in-bogovic-v-bruslju-obelezila-prvi-svetovni-dan-cebel" TargetMode="External"/><Relationship Id="rId787" Type="http://schemas.openxmlformats.org/officeDocument/2006/relationships/hyperlink" Target="https://twitter.com/i/web/status/996629650989297664"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eu.sta.si/2514202/peterle-in-bogovic-v-bruslju-obelezila-prvi-svetovni-dan-cebel" TargetMode="External"/><Relationship Id="rId647" Type="http://schemas.openxmlformats.org/officeDocument/2006/relationships/hyperlink" Target="https://twitter.com/i/web/status/996112066988699648"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i/web/status/996709805992669185" TargetMode="External"/><Relationship Id="rId714" Type="http://schemas.openxmlformats.org/officeDocument/2006/relationships/hyperlink" Target="https://twitter.com/i/web/status/996365709759393793"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co/F0F1tDvLGN" TargetMode="External"/><Relationship Id="rId671" Type="http://schemas.openxmlformats.org/officeDocument/2006/relationships/hyperlink" Target="https://twitter.com/kalisekmoni" TargetMode="External"/><Relationship Id="rId769" Type="http://schemas.openxmlformats.org/officeDocument/2006/relationships/hyperlink" Target="https://twitter.com/mazzi68" TargetMode="External"/><Relationship Id="rId976" Type="http://schemas.openxmlformats.org/officeDocument/2006/relationships/hyperlink" Target="https://twitter.com/lucijausaj" TargetMode="External"/><Relationship Id="rId21" Type="http://schemas.openxmlformats.org/officeDocument/2006/relationships/hyperlink" Target="https://t.co/B0ptgDOG8x" TargetMode="External"/><Relationship Id="rId324" Type="http://schemas.openxmlformats.org/officeDocument/2006/relationships/hyperlink" Target="http://t.co/f7B3jBzP53" TargetMode="External"/><Relationship Id="rId531" Type="http://schemas.openxmlformats.org/officeDocument/2006/relationships/hyperlink" Target="https://twitter.com/strankaab" TargetMode="External"/><Relationship Id="rId629" Type="http://schemas.openxmlformats.org/officeDocument/2006/relationships/hyperlink" Target="https://twitter.com/dobramrha" TargetMode="External"/><Relationship Id="rId1161" Type="http://schemas.openxmlformats.org/officeDocument/2006/relationships/hyperlink" Target="https://twitter.com/sloado" TargetMode="External"/><Relationship Id="rId170" Type="http://schemas.openxmlformats.org/officeDocument/2006/relationships/hyperlink" Target="http://t.co/dRVPBWtugI" TargetMode="External"/><Relationship Id="rId836" Type="http://schemas.openxmlformats.org/officeDocument/2006/relationships/hyperlink" Target="https://twitter.com/jozebizjak" TargetMode="External"/><Relationship Id="rId1021" Type="http://schemas.openxmlformats.org/officeDocument/2006/relationships/hyperlink" Target="https://twitter.com/cirocara" TargetMode="External"/><Relationship Id="rId1119" Type="http://schemas.openxmlformats.org/officeDocument/2006/relationships/hyperlink" Target="https://twitter.com/grsgmi" TargetMode="External"/><Relationship Id="rId268" Type="http://schemas.openxmlformats.org/officeDocument/2006/relationships/hyperlink" Target="http://t.co/yaWu9J2Zjj" TargetMode="External"/><Relationship Id="rId475" Type="http://schemas.openxmlformats.org/officeDocument/2006/relationships/hyperlink" Target="https://twitter.com/svet24_si" TargetMode="External"/><Relationship Id="rId682" Type="http://schemas.openxmlformats.org/officeDocument/2006/relationships/hyperlink" Target="https://twitter.com/policija_si" TargetMode="External"/><Relationship Id="rId903" Type="http://schemas.openxmlformats.org/officeDocument/2006/relationships/hyperlink" Target="https://twitter.com/max970" TargetMode="External"/><Relationship Id="rId32" Type="http://schemas.openxmlformats.org/officeDocument/2006/relationships/hyperlink" Target="https://t.co/2KK2jTDKuL" TargetMode="External"/><Relationship Id="rId128" Type="http://schemas.openxmlformats.org/officeDocument/2006/relationships/hyperlink" Target="http://t.co/KLWwDTfqxY" TargetMode="External"/><Relationship Id="rId335" Type="http://schemas.openxmlformats.org/officeDocument/2006/relationships/hyperlink" Target="http://t.co/9gidH2Zhua" TargetMode="External"/><Relationship Id="rId542" Type="http://schemas.openxmlformats.org/officeDocument/2006/relationships/hyperlink" Target="https://twitter.com/edendenmkd" TargetMode="External"/><Relationship Id="rId987" Type="http://schemas.openxmlformats.org/officeDocument/2006/relationships/hyperlink" Target="https://twitter.com/hzlatko" TargetMode="External"/><Relationship Id="rId1172" Type="http://schemas.openxmlformats.org/officeDocument/2006/relationships/hyperlink" Target="https://twitter.com/david_ferletic" TargetMode="External"/><Relationship Id="rId181" Type="http://schemas.openxmlformats.org/officeDocument/2006/relationships/hyperlink" Target="http://t.co/j91SKQ1f99" TargetMode="External"/><Relationship Id="rId402" Type="http://schemas.openxmlformats.org/officeDocument/2006/relationships/hyperlink" Target="https://twitter.com/jolandabuh" TargetMode="External"/><Relationship Id="rId847" Type="http://schemas.openxmlformats.org/officeDocument/2006/relationships/hyperlink" Target="https://twitter.com/slotooecd" TargetMode="External"/><Relationship Id="rId1032" Type="http://schemas.openxmlformats.org/officeDocument/2006/relationships/hyperlink" Target="https://twitter.com/spagetyuse" TargetMode="External"/><Relationship Id="rId279" Type="http://schemas.openxmlformats.org/officeDocument/2006/relationships/hyperlink" Target="https://t.co/bXgvN5kx62" TargetMode="External"/><Relationship Id="rId486" Type="http://schemas.openxmlformats.org/officeDocument/2006/relationships/hyperlink" Target="https://twitter.com/coe" TargetMode="External"/><Relationship Id="rId693" Type="http://schemas.openxmlformats.org/officeDocument/2006/relationships/hyperlink" Target="https://twitter.com/delavska_zveza" TargetMode="External"/><Relationship Id="rId707" Type="http://schemas.openxmlformats.org/officeDocument/2006/relationships/hyperlink" Target="https://twitter.com/pikapoka_jelen" TargetMode="External"/><Relationship Id="rId914" Type="http://schemas.openxmlformats.org/officeDocument/2006/relationships/hyperlink" Target="https://twitter.com/silosthe" TargetMode="External"/><Relationship Id="rId43" Type="http://schemas.openxmlformats.org/officeDocument/2006/relationships/hyperlink" Target="https://t.co/0Z5VhwNW0t" TargetMode="External"/><Relationship Id="rId139" Type="http://schemas.openxmlformats.org/officeDocument/2006/relationships/hyperlink" Target="https://t.co/XKggZyZGBy" TargetMode="External"/><Relationship Id="rId346" Type="http://schemas.openxmlformats.org/officeDocument/2006/relationships/hyperlink" Target="https://twitter.com/jaka_ivancic" TargetMode="External"/><Relationship Id="rId553" Type="http://schemas.openxmlformats.org/officeDocument/2006/relationships/hyperlink" Target="https://twitter.com/sloposum" TargetMode="External"/><Relationship Id="rId760" Type="http://schemas.openxmlformats.org/officeDocument/2006/relationships/hyperlink" Target="https://twitter.com/tvodmevi" TargetMode="External"/><Relationship Id="rId998" Type="http://schemas.openxmlformats.org/officeDocument/2006/relationships/hyperlink" Target="https://twitter.com/trackostil" TargetMode="External"/><Relationship Id="rId1183" Type="http://schemas.openxmlformats.org/officeDocument/2006/relationships/hyperlink" Target="https://twitter.com/errrudit" TargetMode="External"/><Relationship Id="rId192" Type="http://schemas.openxmlformats.org/officeDocument/2006/relationships/hyperlink" Target="https://t.co/7H9SQ8ke2y" TargetMode="External"/><Relationship Id="rId206" Type="http://schemas.openxmlformats.org/officeDocument/2006/relationships/hyperlink" Target="https://t.co/4jdaNjOHoR" TargetMode="External"/><Relationship Id="rId413" Type="http://schemas.openxmlformats.org/officeDocument/2006/relationships/hyperlink" Target="https://twitter.com/gogorgo31" TargetMode="External"/><Relationship Id="rId858" Type="http://schemas.openxmlformats.org/officeDocument/2006/relationships/hyperlink" Target="https://twitter.com/vsikuponi" TargetMode="External"/><Relationship Id="rId1043" Type="http://schemas.openxmlformats.org/officeDocument/2006/relationships/hyperlink" Target="https://twitter.com/simic_group" TargetMode="External"/><Relationship Id="rId497" Type="http://schemas.openxmlformats.org/officeDocument/2006/relationships/hyperlink" Target="https://twitter.com/itavcarsds" TargetMode="External"/><Relationship Id="rId620" Type="http://schemas.openxmlformats.org/officeDocument/2006/relationships/hyperlink" Target="https://twitter.com/vidmarpeter" TargetMode="External"/><Relationship Id="rId718" Type="http://schemas.openxmlformats.org/officeDocument/2006/relationships/hyperlink" Target="https://twitter.com/branka25153603" TargetMode="External"/><Relationship Id="rId925" Type="http://schemas.openxmlformats.org/officeDocument/2006/relationships/hyperlink" Target="https://twitter.com/gabersegs" TargetMode="External"/><Relationship Id="rId357" Type="http://schemas.openxmlformats.org/officeDocument/2006/relationships/hyperlink" Target="https://twitter.com/jozebiscak" TargetMode="External"/><Relationship Id="rId1110" Type="http://schemas.openxmlformats.org/officeDocument/2006/relationships/hyperlink" Target="https://twitter.com/tomijurman" TargetMode="External"/><Relationship Id="rId1194" Type="http://schemas.openxmlformats.org/officeDocument/2006/relationships/comments" Target="../comments2.xml"/><Relationship Id="rId54" Type="http://schemas.openxmlformats.org/officeDocument/2006/relationships/hyperlink" Target="https://t.co/p9tLz6nEdF" TargetMode="External"/><Relationship Id="rId217" Type="http://schemas.openxmlformats.org/officeDocument/2006/relationships/hyperlink" Target="http://t.co/egDyV9TAqc" TargetMode="External"/><Relationship Id="rId564" Type="http://schemas.openxmlformats.org/officeDocument/2006/relationships/hyperlink" Target="https://twitter.com/dr_olaj" TargetMode="External"/><Relationship Id="rId771" Type="http://schemas.openxmlformats.org/officeDocument/2006/relationships/hyperlink" Target="https://twitter.com/kocuvanlidija" TargetMode="External"/><Relationship Id="rId869" Type="http://schemas.openxmlformats.org/officeDocument/2006/relationships/hyperlink" Target="https://twitter.com/bojanzadel" TargetMode="External"/><Relationship Id="rId424" Type="http://schemas.openxmlformats.org/officeDocument/2006/relationships/hyperlink" Target="https://twitter.com/slovened" TargetMode="External"/><Relationship Id="rId631" Type="http://schemas.openxmlformats.org/officeDocument/2006/relationships/hyperlink" Target="https://twitter.com/kristina_iskra" TargetMode="External"/><Relationship Id="rId729" Type="http://schemas.openxmlformats.org/officeDocument/2006/relationships/hyperlink" Target="https://twitter.com/2012andrejb" TargetMode="External"/><Relationship Id="rId1054" Type="http://schemas.openxmlformats.org/officeDocument/2006/relationships/hyperlink" Target="https://twitter.com/lukamesec" TargetMode="External"/><Relationship Id="rId270" Type="http://schemas.openxmlformats.org/officeDocument/2006/relationships/hyperlink" Target="https://t.co/D3nlUZDh5i" TargetMode="External"/><Relationship Id="rId936" Type="http://schemas.openxmlformats.org/officeDocument/2006/relationships/hyperlink" Target="https://twitter.com/kihotec" TargetMode="External"/><Relationship Id="rId1121" Type="http://schemas.openxmlformats.org/officeDocument/2006/relationships/hyperlink" Target="https://twitter.com/blagovestgb" TargetMode="External"/><Relationship Id="rId65" Type="http://schemas.openxmlformats.org/officeDocument/2006/relationships/hyperlink" Target="https://t.co/FGYOdTwzfi" TargetMode="External"/><Relationship Id="rId130" Type="http://schemas.openxmlformats.org/officeDocument/2006/relationships/hyperlink" Target="http://t.co/MkB2v8ujEp" TargetMode="External"/><Relationship Id="rId368" Type="http://schemas.openxmlformats.org/officeDocument/2006/relationships/hyperlink" Target="https://twitter.com/futsalsi" TargetMode="External"/><Relationship Id="rId575" Type="http://schemas.openxmlformats.org/officeDocument/2006/relationships/hyperlink" Target="https://twitter.com/podcrto" TargetMode="External"/><Relationship Id="rId782" Type="http://schemas.openxmlformats.org/officeDocument/2006/relationships/hyperlink" Target="https://twitter.com/tim_felle" TargetMode="External"/><Relationship Id="rId228" Type="http://schemas.openxmlformats.org/officeDocument/2006/relationships/hyperlink" Target="http://t.co/DCnIqhtfEy" TargetMode="External"/><Relationship Id="rId435" Type="http://schemas.openxmlformats.org/officeDocument/2006/relationships/hyperlink" Target="https://twitter.com/biserislovenije" TargetMode="External"/><Relationship Id="rId642" Type="http://schemas.openxmlformats.org/officeDocument/2006/relationships/hyperlink" Target="https://twitter.com/jan_gerben" TargetMode="External"/><Relationship Id="rId1065" Type="http://schemas.openxmlformats.org/officeDocument/2006/relationships/hyperlink" Target="https://twitter.com/janezklop" TargetMode="External"/><Relationship Id="rId281" Type="http://schemas.openxmlformats.org/officeDocument/2006/relationships/hyperlink" Target="http://t.co/2cbg0vxNIW" TargetMode="External"/><Relationship Id="rId502" Type="http://schemas.openxmlformats.org/officeDocument/2006/relationships/hyperlink" Target="https://twitter.com/solidarnost_si" TargetMode="External"/><Relationship Id="rId947" Type="http://schemas.openxmlformats.org/officeDocument/2006/relationships/hyperlink" Target="https://twitter.com/24ur" TargetMode="External"/><Relationship Id="rId1132" Type="http://schemas.openxmlformats.org/officeDocument/2006/relationships/hyperlink" Target="https://twitter.com/anzelog" TargetMode="External"/><Relationship Id="rId76" Type="http://schemas.openxmlformats.org/officeDocument/2006/relationships/hyperlink" Target="https://t.co/MTVvQCuecT" TargetMode="External"/><Relationship Id="rId141" Type="http://schemas.openxmlformats.org/officeDocument/2006/relationships/hyperlink" Target="https://t.co/W1W1zEqDq4" TargetMode="External"/><Relationship Id="rId379" Type="http://schemas.openxmlformats.org/officeDocument/2006/relationships/hyperlink" Target="https://twitter.com/fatoldsun1" TargetMode="External"/><Relationship Id="rId586" Type="http://schemas.openxmlformats.org/officeDocument/2006/relationships/hyperlink" Target="https://twitter.com/dnevnenovice" TargetMode="External"/><Relationship Id="rId793" Type="http://schemas.openxmlformats.org/officeDocument/2006/relationships/hyperlink" Target="https://twitter.com/qwatebriga" TargetMode="External"/><Relationship Id="rId807" Type="http://schemas.openxmlformats.org/officeDocument/2006/relationships/hyperlink" Target="https://twitter.com/igorzavrsnik" TargetMode="External"/><Relationship Id="rId7" Type="http://schemas.openxmlformats.org/officeDocument/2006/relationships/hyperlink" Target="https://t.co/J4uQxDJrbI" TargetMode="External"/><Relationship Id="rId239" Type="http://schemas.openxmlformats.org/officeDocument/2006/relationships/hyperlink" Target="https://t.co/Epa3A7pKFo" TargetMode="External"/><Relationship Id="rId446" Type="http://schemas.openxmlformats.org/officeDocument/2006/relationships/hyperlink" Target="https://twitter.com/paganini_1782" TargetMode="External"/><Relationship Id="rId653" Type="http://schemas.openxmlformats.org/officeDocument/2006/relationships/hyperlink" Target="https://twitter.com/ecinslovenia" TargetMode="External"/><Relationship Id="rId1076" Type="http://schemas.openxmlformats.org/officeDocument/2006/relationships/hyperlink" Target="https://twitter.com/corcas_autonomy" TargetMode="External"/><Relationship Id="rId292" Type="http://schemas.openxmlformats.org/officeDocument/2006/relationships/hyperlink" Target="https://t.co/gnuRshSpcZ" TargetMode="External"/><Relationship Id="rId306" Type="http://schemas.openxmlformats.org/officeDocument/2006/relationships/hyperlink" Target="https://t.co/yxrCT6t9ay" TargetMode="External"/><Relationship Id="rId860" Type="http://schemas.openxmlformats.org/officeDocument/2006/relationships/hyperlink" Target="https://twitter.com/tratar_saso" TargetMode="External"/><Relationship Id="rId958" Type="http://schemas.openxmlformats.org/officeDocument/2006/relationships/hyperlink" Target="https://twitter.com/nualannasimmed" TargetMode="External"/><Relationship Id="rId1143" Type="http://schemas.openxmlformats.org/officeDocument/2006/relationships/hyperlink" Target="https://twitter.com/europlakatslo" TargetMode="External"/><Relationship Id="rId87" Type="http://schemas.openxmlformats.org/officeDocument/2006/relationships/hyperlink" Target="http://t.co/Kjz9m1NwcT" TargetMode="External"/><Relationship Id="rId513" Type="http://schemas.openxmlformats.org/officeDocument/2006/relationships/hyperlink" Target="https://twitter.com/xxx24241454" TargetMode="External"/><Relationship Id="rId597" Type="http://schemas.openxmlformats.org/officeDocument/2006/relationships/hyperlink" Target="https://twitter.com/rosvitap" TargetMode="External"/><Relationship Id="rId720" Type="http://schemas.openxmlformats.org/officeDocument/2006/relationships/hyperlink" Target="https://twitter.com/vesterrrr" TargetMode="External"/><Relationship Id="rId818" Type="http://schemas.openxmlformats.org/officeDocument/2006/relationships/hyperlink" Target="https://twitter.com/adujmovicanne" TargetMode="External"/><Relationship Id="rId152" Type="http://schemas.openxmlformats.org/officeDocument/2006/relationships/hyperlink" Target="https://t.co/xveFhsC5wp" TargetMode="External"/><Relationship Id="rId457" Type="http://schemas.openxmlformats.org/officeDocument/2006/relationships/hyperlink" Target="https://twitter.com/podimconference" TargetMode="External"/><Relationship Id="rId1003" Type="http://schemas.openxmlformats.org/officeDocument/2006/relationships/hyperlink" Target="https://twitter.com/che27che" TargetMode="External"/><Relationship Id="rId1087" Type="http://schemas.openxmlformats.org/officeDocument/2006/relationships/hyperlink" Target="https://twitter.com/jozejerovsek" TargetMode="External"/><Relationship Id="rId664" Type="http://schemas.openxmlformats.org/officeDocument/2006/relationships/hyperlink" Target="https://twitter.com/darinkatrkov" TargetMode="External"/><Relationship Id="rId871" Type="http://schemas.openxmlformats.org/officeDocument/2006/relationships/hyperlink" Target="https://twitter.com/andrazand" TargetMode="External"/><Relationship Id="rId969" Type="http://schemas.openxmlformats.org/officeDocument/2006/relationships/hyperlink" Target="https://twitter.com/helencam" TargetMode="External"/><Relationship Id="rId14" Type="http://schemas.openxmlformats.org/officeDocument/2006/relationships/hyperlink" Target="https://t.co/RAUVNgdXwY" TargetMode="External"/><Relationship Id="rId317" Type="http://schemas.openxmlformats.org/officeDocument/2006/relationships/hyperlink" Target="https://t.co/dsWgJg20xL" TargetMode="External"/><Relationship Id="rId524" Type="http://schemas.openxmlformats.org/officeDocument/2006/relationships/hyperlink" Target="https://twitter.com/duledoz" TargetMode="External"/><Relationship Id="rId731" Type="http://schemas.openxmlformats.org/officeDocument/2006/relationships/hyperlink" Target="https://twitter.com/a1slovenija" TargetMode="External"/><Relationship Id="rId1154" Type="http://schemas.openxmlformats.org/officeDocument/2006/relationships/hyperlink" Target="https://twitter.com/ver_lavrencic" TargetMode="External"/><Relationship Id="rId98" Type="http://schemas.openxmlformats.org/officeDocument/2006/relationships/hyperlink" Target="https://t.co/jYQJctXKeo" TargetMode="External"/><Relationship Id="rId163" Type="http://schemas.openxmlformats.org/officeDocument/2006/relationships/hyperlink" Target="http://t.co/CIlpk91nNE" TargetMode="External"/><Relationship Id="rId370" Type="http://schemas.openxmlformats.org/officeDocument/2006/relationships/hyperlink" Target="https://twitter.com/gasper_oswald" TargetMode="External"/><Relationship Id="rId829" Type="http://schemas.openxmlformats.org/officeDocument/2006/relationships/hyperlink" Target="https://twitter.com/hannatipica" TargetMode="External"/><Relationship Id="rId1014" Type="http://schemas.openxmlformats.org/officeDocument/2006/relationships/hyperlink" Target="https://twitter.com/borisvoncina" TargetMode="External"/><Relationship Id="rId230" Type="http://schemas.openxmlformats.org/officeDocument/2006/relationships/hyperlink" Target="http://t.co/ndQj3fc9Ha" TargetMode="External"/><Relationship Id="rId468" Type="http://schemas.openxmlformats.org/officeDocument/2006/relationships/hyperlink" Target="https://twitter.com/kosirliza" TargetMode="External"/><Relationship Id="rId675" Type="http://schemas.openxmlformats.org/officeDocument/2006/relationships/hyperlink" Target="https://twitter.com/sabinakovacic" TargetMode="External"/><Relationship Id="rId882" Type="http://schemas.openxmlformats.org/officeDocument/2006/relationships/hyperlink" Target="https://twitter.com/gorecnik" TargetMode="External"/><Relationship Id="rId1098" Type="http://schemas.openxmlformats.org/officeDocument/2006/relationships/hyperlink" Target="https://twitter.com/sova_0007" TargetMode="External"/><Relationship Id="rId25" Type="http://schemas.openxmlformats.org/officeDocument/2006/relationships/hyperlink" Target="https://t.co/qPYdiyPWGn" TargetMode="External"/><Relationship Id="rId328" Type="http://schemas.openxmlformats.org/officeDocument/2006/relationships/hyperlink" Target="https://t.co/8CndiA9TkE" TargetMode="External"/><Relationship Id="rId535" Type="http://schemas.openxmlformats.org/officeDocument/2006/relationships/hyperlink" Target="https://twitter.com/rtvslo" TargetMode="External"/><Relationship Id="rId742" Type="http://schemas.openxmlformats.org/officeDocument/2006/relationships/hyperlink" Target="https://twitter.com/martarazborsek" TargetMode="External"/><Relationship Id="rId1165" Type="http://schemas.openxmlformats.org/officeDocument/2006/relationships/hyperlink" Target="https://twitter.com/leon48303573" TargetMode="External"/><Relationship Id="rId174" Type="http://schemas.openxmlformats.org/officeDocument/2006/relationships/hyperlink" Target="http://t.co/cTZreHpBCc" TargetMode="External"/><Relationship Id="rId381" Type="http://schemas.openxmlformats.org/officeDocument/2006/relationships/hyperlink" Target="https://twitter.com/multikultivator" TargetMode="External"/><Relationship Id="rId602" Type="http://schemas.openxmlformats.org/officeDocument/2006/relationships/hyperlink" Target="https://twitter.com/markolisec" TargetMode="External"/><Relationship Id="rId1025" Type="http://schemas.openxmlformats.org/officeDocument/2006/relationships/hyperlink" Target="https://twitter.com/_wupe" TargetMode="External"/><Relationship Id="rId241" Type="http://schemas.openxmlformats.org/officeDocument/2006/relationships/hyperlink" Target="http://t.co/piq8l4myPl" TargetMode="External"/><Relationship Id="rId479" Type="http://schemas.openxmlformats.org/officeDocument/2006/relationships/hyperlink" Target="https://twitter.com/4golfonline" TargetMode="External"/><Relationship Id="rId686" Type="http://schemas.openxmlformats.org/officeDocument/2006/relationships/hyperlink" Target="https://twitter.com/tourism_slo" TargetMode="External"/><Relationship Id="rId893" Type="http://schemas.openxmlformats.org/officeDocument/2006/relationships/hyperlink" Target="https://twitter.com/matjazderin" TargetMode="External"/><Relationship Id="rId907" Type="http://schemas.openxmlformats.org/officeDocument/2006/relationships/hyperlink" Target="https://twitter.com/exodus_tv" TargetMode="External"/><Relationship Id="rId36" Type="http://schemas.openxmlformats.org/officeDocument/2006/relationships/hyperlink" Target="https://t.co/d0gpFWmFKW" TargetMode="External"/><Relationship Id="rId339" Type="http://schemas.openxmlformats.org/officeDocument/2006/relationships/hyperlink" Target="http://t.co/w6hVj1a2Cb" TargetMode="External"/><Relationship Id="rId546" Type="http://schemas.openxmlformats.org/officeDocument/2006/relationships/hyperlink" Target="https://twitter.com/editbystudio" TargetMode="External"/><Relationship Id="rId753" Type="http://schemas.openxmlformats.org/officeDocument/2006/relationships/hyperlink" Target="https://twitter.com/dkopse" TargetMode="External"/><Relationship Id="rId1176" Type="http://schemas.openxmlformats.org/officeDocument/2006/relationships/hyperlink" Target="https://twitter.com/bernardbrscic" TargetMode="External"/><Relationship Id="rId101" Type="http://schemas.openxmlformats.org/officeDocument/2006/relationships/hyperlink" Target="http://t.co/SrUeYwN4Ps" TargetMode="External"/><Relationship Id="rId185" Type="http://schemas.openxmlformats.org/officeDocument/2006/relationships/hyperlink" Target="https://t.co/9ahj2Iofx5" TargetMode="External"/><Relationship Id="rId406" Type="http://schemas.openxmlformats.org/officeDocument/2006/relationships/hyperlink" Target="https://twitter.com/hvitranc" TargetMode="External"/><Relationship Id="rId960" Type="http://schemas.openxmlformats.org/officeDocument/2006/relationships/hyperlink" Target="https://twitter.com/prijavim_se" TargetMode="External"/><Relationship Id="rId1036" Type="http://schemas.openxmlformats.org/officeDocument/2006/relationships/hyperlink" Target="https://twitter.com/sfa_slovenija" TargetMode="External"/><Relationship Id="rId392" Type="http://schemas.openxmlformats.org/officeDocument/2006/relationships/hyperlink" Target="https://twitter.com/sdstrzic" TargetMode="External"/><Relationship Id="rId613" Type="http://schemas.openxmlformats.org/officeDocument/2006/relationships/hyperlink" Target="https://twitter.com/lijenihinko" TargetMode="External"/><Relationship Id="rId697" Type="http://schemas.openxmlformats.org/officeDocument/2006/relationships/hyperlink" Target="https://twitter.com/tjana3573" TargetMode="External"/><Relationship Id="rId820" Type="http://schemas.openxmlformats.org/officeDocument/2006/relationships/hyperlink" Target="https://twitter.com/birolen1e" TargetMode="External"/><Relationship Id="rId918" Type="http://schemas.openxmlformats.org/officeDocument/2006/relationships/hyperlink" Target="https://twitter.com/bond00775328617" TargetMode="External"/><Relationship Id="rId252" Type="http://schemas.openxmlformats.org/officeDocument/2006/relationships/hyperlink" Target="http://t.co/NFSvVs2VF2" TargetMode="External"/><Relationship Id="rId1103" Type="http://schemas.openxmlformats.org/officeDocument/2006/relationships/hyperlink" Target="https://twitter.com/milakuki27" TargetMode="External"/><Relationship Id="rId1187" Type="http://schemas.openxmlformats.org/officeDocument/2006/relationships/hyperlink" Target="https://twitter.com/dr_eclectic" TargetMode="External"/><Relationship Id="rId47" Type="http://schemas.openxmlformats.org/officeDocument/2006/relationships/hyperlink" Target="http://t.co/48ga4MwY5Y" TargetMode="External"/><Relationship Id="rId112" Type="http://schemas.openxmlformats.org/officeDocument/2006/relationships/hyperlink" Target="http://t.co/mGinl9oUZV" TargetMode="External"/><Relationship Id="rId557" Type="http://schemas.openxmlformats.org/officeDocument/2006/relationships/hyperlink" Target="https://twitter.com/ytongsi" TargetMode="External"/><Relationship Id="rId764" Type="http://schemas.openxmlformats.org/officeDocument/2006/relationships/hyperlink" Target="https://twitter.com/igorpribac" TargetMode="External"/><Relationship Id="rId971" Type="http://schemas.openxmlformats.org/officeDocument/2006/relationships/hyperlink" Target="https://twitter.com/lapsaso" TargetMode="External"/><Relationship Id="rId196" Type="http://schemas.openxmlformats.org/officeDocument/2006/relationships/hyperlink" Target="https://t.co/jKXXDM29NT" TargetMode="External"/><Relationship Id="rId417" Type="http://schemas.openxmlformats.org/officeDocument/2006/relationships/hyperlink" Target="https://twitter.com/tbn" TargetMode="External"/><Relationship Id="rId624" Type="http://schemas.openxmlformats.org/officeDocument/2006/relationships/hyperlink" Target="https://twitter.com/ykobaz" TargetMode="External"/><Relationship Id="rId831" Type="http://schemas.openxmlformats.org/officeDocument/2006/relationships/hyperlink" Target="https://twitter.com/tratnikm" TargetMode="External"/><Relationship Id="rId1047" Type="http://schemas.openxmlformats.org/officeDocument/2006/relationships/hyperlink" Target="https://twitter.com/dumijana" TargetMode="External"/><Relationship Id="rId263" Type="http://schemas.openxmlformats.org/officeDocument/2006/relationships/hyperlink" Target="https://t.co/BVBJrukzce" TargetMode="External"/><Relationship Id="rId470" Type="http://schemas.openxmlformats.org/officeDocument/2006/relationships/hyperlink" Target="https://twitter.com/franc_bogovic" TargetMode="External"/><Relationship Id="rId929" Type="http://schemas.openxmlformats.org/officeDocument/2006/relationships/hyperlink" Target="https://twitter.com/odbita" TargetMode="External"/><Relationship Id="rId1114" Type="http://schemas.openxmlformats.org/officeDocument/2006/relationships/hyperlink" Target="https://twitter.com/marijamerii" TargetMode="External"/><Relationship Id="rId58" Type="http://schemas.openxmlformats.org/officeDocument/2006/relationships/hyperlink" Target="https://t.co/eo4en3QYoD" TargetMode="External"/><Relationship Id="rId123" Type="http://schemas.openxmlformats.org/officeDocument/2006/relationships/hyperlink" Target="https://t.co/jhnKTghJ1R" TargetMode="External"/><Relationship Id="rId330" Type="http://schemas.openxmlformats.org/officeDocument/2006/relationships/hyperlink" Target="http://t.co/emwXaGzXag" TargetMode="External"/><Relationship Id="rId568" Type="http://schemas.openxmlformats.org/officeDocument/2006/relationships/hyperlink" Target="https://twitter.com/institut_inepa" TargetMode="External"/><Relationship Id="rId775" Type="http://schemas.openxmlformats.org/officeDocument/2006/relationships/hyperlink" Target="https://twitter.com/jzazlok" TargetMode="External"/><Relationship Id="rId982" Type="http://schemas.openxmlformats.org/officeDocument/2006/relationships/hyperlink" Target="https://twitter.com/trotz_dessen" TargetMode="External"/><Relationship Id="rId428" Type="http://schemas.openxmlformats.org/officeDocument/2006/relationships/hyperlink" Target="https://twitter.com/goodoldrebel3" TargetMode="External"/><Relationship Id="rId635" Type="http://schemas.openxmlformats.org/officeDocument/2006/relationships/hyperlink" Target="https://twitter.com/jasnamurgel" TargetMode="External"/><Relationship Id="rId842" Type="http://schemas.openxmlformats.org/officeDocument/2006/relationships/hyperlink" Target="https://twitter.com/c_mirkic" TargetMode="External"/><Relationship Id="rId1058" Type="http://schemas.openxmlformats.org/officeDocument/2006/relationships/hyperlink" Target="https://twitter.com/teamolaii" TargetMode="External"/><Relationship Id="rId274" Type="http://schemas.openxmlformats.org/officeDocument/2006/relationships/hyperlink" Target="http://t.co/DWjrA8zSMN" TargetMode="External"/><Relationship Id="rId481" Type="http://schemas.openxmlformats.org/officeDocument/2006/relationships/hyperlink" Target="https://twitter.com/aylayeahh" TargetMode="External"/><Relationship Id="rId702" Type="http://schemas.openxmlformats.org/officeDocument/2006/relationships/hyperlink" Target="https://twitter.com/prinasalkazlata" TargetMode="External"/><Relationship Id="rId1125" Type="http://schemas.openxmlformats.org/officeDocument/2006/relationships/hyperlink" Target="https://twitter.com/normamkorosec" TargetMode="External"/><Relationship Id="rId69" Type="http://schemas.openxmlformats.org/officeDocument/2006/relationships/hyperlink" Target="https://t.co/BP579N8Xkk" TargetMode="External"/><Relationship Id="rId134" Type="http://schemas.openxmlformats.org/officeDocument/2006/relationships/hyperlink" Target="http://t.co/Y2SMEU3iGM" TargetMode="External"/><Relationship Id="rId579" Type="http://schemas.openxmlformats.org/officeDocument/2006/relationships/hyperlink" Target="https://twitter.com/veneerhouse_p" TargetMode="External"/><Relationship Id="rId786" Type="http://schemas.openxmlformats.org/officeDocument/2006/relationships/hyperlink" Target="https://twitter.com/vojkozabjek" TargetMode="External"/><Relationship Id="rId993" Type="http://schemas.openxmlformats.org/officeDocument/2006/relationships/hyperlink" Target="https://twitter.com/ssnptuj" TargetMode="External"/><Relationship Id="rId341" Type="http://schemas.openxmlformats.org/officeDocument/2006/relationships/hyperlink" Target="http://t.co/72CKWFsy" TargetMode="External"/><Relationship Id="rId439" Type="http://schemas.openxmlformats.org/officeDocument/2006/relationships/hyperlink" Target="https://twitter.com/tedniktvs" TargetMode="External"/><Relationship Id="rId646" Type="http://schemas.openxmlformats.org/officeDocument/2006/relationships/hyperlink" Target="https://twitter.com/vogrinzeljko" TargetMode="External"/><Relationship Id="rId1069" Type="http://schemas.openxmlformats.org/officeDocument/2006/relationships/hyperlink" Target="https://twitter.com/tonefels" TargetMode="External"/><Relationship Id="rId201" Type="http://schemas.openxmlformats.org/officeDocument/2006/relationships/hyperlink" Target="http://t.co/lYAi5gqiW0" TargetMode="External"/><Relationship Id="rId285" Type="http://schemas.openxmlformats.org/officeDocument/2006/relationships/hyperlink" Target="http://t.co/5lkvEd046s" TargetMode="External"/><Relationship Id="rId506" Type="http://schemas.openxmlformats.org/officeDocument/2006/relationships/hyperlink" Target="https://twitter.com/slovenskavojska" TargetMode="External"/><Relationship Id="rId853" Type="http://schemas.openxmlformats.org/officeDocument/2006/relationships/hyperlink" Target="https://twitter.com/sprostise" TargetMode="External"/><Relationship Id="rId1136" Type="http://schemas.openxmlformats.org/officeDocument/2006/relationships/hyperlink" Target="https://twitter.com/jcerkovnik" TargetMode="External"/><Relationship Id="rId492" Type="http://schemas.openxmlformats.org/officeDocument/2006/relationships/hyperlink" Target="https://twitter.com/napoleonboutiq" TargetMode="External"/><Relationship Id="rId713" Type="http://schemas.openxmlformats.org/officeDocument/2006/relationships/hyperlink" Target="https://twitter.com/cvetko66" TargetMode="External"/><Relationship Id="rId797" Type="http://schemas.openxmlformats.org/officeDocument/2006/relationships/hyperlink" Target="https://twitter.com/mionicky" TargetMode="External"/><Relationship Id="rId920" Type="http://schemas.openxmlformats.org/officeDocument/2006/relationships/hyperlink" Target="https://twitter.com/allbriefs" TargetMode="External"/><Relationship Id="rId145" Type="http://schemas.openxmlformats.org/officeDocument/2006/relationships/hyperlink" Target="https://t.co/N09glDywZd" TargetMode="External"/><Relationship Id="rId352" Type="http://schemas.openxmlformats.org/officeDocument/2006/relationships/hyperlink" Target="https://twitter.com/caplcapinski" TargetMode="External"/><Relationship Id="rId212" Type="http://schemas.openxmlformats.org/officeDocument/2006/relationships/hyperlink" Target="https://t.co/7SjObrfW96" TargetMode="External"/><Relationship Id="rId657" Type="http://schemas.openxmlformats.org/officeDocument/2006/relationships/hyperlink" Target="https://twitter.com/kdanijel" TargetMode="External"/><Relationship Id="rId864" Type="http://schemas.openxmlformats.org/officeDocument/2006/relationships/hyperlink" Target="https://twitter.com/rokzorko" TargetMode="External"/><Relationship Id="rId296" Type="http://schemas.openxmlformats.org/officeDocument/2006/relationships/hyperlink" Target="http://t.co/UMpkXiFaiL" TargetMode="External"/><Relationship Id="rId517" Type="http://schemas.openxmlformats.org/officeDocument/2006/relationships/hyperlink" Target="https://twitter.com/propiar" TargetMode="External"/><Relationship Id="rId724" Type="http://schemas.openxmlformats.org/officeDocument/2006/relationships/hyperlink" Target="https://twitter.com/vidlibnik" TargetMode="External"/><Relationship Id="rId931" Type="http://schemas.openxmlformats.org/officeDocument/2006/relationships/hyperlink" Target="https://twitter.com/katarinadbr" TargetMode="External"/><Relationship Id="rId1147" Type="http://schemas.openxmlformats.org/officeDocument/2006/relationships/hyperlink" Target="https://twitter.com/predsednik2017" TargetMode="External"/><Relationship Id="rId60" Type="http://schemas.openxmlformats.org/officeDocument/2006/relationships/hyperlink" Target="https://t.co/msGybAX1sa" TargetMode="External"/><Relationship Id="rId156" Type="http://schemas.openxmlformats.org/officeDocument/2006/relationships/hyperlink" Target="https://t.co/j0xG5WPpjX" TargetMode="External"/><Relationship Id="rId363" Type="http://schemas.openxmlformats.org/officeDocument/2006/relationships/hyperlink" Target="https://twitter.com/24ur_com" TargetMode="External"/><Relationship Id="rId570" Type="http://schemas.openxmlformats.org/officeDocument/2006/relationships/hyperlink" Target="https://twitter.com/evairgll" TargetMode="External"/><Relationship Id="rId1007" Type="http://schemas.openxmlformats.org/officeDocument/2006/relationships/hyperlink" Target="https://twitter.com/mstrovs" TargetMode="External"/><Relationship Id="rId223" Type="http://schemas.openxmlformats.org/officeDocument/2006/relationships/hyperlink" Target="http://t.co/IMoWDEmdRd" TargetMode="External"/><Relationship Id="rId430" Type="http://schemas.openxmlformats.org/officeDocument/2006/relationships/hyperlink" Target="https://twitter.com/sitarmilan" TargetMode="External"/><Relationship Id="rId668" Type="http://schemas.openxmlformats.org/officeDocument/2006/relationships/hyperlink" Target="https://twitter.com/anjakopacmrak" TargetMode="External"/><Relationship Id="rId875" Type="http://schemas.openxmlformats.org/officeDocument/2006/relationships/hyperlink" Target="https://twitter.com/svizec5" TargetMode="External"/><Relationship Id="rId1060" Type="http://schemas.openxmlformats.org/officeDocument/2006/relationships/hyperlink" Target="https://twitter.com/znovice" TargetMode="External"/><Relationship Id="rId18" Type="http://schemas.openxmlformats.org/officeDocument/2006/relationships/hyperlink" Target="http://t.co/qMsrNkxopj" TargetMode="External"/><Relationship Id="rId528" Type="http://schemas.openxmlformats.org/officeDocument/2006/relationships/hyperlink" Target="https://twitter.com/jansobieski19" TargetMode="External"/><Relationship Id="rId735" Type="http://schemas.openxmlformats.org/officeDocument/2006/relationships/hyperlink" Target="https://twitter.com/vojkoplevel" TargetMode="External"/><Relationship Id="rId942" Type="http://schemas.openxmlformats.org/officeDocument/2006/relationships/hyperlink" Target="https://twitter.com/efljubljana" TargetMode="External"/><Relationship Id="rId1158" Type="http://schemas.openxmlformats.org/officeDocument/2006/relationships/hyperlink" Target="https://twitter.com/risinja" TargetMode="External"/><Relationship Id="rId167" Type="http://schemas.openxmlformats.org/officeDocument/2006/relationships/hyperlink" Target="https://t.co/BxlBC2uCFt" TargetMode="External"/><Relationship Id="rId374" Type="http://schemas.openxmlformats.org/officeDocument/2006/relationships/hyperlink" Target="https://twitter.com/perko_david" TargetMode="External"/><Relationship Id="rId581" Type="http://schemas.openxmlformats.org/officeDocument/2006/relationships/hyperlink" Target="https://twitter.com/martinavuk" TargetMode="External"/><Relationship Id="rId1018" Type="http://schemas.openxmlformats.org/officeDocument/2006/relationships/hyperlink" Target="https://twitter.com/dlawdovsky" TargetMode="External"/><Relationship Id="rId71" Type="http://schemas.openxmlformats.org/officeDocument/2006/relationships/hyperlink" Target="http://t.co/3wedja9qSx" TargetMode="External"/><Relationship Id="rId234" Type="http://schemas.openxmlformats.org/officeDocument/2006/relationships/hyperlink" Target="http://t.co/RFDQpPWNzf" TargetMode="External"/><Relationship Id="rId679" Type="http://schemas.openxmlformats.org/officeDocument/2006/relationships/hyperlink" Target="https://twitter.com/vladokrstevski" TargetMode="External"/><Relationship Id="rId802" Type="http://schemas.openxmlformats.org/officeDocument/2006/relationships/hyperlink" Target="https://twitter.com/mhvdmi2" TargetMode="External"/><Relationship Id="rId886" Type="http://schemas.openxmlformats.org/officeDocument/2006/relationships/hyperlink" Target="https://twitter.com/jan_skoberne" TargetMode="External"/><Relationship Id="rId2" Type="http://schemas.openxmlformats.org/officeDocument/2006/relationships/hyperlink" Target="https://t.co/2c4qxpGsUm" TargetMode="External"/><Relationship Id="rId29" Type="http://schemas.openxmlformats.org/officeDocument/2006/relationships/hyperlink" Target="https://t.co/P1qSpKIWLW" TargetMode="External"/><Relationship Id="rId441" Type="http://schemas.openxmlformats.org/officeDocument/2006/relationships/hyperlink" Target="https://twitter.com/bredakolar" TargetMode="External"/><Relationship Id="rId539" Type="http://schemas.openxmlformats.org/officeDocument/2006/relationships/hyperlink" Target="https://twitter.com/gospodjob" TargetMode="External"/><Relationship Id="rId746" Type="http://schemas.openxmlformats.org/officeDocument/2006/relationships/hyperlink" Target="https://twitter.com/urosjausevec" TargetMode="External"/><Relationship Id="rId1071" Type="http://schemas.openxmlformats.org/officeDocument/2006/relationships/hyperlink" Target="https://twitter.com/senkandreja" TargetMode="External"/><Relationship Id="rId1169" Type="http://schemas.openxmlformats.org/officeDocument/2006/relationships/hyperlink" Target="https://twitter.com/goran_trajkovic" TargetMode="External"/><Relationship Id="rId178" Type="http://schemas.openxmlformats.org/officeDocument/2006/relationships/hyperlink" Target="https://t.co/8wTGrSNr9A" TargetMode="External"/><Relationship Id="rId301" Type="http://schemas.openxmlformats.org/officeDocument/2006/relationships/hyperlink" Target="http://t.co/CNozOoE9ZH" TargetMode="External"/><Relationship Id="rId953" Type="http://schemas.openxmlformats.org/officeDocument/2006/relationships/hyperlink" Target="https://twitter.com/stankastanka" TargetMode="External"/><Relationship Id="rId1029" Type="http://schemas.openxmlformats.org/officeDocument/2006/relationships/hyperlink" Target="https://twitter.com/alenkajerajsds" TargetMode="External"/><Relationship Id="rId82" Type="http://schemas.openxmlformats.org/officeDocument/2006/relationships/hyperlink" Target="https://t.co/h7nprCU8hg" TargetMode="External"/><Relationship Id="rId385" Type="http://schemas.openxmlformats.org/officeDocument/2006/relationships/hyperlink" Target="https://twitter.com/rgapari" TargetMode="External"/><Relationship Id="rId592" Type="http://schemas.openxmlformats.org/officeDocument/2006/relationships/hyperlink" Target="https://twitter.com/m_bostjan" TargetMode="External"/><Relationship Id="rId606" Type="http://schemas.openxmlformats.org/officeDocument/2006/relationships/hyperlink" Target="https://twitter.com/simon_skrba" TargetMode="External"/><Relationship Id="rId813" Type="http://schemas.openxmlformats.org/officeDocument/2006/relationships/hyperlink" Target="https://twitter.com/altpaulin" TargetMode="External"/><Relationship Id="rId245" Type="http://schemas.openxmlformats.org/officeDocument/2006/relationships/hyperlink" Target="https://t.co/7mJdIlMXC9" TargetMode="External"/><Relationship Id="rId452" Type="http://schemas.openxmlformats.org/officeDocument/2006/relationships/hyperlink" Target="https://twitter.com/neurovirtu" TargetMode="External"/><Relationship Id="rId897" Type="http://schemas.openxmlformats.org/officeDocument/2006/relationships/hyperlink" Target="https://twitter.com/mrcinkobolfov" TargetMode="External"/><Relationship Id="rId1082" Type="http://schemas.openxmlformats.org/officeDocument/2006/relationships/hyperlink" Target="https://twitter.com/nemarambutlov" TargetMode="External"/><Relationship Id="rId105" Type="http://schemas.openxmlformats.org/officeDocument/2006/relationships/hyperlink" Target="http://t.co/ieTyqJq3AZ" TargetMode="External"/><Relationship Id="rId312" Type="http://schemas.openxmlformats.org/officeDocument/2006/relationships/hyperlink" Target="http://t.co/ue9BhXtbaA" TargetMode="External"/><Relationship Id="rId757" Type="http://schemas.openxmlformats.org/officeDocument/2006/relationships/hyperlink" Target="https://twitter.com/se_eden" TargetMode="External"/><Relationship Id="rId964" Type="http://schemas.openxmlformats.org/officeDocument/2006/relationships/hyperlink" Target="https://twitter.com/cyclingfans" TargetMode="External"/><Relationship Id="rId93" Type="http://schemas.openxmlformats.org/officeDocument/2006/relationships/hyperlink" Target="https://t.co/lsXRwa4acF" TargetMode="External"/><Relationship Id="rId189" Type="http://schemas.openxmlformats.org/officeDocument/2006/relationships/hyperlink" Target="https://t.co/wnFMS2GTwd" TargetMode="External"/><Relationship Id="rId396" Type="http://schemas.openxmlformats.org/officeDocument/2006/relationships/hyperlink" Target="https://twitter.com/sylviav74759384" TargetMode="External"/><Relationship Id="rId617" Type="http://schemas.openxmlformats.org/officeDocument/2006/relationships/hyperlink" Target="https://twitter.com/portalspolsi" TargetMode="External"/><Relationship Id="rId824" Type="http://schemas.openxmlformats.org/officeDocument/2006/relationships/hyperlink" Target="https://twitter.com/drustvohudajama" TargetMode="External"/><Relationship Id="rId256" Type="http://schemas.openxmlformats.org/officeDocument/2006/relationships/hyperlink" Target="http://t.co/xcKqrPe3wQ" TargetMode="External"/><Relationship Id="rId463" Type="http://schemas.openxmlformats.org/officeDocument/2006/relationships/hyperlink" Target="https://twitter.com/zelenilka" TargetMode="External"/><Relationship Id="rId670" Type="http://schemas.openxmlformats.org/officeDocument/2006/relationships/hyperlink" Target="https://twitter.com/spelapsenica" TargetMode="External"/><Relationship Id="rId1093" Type="http://schemas.openxmlformats.org/officeDocument/2006/relationships/hyperlink" Target="https://twitter.com/smarjanca" TargetMode="External"/><Relationship Id="rId1107" Type="http://schemas.openxmlformats.org/officeDocument/2006/relationships/hyperlink" Target="https://twitter.com/sonjaramsak" TargetMode="External"/><Relationship Id="rId116" Type="http://schemas.openxmlformats.org/officeDocument/2006/relationships/hyperlink" Target="https://t.co/mk1ghYkHa1" TargetMode="External"/><Relationship Id="rId323" Type="http://schemas.openxmlformats.org/officeDocument/2006/relationships/hyperlink" Target="http://t.co/T2GdhqXnUk" TargetMode="External"/><Relationship Id="rId530" Type="http://schemas.openxmlformats.org/officeDocument/2006/relationships/hyperlink" Target="https://twitter.com/sandi_markisic" TargetMode="External"/><Relationship Id="rId768" Type="http://schemas.openxmlformats.org/officeDocument/2006/relationships/hyperlink" Target="https://twitter.com/spelanovak" TargetMode="External"/><Relationship Id="rId975" Type="http://schemas.openxmlformats.org/officeDocument/2006/relationships/hyperlink" Target="https://twitter.com/zmajlj" TargetMode="External"/><Relationship Id="rId1160" Type="http://schemas.openxmlformats.org/officeDocument/2006/relationships/hyperlink" Target="https://twitter.com/jozejos" TargetMode="External"/><Relationship Id="rId20" Type="http://schemas.openxmlformats.org/officeDocument/2006/relationships/hyperlink" Target="https://t.co/MufRC60WAo" TargetMode="External"/><Relationship Id="rId628" Type="http://schemas.openxmlformats.org/officeDocument/2006/relationships/hyperlink" Target="https://twitter.com/1konkretno" TargetMode="External"/><Relationship Id="rId835" Type="http://schemas.openxmlformats.org/officeDocument/2006/relationships/hyperlink" Target="https://twitter.com/samvprasam" TargetMode="External"/><Relationship Id="rId267" Type="http://schemas.openxmlformats.org/officeDocument/2006/relationships/hyperlink" Target="https://t.co/lqzazlFygc" TargetMode="External"/><Relationship Id="rId474" Type="http://schemas.openxmlformats.org/officeDocument/2006/relationships/hyperlink" Target="https://twitter.com/javniprevoz" TargetMode="External"/><Relationship Id="rId1020" Type="http://schemas.openxmlformats.org/officeDocument/2006/relationships/hyperlink" Target="https://twitter.com/jure_bajic" TargetMode="External"/><Relationship Id="rId1118" Type="http://schemas.openxmlformats.org/officeDocument/2006/relationships/hyperlink" Target="https://twitter.com/kogojslavko" TargetMode="External"/><Relationship Id="rId127" Type="http://schemas.openxmlformats.org/officeDocument/2006/relationships/hyperlink" Target="https://t.co/ZJ8grVsYWg" TargetMode="External"/><Relationship Id="rId681" Type="http://schemas.openxmlformats.org/officeDocument/2006/relationships/hyperlink" Target="https://twitter.com/starihalj" TargetMode="External"/><Relationship Id="rId779" Type="http://schemas.openxmlformats.org/officeDocument/2006/relationships/hyperlink" Target="https://twitter.com/sandravrhovac1" TargetMode="External"/><Relationship Id="rId902" Type="http://schemas.openxmlformats.org/officeDocument/2006/relationships/hyperlink" Target="https://twitter.com/forenik" TargetMode="External"/><Relationship Id="rId986" Type="http://schemas.openxmlformats.org/officeDocument/2006/relationships/hyperlink" Target="https://twitter.com/antonstihec" TargetMode="External"/><Relationship Id="rId31" Type="http://schemas.openxmlformats.org/officeDocument/2006/relationships/hyperlink" Target="http://t.co/XEv2i6rg3E" TargetMode="External"/><Relationship Id="rId334" Type="http://schemas.openxmlformats.org/officeDocument/2006/relationships/hyperlink" Target="https://t.co/4LGLFMB39X" TargetMode="External"/><Relationship Id="rId541" Type="http://schemas.openxmlformats.org/officeDocument/2006/relationships/hyperlink" Target="https://twitter.com/mickoskihm" TargetMode="External"/><Relationship Id="rId639" Type="http://schemas.openxmlformats.org/officeDocument/2006/relationships/hyperlink" Target="https://twitter.com/sdmlju" TargetMode="External"/><Relationship Id="rId1171" Type="http://schemas.openxmlformats.org/officeDocument/2006/relationships/hyperlink" Target="https://twitter.com/dolin1dolinar" TargetMode="External"/><Relationship Id="rId180" Type="http://schemas.openxmlformats.org/officeDocument/2006/relationships/hyperlink" Target="https://t.co/oYWB0XwqKL" TargetMode="External"/><Relationship Id="rId278" Type="http://schemas.openxmlformats.org/officeDocument/2006/relationships/hyperlink" Target="http://t.co/M3QnaSJCCZ" TargetMode="External"/><Relationship Id="rId401" Type="http://schemas.openxmlformats.org/officeDocument/2006/relationships/hyperlink" Target="https://twitter.com/delo" TargetMode="External"/><Relationship Id="rId846" Type="http://schemas.openxmlformats.org/officeDocument/2006/relationships/hyperlink" Target="https://twitter.com/mareandi" TargetMode="External"/><Relationship Id="rId1031" Type="http://schemas.openxmlformats.org/officeDocument/2006/relationships/hyperlink" Target="https://twitter.com/andrejlac" TargetMode="External"/><Relationship Id="rId1129" Type="http://schemas.openxmlformats.org/officeDocument/2006/relationships/hyperlink" Target="https://twitter.com/radio1slo" TargetMode="External"/><Relationship Id="rId485" Type="http://schemas.openxmlformats.org/officeDocument/2006/relationships/hyperlink" Target="https://twitter.com/tjagland" TargetMode="External"/><Relationship Id="rId692" Type="http://schemas.openxmlformats.org/officeDocument/2006/relationships/hyperlink" Target="https://twitter.com/rmandreja" TargetMode="External"/><Relationship Id="rId706" Type="http://schemas.openxmlformats.org/officeDocument/2006/relationships/hyperlink" Target="https://twitter.com/penzionist12" TargetMode="External"/><Relationship Id="rId913" Type="http://schemas.openxmlformats.org/officeDocument/2006/relationships/hyperlink" Target="https://twitter.com/mhacek" TargetMode="External"/><Relationship Id="rId42" Type="http://schemas.openxmlformats.org/officeDocument/2006/relationships/hyperlink" Target="https://t.co/Bcksq74lOW" TargetMode="External"/><Relationship Id="rId138" Type="http://schemas.openxmlformats.org/officeDocument/2006/relationships/hyperlink" Target="https://t.co/D60kQemEds" TargetMode="External"/><Relationship Id="rId345" Type="http://schemas.openxmlformats.org/officeDocument/2006/relationships/hyperlink" Target="https://twitter.com/meli__si" TargetMode="External"/><Relationship Id="rId552" Type="http://schemas.openxmlformats.org/officeDocument/2006/relationships/hyperlink" Target="https://twitter.com/pandicamuss" TargetMode="External"/><Relationship Id="rId997" Type="http://schemas.openxmlformats.org/officeDocument/2006/relationships/hyperlink" Target="https://twitter.com/bdarja" TargetMode="External"/><Relationship Id="rId1182" Type="http://schemas.openxmlformats.org/officeDocument/2006/relationships/hyperlink" Target="https://twitter.com/davorvrban" TargetMode="External"/><Relationship Id="rId191" Type="http://schemas.openxmlformats.org/officeDocument/2006/relationships/hyperlink" Target="https://t.co/3lV6YZoni4" TargetMode="External"/><Relationship Id="rId205" Type="http://schemas.openxmlformats.org/officeDocument/2006/relationships/hyperlink" Target="http://t.co/7Xyq0kidZ1" TargetMode="External"/><Relationship Id="rId412" Type="http://schemas.openxmlformats.org/officeDocument/2006/relationships/hyperlink" Target="https://twitter.com/reveluv1023" TargetMode="External"/><Relationship Id="rId857" Type="http://schemas.openxmlformats.org/officeDocument/2006/relationships/hyperlink" Target="https://twitter.com/markosket" TargetMode="External"/><Relationship Id="rId1042" Type="http://schemas.openxmlformats.org/officeDocument/2006/relationships/hyperlink" Target="https://twitter.com/fusenleague" TargetMode="External"/><Relationship Id="rId289" Type="http://schemas.openxmlformats.org/officeDocument/2006/relationships/hyperlink" Target="http://t.co/ZCXxIW3xSF" TargetMode="External"/><Relationship Id="rId496" Type="http://schemas.openxmlformats.org/officeDocument/2006/relationships/hyperlink" Target="https://twitter.com/skoj_konferenca" TargetMode="External"/><Relationship Id="rId717" Type="http://schemas.openxmlformats.org/officeDocument/2006/relationships/hyperlink" Target="https://twitter.com/vpgrz" TargetMode="External"/><Relationship Id="rId924" Type="http://schemas.openxmlformats.org/officeDocument/2006/relationships/hyperlink" Target="https://twitter.com/planettv" TargetMode="External"/><Relationship Id="rId53" Type="http://schemas.openxmlformats.org/officeDocument/2006/relationships/hyperlink" Target="http://t.co/bDSXbjA5MV" TargetMode="External"/><Relationship Id="rId149" Type="http://schemas.openxmlformats.org/officeDocument/2006/relationships/hyperlink" Target="https://t.co/VfuZ18a0RM" TargetMode="External"/><Relationship Id="rId356" Type="http://schemas.openxmlformats.org/officeDocument/2006/relationships/hyperlink" Target="https://twitter.com/demokracija1" TargetMode="External"/><Relationship Id="rId563" Type="http://schemas.openxmlformats.org/officeDocument/2006/relationships/hyperlink" Target="https://twitter.com/francivaljavec" TargetMode="External"/><Relationship Id="rId770" Type="http://schemas.openxmlformats.org/officeDocument/2006/relationships/hyperlink" Target="https://twitter.com/slovenskivitez" TargetMode="External"/><Relationship Id="rId1193" Type="http://schemas.openxmlformats.org/officeDocument/2006/relationships/table" Target="../tables/table2.xml"/><Relationship Id="rId216" Type="http://schemas.openxmlformats.org/officeDocument/2006/relationships/hyperlink" Target="https://t.co/WPn72swq9m" TargetMode="External"/><Relationship Id="rId423" Type="http://schemas.openxmlformats.org/officeDocument/2006/relationships/hyperlink" Target="https://twitter.com/slovenia_shop" TargetMode="External"/><Relationship Id="rId868" Type="http://schemas.openxmlformats.org/officeDocument/2006/relationships/hyperlink" Target="https://twitter.com/tzdenko" TargetMode="External"/><Relationship Id="rId1053" Type="http://schemas.openxmlformats.org/officeDocument/2006/relationships/hyperlink" Target="https://twitter.com/magdamekina" TargetMode="External"/><Relationship Id="rId630" Type="http://schemas.openxmlformats.org/officeDocument/2006/relationships/hyperlink" Target="https://twitter.com/vso_slovenija" TargetMode="External"/><Relationship Id="rId728" Type="http://schemas.openxmlformats.org/officeDocument/2006/relationships/hyperlink" Target="https://twitter.com/donbosko_slo" TargetMode="External"/><Relationship Id="rId935" Type="http://schemas.openxmlformats.org/officeDocument/2006/relationships/hyperlink" Target="https://twitter.com/juventinoslo" TargetMode="External"/><Relationship Id="rId22" Type="http://schemas.openxmlformats.org/officeDocument/2006/relationships/hyperlink" Target="http://t.co/70NjQbhtJY" TargetMode="External"/><Relationship Id="rId64" Type="http://schemas.openxmlformats.org/officeDocument/2006/relationships/hyperlink" Target="http://t.co/5O0vOAQ4yq" TargetMode="External"/><Relationship Id="rId118" Type="http://schemas.openxmlformats.org/officeDocument/2006/relationships/hyperlink" Target="http://t.co/UXvXItHnad" TargetMode="External"/><Relationship Id="rId325" Type="http://schemas.openxmlformats.org/officeDocument/2006/relationships/hyperlink" Target="https://t.co/9ky7aL2Qt5" TargetMode="External"/><Relationship Id="rId367" Type="http://schemas.openxmlformats.org/officeDocument/2006/relationships/hyperlink" Target="https://twitter.com/tomazambrozic" TargetMode="External"/><Relationship Id="rId532" Type="http://schemas.openxmlformats.org/officeDocument/2006/relationships/hyperlink" Target="https://twitter.com/primorskid" TargetMode="External"/><Relationship Id="rId574" Type="http://schemas.openxmlformats.org/officeDocument/2006/relationships/hyperlink" Target="https://twitter.com/ljkucic" TargetMode="External"/><Relationship Id="rId977" Type="http://schemas.openxmlformats.org/officeDocument/2006/relationships/hyperlink" Target="https://twitter.com/tonekrkovic" TargetMode="External"/><Relationship Id="rId1120" Type="http://schemas.openxmlformats.org/officeDocument/2006/relationships/hyperlink" Target="https://twitter.com/hbeladona" TargetMode="External"/><Relationship Id="rId1162" Type="http://schemas.openxmlformats.org/officeDocument/2006/relationships/hyperlink" Target="https://twitter.com/korsikab" TargetMode="External"/><Relationship Id="rId171" Type="http://schemas.openxmlformats.org/officeDocument/2006/relationships/hyperlink" Target="https://t.co/UzXNOogkTT" TargetMode="External"/><Relationship Id="rId227" Type="http://schemas.openxmlformats.org/officeDocument/2006/relationships/hyperlink" Target="http://t.co/VIVHzSHqFE" TargetMode="External"/><Relationship Id="rId781" Type="http://schemas.openxmlformats.org/officeDocument/2006/relationships/hyperlink" Target="https://twitter.com/provektor" TargetMode="External"/><Relationship Id="rId837" Type="http://schemas.openxmlformats.org/officeDocument/2006/relationships/hyperlink" Target="https://twitter.com/aleshojs" TargetMode="External"/><Relationship Id="rId879" Type="http://schemas.openxmlformats.org/officeDocument/2006/relationships/hyperlink" Target="https://twitter.com/katarinajenko" TargetMode="External"/><Relationship Id="rId1022" Type="http://schemas.openxmlformats.org/officeDocument/2006/relationships/hyperlink" Target="https://twitter.com/matejtonin" TargetMode="External"/><Relationship Id="rId269" Type="http://schemas.openxmlformats.org/officeDocument/2006/relationships/hyperlink" Target="https://t.co/O4Y5fkvXrW" TargetMode="External"/><Relationship Id="rId434" Type="http://schemas.openxmlformats.org/officeDocument/2006/relationships/hyperlink" Target="https://twitter.com/freewiseguy" TargetMode="External"/><Relationship Id="rId476" Type="http://schemas.openxmlformats.org/officeDocument/2006/relationships/hyperlink" Target="https://twitter.com/jinaver" TargetMode="External"/><Relationship Id="rId641" Type="http://schemas.openxmlformats.org/officeDocument/2006/relationships/hyperlink" Target="https://twitter.com/had" TargetMode="External"/><Relationship Id="rId683" Type="http://schemas.openxmlformats.org/officeDocument/2006/relationships/hyperlink" Target="https://twitter.com/stoleneurope" TargetMode="External"/><Relationship Id="rId739" Type="http://schemas.openxmlformats.org/officeDocument/2006/relationships/hyperlink" Target="https://twitter.com/milenkoziherl1" TargetMode="External"/><Relationship Id="rId890" Type="http://schemas.openxmlformats.org/officeDocument/2006/relationships/hyperlink" Target="https://twitter.com/24_vesti" TargetMode="External"/><Relationship Id="rId904" Type="http://schemas.openxmlformats.org/officeDocument/2006/relationships/hyperlink" Target="https://twitter.com/schelker_maja" TargetMode="External"/><Relationship Id="rId1064" Type="http://schemas.openxmlformats.org/officeDocument/2006/relationships/hyperlink" Target="https://twitter.com/toptvslovenija" TargetMode="External"/><Relationship Id="rId33" Type="http://schemas.openxmlformats.org/officeDocument/2006/relationships/hyperlink" Target="http://t.co/lSrWOxXibz" TargetMode="External"/><Relationship Id="rId129" Type="http://schemas.openxmlformats.org/officeDocument/2006/relationships/hyperlink" Target="https://t.co/aLUZQ9Dnug" TargetMode="External"/><Relationship Id="rId280" Type="http://schemas.openxmlformats.org/officeDocument/2006/relationships/hyperlink" Target="https://t.co/sRz32skaSr" TargetMode="External"/><Relationship Id="rId336" Type="http://schemas.openxmlformats.org/officeDocument/2006/relationships/hyperlink" Target="https://t.co/ooF4rx5os2" TargetMode="External"/><Relationship Id="rId501" Type="http://schemas.openxmlformats.org/officeDocument/2006/relationships/hyperlink" Target="https://twitter.com/tvslv" TargetMode="External"/><Relationship Id="rId543" Type="http://schemas.openxmlformats.org/officeDocument/2006/relationships/hyperlink" Target="https://twitter.com/effo12" TargetMode="External"/><Relationship Id="rId946" Type="http://schemas.openxmlformats.org/officeDocument/2006/relationships/hyperlink" Target="https://twitter.com/skupajnaprej" TargetMode="External"/><Relationship Id="rId988" Type="http://schemas.openxmlformats.org/officeDocument/2006/relationships/hyperlink" Target="https://twitter.com/el_messija" TargetMode="External"/><Relationship Id="rId1131" Type="http://schemas.openxmlformats.org/officeDocument/2006/relationships/hyperlink" Target="https://twitter.com/aleksandragregl" TargetMode="External"/><Relationship Id="rId1173" Type="http://schemas.openxmlformats.org/officeDocument/2006/relationships/hyperlink" Target="https://twitter.com/katarinaurankar" TargetMode="External"/><Relationship Id="rId75" Type="http://schemas.openxmlformats.org/officeDocument/2006/relationships/hyperlink" Target="https://t.co/ezx8vrlqYt" TargetMode="External"/><Relationship Id="rId140" Type="http://schemas.openxmlformats.org/officeDocument/2006/relationships/hyperlink" Target="http://t.co/HbCr4PQHPd" TargetMode="External"/><Relationship Id="rId182" Type="http://schemas.openxmlformats.org/officeDocument/2006/relationships/hyperlink" Target="https://t.co/G7xm8m2FXO" TargetMode="External"/><Relationship Id="rId378" Type="http://schemas.openxmlformats.org/officeDocument/2006/relationships/hyperlink" Target="https://twitter.com/jelka_godec" TargetMode="External"/><Relationship Id="rId403" Type="http://schemas.openxmlformats.org/officeDocument/2006/relationships/hyperlink" Target="https://twitter.com/abratusek" TargetMode="External"/><Relationship Id="rId585" Type="http://schemas.openxmlformats.org/officeDocument/2006/relationships/hyperlink" Target="https://twitter.com/novistarimost" TargetMode="External"/><Relationship Id="rId750" Type="http://schemas.openxmlformats.org/officeDocument/2006/relationships/hyperlink" Target="https://twitter.com/maraglusic" TargetMode="External"/><Relationship Id="rId792" Type="http://schemas.openxmlformats.org/officeDocument/2006/relationships/hyperlink" Target="https://twitter.com/janez_novak" TargetMode="External"/><Relationship Id="rId806" Type="http://schemas.openxmlformats.org/officeDocument/2006/relationships/hyperlink" Target="https://twitter.com/janez_mezan" TargetMode="External"/><Relationship Id="rId848" Type="http://schemas.openxmlformats.org/officeDocument/2006/relationships/hyperlink" Target="https://twitter.com/mzzrs" TargetMode="External"/><Relationship Id="rId1033" Type="http://schemas.openxmlformats.org/officeDocument/2006/relationships/hyperlink" Target="https://twitter.com/sloincro" TargetMode="External"/><Relationship Id="rId6" Type="http://schemas.openxmlformats.org/officeDocument/2006/relationships/hyperlink" Target="https://t.co/GOLKSEtDDA" TargetMode="External"/><Relationship Id="rId238" Type="http://schemas.openxmlformats.org/officeDocument/2006/relationships/hyperlink" Target="http://t.co/xvr472dZ" TargetMode="External"/><Relationship Id="rId445" Type="http://schemas.openxmlformats.org/officeDocument/2006/relationships/hyperlink" Target="https://twitter.com/novicmarjana" TargetMode="External"/><Relationship Id="rId487" Type="http://schemas.openxmlformats.org/officeDocument/2006/relationships/hyperlink" Target="https://twitter.com/ingvarcoracinus" TargetMode="External"/><Relationship Id="rId610" Type="http://schemas.openxmlformats.org/officeDocument/2006/relationships/hyperlink" Target="https://twitter.com/modickristina" TargetMode="External"/><Relationship Id="rId652" Type="http://schemas.openxmlformats.org/officeDocument/2006/relationships/hyperlink" Target="https://twitter.com/e" TargetMode="External"/><Relationship Id="rId694" Type="http://schemas.openxmlformats.org/officeDocument/2006/relationships/hyperlink" Target="https://twitter.com/5ra75226708" TargetMode="External"/><Relationship Id="rId708" Type="http://schemas.openxmlformats.org/officeDocument/2006/relationships/hyperlink" Target="https://twitter.com/tatjanak1" TargetMode="External"/><Relationship Id="rId915" Type="http://schemas.openxmlformats.org/officeDocument/2006/relationships/hyperlink" Target="https://twitter.com/hladnikp" TargetMode="External"/><Relationship Id="rId1075" Type="http://schemas.openxmlformats.org/officeDocument/2006/relationships/hyperlink" Target="https://twitter.com/zurnal_24" TargetMode="External"/><Relationship Id="rId291" Type="http://schemas.openxmlformats.org/officeDocument/2006/relationships/hyperlink" Target="https://t.co/iZUrE58iIr" TargetMode="External"/><Relationship Id="rId305" Type="http://schemas.openxmlformats.org/officeDocument/2006/relationships/hyperlink" Target="https://t.co/rUcS7EoVqz" TargetMode="External"/><Relationship Id="rId347" Type="http://schemas.openxmlformats.org/officeDocument/2006/relationships/hyperlink" Target="https://twitter.com/rehaklubomir" TargetMode="External"/><Relationship Id="rId512" Type="http://schemas.openxmlformats.org/officeDocument/2006/relationships/hyperlink" Target="https://twitter.com/govorise" TargetMode="External"/><Relationship Id="rId957" Type="http://schemas.openxmlformats.org/officeDocument/2006/relationships/hyperlink" Target="https://twitter.com/alekshribovsek" TargetMode="External"/><Relationship Id="rId999" Type="http://schemas.openxmlformats.org/officeDocument/2006/relationships/hyperlink" Target="https://twitter.com/ugm_maribor" TargetMode="External"/><Relationship Id="rId1100" Type="http://schemas.openxmlformats.org/officeDocument/2006/relationships/hyperlink" Target="https://twitter.com/vfokusu" TargetMode="External"/><Relationship Id="rId1142" Type="http://schemas.openxmlformats.org/officeDocument/2006/relationships/hyperlink" Target="https://twitter.com/klavdyop" TargetMode="External"/><Relationship Id="rId1184" Type="http://schemas.openxmlformats.org/officeDocument/2006/relationships/hyperlink" Target="https://twitter.com/krrokarr" TargetMode="External"/><Relationship Id="rId44" Type="http://schemas.openxmlformats.org/officeDocument/2006/relationships/hyperlink" Target="http://t.co/bs9TvHWjqp" TargetMode="External"/><Relationship Id="rId86" Type="http://schemas.openxmlformats.org/officeDocument/2006/relationships/hyperlink" Target="https://t.co/0s0M7KAoio" TargetMode="External"/><Relationship Id="rId151" Type="http://schemas.openxmlformats.org/officeDocument/2006/relationships/hyperlink" Target="https://t.co/KUlUIz0uyQ" TargetMode="External"/><Relationship Id="rId389" Type="http://schemas.openxmlformats.org/officeDocument/2006/relationships/hyperlink" Target="https://twitter.com/nova24tv" TargetMode="External"/><Relationship Id="rId554" Type="http://schemas.openxmlformats.org/officeDocument/2006/relationships/hyperlink" Target="https://twitter.com/acmant" TargetMode="External"/><Relationship Id="rId596" Type="http://schemas.openxmlformats.org/officeDocument/2006/relationships/hyperlink" Target="https://twitter.com/baldrick_57" TargetMode="External"/><Relationship Id="rId761" Type="http://schemas.openxmlformats.org/officeDocument/2006/relationships/hyperlink" Target="https://twitter.com/3k3g3b3" TargetMode="External"/><Relationship Id="rId817" Type="http://schemas.openxmlformats.org/officeDocument/2006/relationships/hyperlink" Target="https://twitter.com/antonpeinkiher" TargetMode="External"/><Relationship Id="rId859" Type="http://schemas.openxmlformats.org/officeDocument/2006/relationships/hyperlink" Target="https://twitter.com/ssof_oblikovna" TargetMode="External"/><Relationship Id="rId1002" Type="http://schemas.openxmlformats.org/officeDocument/2006/relationships/hyperlink" Target="https://twitter.com/profaljosa" TargetMode="External"/><Relationship Id="rId193" Type="http://schemas.openxmlformats.org/officeDocument/2006/relationships/hyperlink" Target="http://t.co/k2jvA76pSu" TargetMode="External"/><Relationship Id="rId207" Type="http://schemas.openxmlformats.org/officeDocument/2006/relationships/hyperlink" Target="http://t.co/3vehNonjYo" TargetMode="External"/><Relationship Id="rId249" Type="http://schemas.openxmlformats.org/officeDocument/2006/relationships/hyperlink" Target="https://t.co/9cIbCKJxh5" TargetMode="External"/><Relationship Id="rId414" Type="http://schemas.openxmlformats.org/officeDocument/2006/relationships/hyperlink" Target="https://twitter.com/gape88" TargetMode="External"/><Relationship Id="rId456" Type="http://schemas.openxmlformats.org/officeDocument/2006/relationships/hyperlink" Target="https://twitter.com/zigab" TargetMode="External"/><Relationship Id="rId498" Type="http://schemas.openxmlformats.org/officeDocument/2006/relationships/hyperlink" Target="https://twitter.com/jjansasds" TargetMode="External"/><Relationship Id="rId621" Type="http://schemas.openxmlformats.org/officeDocument/2006/relationships/hyperlink" Target="https://twitter.com/travenklemen" TargetMode="External"/><Relationship Id="rId663" Type="http://schemas.openxmlformats.org/officeDocument/2006/relationships/hyperlink" Target="https://twitter.com/zasrce" TargetMode="External"/><Relationship Id="rId870" Type="http://schemas.openxmlformats.org/officeDocument/2006/relationships/hyperlink" Target="https://twitter.com/sds" TargetMode="External"/><Relationship Id="rId1044" Type="http://schemas.openxmlformats.org/officeDocument/2006/relationships/hyperlink" Target="https://twitter.com/iterorg" TargetMode="External"/><Relationship Id="rId1086" Type="http://schemas.openxmlformats.org/officeDocument/2006/relationships/hyperlink" Target="https://twitter.com/prolittera" TargetMode="External"/><Relationship Id="rId13" Type="http://schemas.openxmlformats.org/officeDocument/2006/relationships/hyperlink" Target="http://t.co/yIQRFHgecl" TargetMode="External"/><Relationship Id="rId109" Type="http://schemas.openxmlformats.org/officeDocument/2006/relationships/hyperlink" Target="http://t.co/Dd1PTxURYg" TargetMode="External"/><Relationship Id="rId260" Type="http://schemas.openxmlformats.org/officeDocument/2006/relationships/hyperlink" Target="https://t.co/CHj7PV4koJ" TargetMode="External"/><Relationship Id="rId316" Type="http://schemas.openxmlformats.org/officeDocument/2006/relationships/hyperlink" Target="https://t.co/Lr1PZFLqnz" TargetMode="External"/><Relationship Id="rId523" Type="http://schemas.openxmlformats.org/officeDocument/2006/relationships/hyperlink" Target="https://twitter.com/jozeleskovec" TargetMode="External"/><Relationship Id="rId719" Type="http://schemas.openxmlformats.org/officeDocument/2006/relationships/hyperlink" Target="https://twitter.com/polona_naglic" TargetMode="External"/><Relationship Id="rId926" Type="http://schemas.openxmlformats.org/officeDocument/2006/relationships/hyperlink" Target="https://twitter.com/matino667" TargetMode="External"/><Relationship Id="rId968" Type="http://schemas.openxmlformats.org/officeDocument/2006/relationships/hyperlink" Target="https://twitter.com/tanjaporcnik" TargetMode="External"/><Relationship Id="rId1111" Type="http://schemas.openxmlformats.org/officeDocument/2006/relationships/hyperlink" Target="https://twitter.com/bozidarbiscan" TargetMode="External"/><Relationship Id="rId1153" Type="http://schemas.openxmlformats.org/officeDocument/2006/relationships/hyperlink" Target="https://twitter.com/mitjast" TargetMode="External"/><Relationship Id="rId55" Type="http://schemas.openxmlformats.org/officeDocument/2006/relationships/hyperlink" Target="https://t.co/CYfUnjZ1uU" TargetMode="External"/><Relationship Id="rId97" Type="http://schemas.openxmlformats.org/officeDocument/2006/relationships/hyperlink" Target="https://t.co/jlEX5mOBZH" TargetMode="External"/><Relationship Id="rId120" Type="http://schemas.openxmlformats.org/officeDocument/2006/relationships/hyperlink" Target="https://t.co/Y3kB23Q9BZ" TargetMode="External"/><Relationship Id="rId358" Type="http://schemas.openxmlformats.org/officeDocument/2006/relationships/hyperlink" Target="https://twitter.com/vanegosnik" TargetMode="External"/><Relationship Id="rId565" Type="http://schemas.openxmlformats.org/officeDocument/2006/relationships/hyperlink" Target="https://twitter.com/andrejcus" TargetMode="External"/><Relationship Id="rId730" Type="http://schemas.openxmlformats.org/officeDocument/2006/relationships/hyperlink" Target="https://twitter.com/alenkavidic" TargetMode="External"/><Relationship Id="rId772" Type="http://schemas.openxmlformats.org/officeDocument/2006/relationships/hyperlink" Target="https://twitter.com/matjaz_medved" TargetMode="External"/><Relationship Id="rId828" Type="http://schemas.openxmlformats.org/officeDocument/2006/relationships/hyperlink" Target="https://twitter.com/ziberdaj" TargetMode="External"/><Relationship Id="rId1013" Type="http://schemas.openxmlformats.org/officeDocument/2006/relationships/hyperlink" Target="https://twitter.com/tradicijaslo" TargetMode="External"/><Relationship Id="rId162" Type="http://schemas.openxmlformats.org/officeDocument/2006/relationships/hyperlink" Target="https://t.co/HykxbK8oWl" TargetMode="External"/><Relationship Id="rId218" Type="http://schemas.openxmlformats.org/officeDocument/2006/relationships/hyperlink" Target="https://t.co/suqnp65XBl" TargetMode="External"/><Relationship Id="rId425" Type="http://schemas.openxmlformats.org/officeDocument/2006/relationships/hyperlink" Target="https://twitter.com/rozancgasper" TargetMode="External"/><Relationship Id="rId467" Type="http://schemas.openxmlformats.org/officeDocument/2006/relationships/hyperlink" Target="https://twitter.com/infodsd" TargetMode="External"/><Relationship Id="rId632" Type="http://schemas.openxmlformats.org/officeDocument/2006/relationships/hyperlink" Target="https://twitter.com/igorprodanovic" TargetMode="External"/><Relationship Id="rId1055" Type="http://schemas.openxmlformats.org/officeDocument/2006/relationships/hyperlink" Target="https://twitter.com/john_the_tailor" TargetMode="External"/><Relationship Id="rId1097" Type="http://schemas.openxmlformats.org/officeDocument/2006/relationships/hyperlink" Target="https://twitter.com/ikoprivnik" TargetMode="External"/><Relationship Id="rId271" Type="http://schemas.openxmlformats.org/officeDocument/2006/relationships/hyperlink" Target="https://t.co/VDYgTquYto" TargetMode="External"/><Relationship Id="rId674" Type="http://schemas.openxmlformats.org/officeDocument/2006/relationships/hyperlink" Target="https://twitter.com/radioognjisce" TargetMode="External"/><Relationship Id="rId881" Type="http://schemas.openxmlformats.org/officeDocument/2006/relationships/hyperlink" Target="https://twitter.com/tatjanapirc" TargetMode="External"/><Relationship Id="rId937" Type="http://schemas.openxmlformats.org/officeDocument/2006/relationships/hyperlink" Target="https://twitter.com/u3krasne" TargetMode="External"/><Relationship Id="rId979" Type="http://schemas.openxmlformats.org/officeDocument/2006/relationships/hyperlink" Target="https://twitter.com/novicamihajlo" TargetMode="External"/><Relationship Id="rId1122" Type="http://schemas.openxmlformats.org/officeDocument/2006/relationships/hyperlink" Target="https://twitter.com/r" TargetMode="External"/><Relationship Id="rId24" Type="http://schemas.openxmlformats.org/officeDocument/2006/relationships/hyperlink" Target="https://t.co/n49BAndPEL" TargetMode="External"/><Relationship Id="rId66" Type="http://schemas.openxmlformats.org/officeDocument/2006/relationships/hyperlink" Target="http://t.co/FmnGZExzRB" TargetMode="External"/><Relationship Id="rId131" Type="http://schemas.openxmlformats.org/officeDocument/2006/relationships/hyperlink" Target="https://t.co/SUwJQKmPd0" TargetMode="External"/><Relationship Id="rId327" Type="http://schemas.openxmlformats.org/officeDocument/2006/relationships/hyperlink" Target="https://t.co/nHp9tlrODv" TargetMode="External"/><Relationship Id="rId369" Type="http://schemas.openxmlformats.org/officeDocument/2006/relationships/hyperlink" Target="https://twitter.com/strikki" TargetMode="External"/><Relationship Id="rId534" Type="http://schemas.openxmlformats.org/officeDocument/2006/relationships/hyperlink" Target="https://twitter.com/svet_kanala" TargetMode="External"/><Relationship Id="rId576" Type="http://schemas.openxmlformats.org/officeDocument/2006/relationships/hyperlink" Target="https://twitter.com/mmtvit" TargetMode="External"/><Relationship Id="rId741" Type="http://schemas.openxmlformats.org/officeDocument/2006/relationships/hyperlink" Target="https://twitter.com/tomazlisec" TargetMode="External"/><Relationship Id="rId783" Type="http://schemas.openxmlformats.org/officeDocument/2006/relationships/hyperlink" Target="https://twitter.com/brankogrims1" TargetMode="External"/><Relationship Id="rId839" Type="http://schemas.openxmlformats.org/officeDocument/2006/relationships/hyperlink" Target="https://twitter.com/sarecmarjan" TargetMode="External"/><Relationship Id="rId990" Type="http://schemas.openxmlformats.org/officeDocument/2006/relationships/hyperlink" Target="https://twitter.com/bogdansajovic" TargetMode="External"/><Relationship Id="rId1164" Type="http://schemas.openxmlformats.org/officeDocument/2006/relationships/hyperlink" Target="https://twitter.com/metod_berlec" TargetMode="External"/><Relationship Id="rId173" Type="http://schemas.openxmlformats.org/officeDocument/2006/relationships/hyperlink" Target="https://t.co/Cou9OM4qAw" TargetMode="External"/><Relationship Id="rId229" Type="http://schemas.openxmlformats.org/officeDocument/2006/relationships/hyperlink" Target="https://t.co/OSPFyRsKrI" TargetMode="External"/><Relationship Id="rId380" Type="http://schemas.openxmlformats.org/officeDocument/2006/relationships/hyperlink" Target="https://twitter.com/sloinger" TargetMode="External"/><Relationship Id="rId436" Type="http://schemas.openxmlformats.org/officeDocument/2006/relationships/hyperlink" Target="https://twitter.com/termie1" TargetMode="External"/><Relationship Id="rId601" Type="http://schemas.openxmlformats.org/officeDocument/2006/relationships/hyperlink" Target="https://twitter.com/drvinkogorenak" TargetMode="External"/><Relationship Id="rId643" Type="http://schemas.openxmlformats.org/officeDocument/2006/relationships/hyperlink" Target="https://twitter.com/ciro_ciril" TargetMode="External"/><Relationship Id="rId1024" Type="http://schemas.openxmlformats.org/officeDocument/2006/relationships/hyperlink" Target="https://twitter.com/pstendler" TargetMode="External"/><Relationship Id="rId1066" Type="http://schemas.openxmlformats.org/officeDocument/2006/relationships/hyperlink" Target="https://twitter.com/tommy_sgb" TargetMode="External"/><Relationship Id="rId240" Type="http://schemas.openxmlformats.org/officeDocument/2006/relationships/hyperlink" Target="https://t.co/g1zThV0pgP" TargetMode="External"/><Relationship Id="rId478" Type="http://schemas.openxmlformats.org/officeDocument/2006/relationships/hyperlink" Target="https://twitter.com/demegolfemente" TargetMode="External"/><Relationship Id="rId685" Type="http://schemas.openxmlformats.org/officeDocument/2006/relationships/hyperlink" Target="https://twitter.com/turizemlj" TargetMode="External"/><Relationship Id="rId850" Type="http://schemas.openxmlformats.org/officeDocument/2006/relationships/hyperlink" Target="https://twitter.com/mo_novomesto" TargetMode="External"/><Relationship Id="rId892" Type="http://schemas.openxmlformats.org/officeDocument/2006/relationships/hyperlink" Target="https://twitter.com/mediadompiran" TargetMode="External"/><Relationship Id="rId906" Type="http://schemas.openxmlformats.org/officeDocument/2006/relationships/hyperlink" Target="https://twitter.com/juretepina" TargetMode="External"/><Relationship Id="rId948" Type="http://schemas.openxmlformats.org/officeDocument/2006/relationships/hyperlink" Target="https://twitter.com/bracicregouc" TargetMode="External"/><Relationship Id="rId1133" Type="http://schemas.openxmlformats.org/officeDocument/2006/relationships/hyperlink" Target="https://twitter.com/lbna69" TargetMode="External"/><Relationship Id="rId35" Type="http://schemas.openxmlformats.org/officeDocument/2006/relationships/hyperlink" Target="https://t.co/5HR0EpPnd5" TargetMode="External"/><Relationship Id="rId77" Type="http://schemas.openxmlformats.org/officeDocument/2006/relationships/hyperlink" Target="https://t.co/09Au9Z3lQ4" TargetMode="External"/><Relationship Id="rId100" Type="http://schemas.openxmlformats.org/officeDocument/2006/relationships/hyperlink" Target="http://t.co/VPzwy5y4TX" TargetMode="External"/><Relationship Id="rId282" Type="http://schemas.openxmlformats.org/officeDocument/2006/relationships/hyperlink" Target="https://t.co/Es1FOcABpT" TargetMode="External"/><Relationship Id="rId338" Type="http://schemas.openxmlformats.org/officeDocument/2006/relationships/hyperlink" Target="https://t.co/KaJIhERC1N" TargetMode="External"/><Relationship Id="rId503" Type="http://schemas.openxmlformats.org/officeDocument/2006/relationships/hyperlink" Target="https://twitter.com/strankalevica" TargetMode="External"/><Relationship Id="rId545" Type="http://schemas.openxmlformats.org/officeDocument/2006/relationships/hyperlink" Target="https://twitter.com/realcryptoyoda" TargetMode="External"/><Relationship Id="rId587" Type="http://schemas.openxmlformats.org/officeDocument/2006/relationships/hyperlink" Target="https://twitter.com/martastimec" TargetMode="External"/><Relationship Id="rId710" Type="http://schemas.openxmlformats.org/officeDocument/2006/relationships/hyperlink" Target="https://twitter.com/romanleljak" TargetMode="External"/><Relationship Id="rId752" Type="http://schemas.openxmlformats.org/officeDocument/2006/relationships/hyperlink" Target="https://twitter.com/franchimelrajh" TargetMode="External"/><Relationship Id="rId808" Type="http://schemas.openxmlformats.org/officeDocument/2006/relationships/hyperlink" Target="https://twitter.com/martina15120109" TargetMode="External"/><Relationship Id="rId1175" Type="http://schemas.openxmlformats.org/officeDocument/2006/relationships/hyperlink" Target="https://twitter.com/ajitamxy" TargetMode="External"/><Relationship Id="rId8" Type="http://schemas.openxmlformats.org/officeDocument/2006/relationships/hyperlink" Target="http://t.co/YgINP5Ucd3" TargetMode="External"/><Relationship Id="rId142" Type="http://schemas.openxmlformats.org/officeDocument/2006/relationships/hyperlink" Target="https://t.co/WwcxNoXVvp" TargetMode="External"/><Relationship Id="rId184" Type="http://schemas.openxmlformats.org/officeDocument/2006/relationships/hyperlink" Target="http://t.co/02YP9Brc1j" TargetMode="External"/><Relationship Id="rId391" Type="http://schemas.openxmlformats.org/officeDocument/2006/relationships/hyperlink" Target="https://twitter.com/urosesih" TargetMode="External"/><Relationship Id="rId405" Type="http://schemas.openxmlformats.org/officeDocument/2006/relationships/hyperlink" Target="https://twitter.com/sloveniana" TargetMode="External"/><Relationship Id="rId447" Type="http://schemas.openxmlformats.org/officeDocument/2006/relationships/hyperlink" Target="https://twitter.com/symru" TargetMode="External"/><Relationship Id="rId612" Type="http://schemas.openxmlformats.org/officeDocument/2006/relationships/hyperlink" Target="https://twitter.com/dlenarcic" TargetMode="External"/><Relationship Id="rId794" Type="http://schemas.openxmlformats.org/officeDocument/2006/relationships/hyperlink" Target="https://twitter.com/milanzver" TargetMode="External"/><Relationship Id="rId1035" Type="http://schemas.openxmlformats.org/officeDocument/2006/relationships/hyperlink" Target="https://twitter.com/leaathenatabako" TargetMode="External"/><Relationship Id="rId1077" Type="http://schemas.openxmlformats.org/officeDocument/2006/relationships/hyperlink" Target="https://twitter.com/zeljkokisa" TargetMode="External"/><Relationship Id="rId251" Type="http://schemas.openxmlformats.org/officeDocument/2006/relationships/hyperlink" Target="http://t.co/0Bk45tST21" TargetMode="External"/><Relationship Id="rId489" Type="http://schemas.openxmlformats.org/officeDocument/2006/relationships/hyperlink" Target="https://twitter.com/oranjeswaeltjie" TargetMode="External"/><Relationship Id="rId654" Type="http://schemas.openxmlformats.org/officeDocument/2006/relationships/hyperlink" Target="https://twitter.com/stakrog" TargetMode="External"/><Relationship Id="rId696" Type="http://schemas.openxmlformats.org/officeDocument/2006/relationships/hyperlink" Target="https://twitter.com/mark0stor" TargetMode="External"/><Relationship Id="rId861" Type="http://schemas.openxmlformats.org/officeDocument/2006/relationships/hyperlink" Target="https://twitter.com/zorandela" TargetMode="External"/><Relationship Id="rId917" Type="http://schemas.openxmlformats.org/officeDocument/2006/relationships/hyperlink" Target="https://twitter.com/martin98766959" TargetMode="External"/><Relationship Id="rId959" Type="http://schemas.openxmlformats.org/officeDocument/2006/relationships/hyperlink" Target="https://twitter.com/cycling24_7" TargetMode="External"/><Relationship Id="rId1102" Type="http://schemas.openxmlformats.org/officeDocument/2006/relationships/hyperlink" Target="https://twitter.com/sportniforumsds" TargetMode="External"/><Relationship Id="rId46" Type="http://schemas.openxmlformats.org/officeDocument/2006/relationships/hyperlink" Target="https://t.co/q83DnK34uU" TargetMode="External"/><Relationship Id="rId293" Type="http://schemas.openxmlformats.org/officeDocument/2006/relationships/hyperlink" Target="https://t.co/a6xO4JtJkw" TargetMode="External"/><Relationship Id="rId307" Type="http://schemas.openxmlformats.org/officeDocument/2006/relationships/hyperlink" Target="https://t.co/g9fl5WwdnN" TargetMode="External"/><Relationship Id="rId349" Type="http://schemas.openxmlformats.org/officeDocument/2006/relationships/hyperlink" Target="https://twitter.com/sloinuk" TargetMode="External"/><Relationship Id="rId514" Type="http://schemas.openxmlformats.org/officeDocument/2006/relationships/hyperlink" Target="https://twitter.com/jangrilc" TargetMode="External"/><Relationship Id="rId556" Type="http://schemas.openxmlformats.org/officeDocument/2006/relationships/hyperlink" Target="https://twitter.com/pikapok38002423" TargetMode="External"/><Relationship Id="rId721" Type="http://schemas.openxmlformats.org/officeDocument/2006/relationships/hyperlink" Target="https://twitter.com/kovacrebeka" TargetMode="External"/><Relationship Id="rId763" Type="http://schemas.openxmlformats.org/officeDocument/2006/relationships/hyperlink" Target="https://twitter.com/strankasmc" TargetMode="External"/><Relationship Id="rId1144" Type="http://schemas.openxmlformats.org/officeDocument/2006/relationships/hyperlink" Target="https://twitter.com/martintincek" TargetMode="External"/><Relationship Id="rId1186" Type="http://schemas.openxmlformats.org/officeDocument/2006/relationships/hyperlink" Target="https://twitter.com/didier_maradona" TargetMode="External"/><Relationship Id="rId88" Type="http://schemas.openxmlformats.org/officeDocument/2006/relationships/hyperlink" Target="https://t.co/ZcV53231GU" TargetMode="External"/><Relationship Id="rId111" Type="http://schemas.openxmlformats.org/officeDocument/2006/relationships/hyperlink" Target="http://t.co/sKFkXGtiDr" TargetMode="External"/><Relationship Id="rId153" Type="http://schemas.openxmlformats.org/officeDocument/2006/relationships/hyperlink" Target="https://t.co/atfJjN5UfV" TargetMode="External"/><Relationship Id="rId195" Type="http://schemas.openxmlformats.org/officeDocument/2006/relationships/hyperlink" Target="http://t.co/bHSDw7TitT" TargetMode="External"/><Relationship Id="rId209" Type="http://schemas.openxmlformats.org/officeDocument/2006/relationships/hyperlink" Target="https://t.co/0z7HMulhnM" TargetMode="External"/><Relationship Id="rId360" Type="http://schemas.openxmlformats.org/officeDocument/2006/relationships/hyperlink" Target="https://twitter.com/kjukar" TargetMode="External"/><Relationship Id="rId416" Type="http://schemas.openxmlformats.org/officeDocument/2006/relationships/hyperlink" Target="https://twitter.com/cluneyministry" TargetMode="External"/><Relationship Id="rId598" Type="http://schemas.openxmlformats.org/officeDocument/2006/relationships/hyperlink" Target="https://twitter.com/janezkunc" TargetMode="External"/><Relationship Id="rId819" Type="http://schemas.openxmlformats.org/officeDocument/2006/relationships/hyperlink" Target="https://twitter.com/orbitatomy" TargetMode="External"/><Relationship Id="rId970" Type="http://schemas.openxmlformats.org/officeDocument/2006/relationships/hyperlink" Target="https://twitter.com/motobrane" TargetMode="External"/><Relationship Id="rId1004" Type="http://schemas.openxmlformats.org/officeDocument/2006/relationships/hyperlink" Target="https://twitter.com/spslovenije" TargetMode="External"/><Relationship Id="rId1046" Type="http://schemas.openxmlformats.org/officeDocument/2006/relationships/hyperlink" Target="https://twitter.com/vojinovic_" TargetMode="External"/><Relationship Id="rId220" Type="http://schemas.openxmlformats.org/officeDocument/2006/relationships/hyperlink" Target="http://t.co/9sn7oiBmS9" TargetMode="External"/><Relationship Id="rId458" Type="http://schemas.openxmlformats.org/officeDocument/2006/relationships/hyperlink" Target="https://twitter.com/tadejslapnik" TargetMode="External"/><Relationship Id="rId623" Type="http://schemas.openxmlformats.org/officeDocument/2006/relationships/hyperlink" Target="https://twitter.com/janja1366" TargetMode="External"/><Relationship Id="rId665" Type="http://schemas.openxmlformats.org/officeDocument/2006/relationships/hyperlink" Target="https://twitter.com/borutjereb" TargetMode="External"/><Relationship Id="rId830" Type="http://schemas.openxmlformats.org/officeDocument/2006/relationships/hyperlink" Target="https://twitter.com/janimodern" TargetMode="External"/><Relationship Id="rId872" Type="http://schemas.openxmlformats.org/officeDocument/2006/relationships/hyperlink" Target="https://twitter.com/krtmen" TargetMode="External"/><Relationship Id="rId928" Type="http://schemas.openxmlformats.org/officeDocument/2006/relationships/hyperlink" Target="https://twitter.com/telekomslo" TargetMode="External"/><Relationship Id="rId1088" Type="http://schemas.openxmlformats.org/officeDocument/2006/relationships/hyperlink" Target="https://twitter.com/alzheimerultra" TargetMode="External"/><Relationship Id="rId15" Type="http://schemas.openxmlformats.org/officeDocument/2006/relationships/hyperlink" Target="https://t.co/0N4DROztGR" TargetMode="External"/><Relationship Id="rId57" Type="http://schemas.openxmlformats.org/officeDocument/2006/relationships/hyperlink" Target="https://t.co/UUsZu8Xci5" TargetMode="External"/><Relationship Id="rId262" Type="http://schemas.openxmlformats.org/officeDocument/2006/relationships/hyperlink" Target="http://t.co/2brqsv1gzm" TargetMode="External"/><Relationship Id="rId318" Type="http://schemas.openxmlformats.org/officeDocument/2006/relationships/hyperlink" Target="http://t.co/bWOq96E6oX" TargetMode="External"/><Relationship Id="rId525" Type="http://schemas.openxmlformats.org/officeDocument/2006/relationships/hyperlink" Target="https://twitter.com/peterdax_marsky" TargetMode="External"/><Relationship Id="rId567" Type="http://schemas.openxmlformats.org/officeDocument/2006/relationships/hyperlink" Target="https://twitter.com/soniatrulli80" TargetMode="External"/><Relationship Id="rId732" Type="http://schemas.openxmlformats.org/officeDocument/2006/relationships/hyperlink" Target="https://twitter.com/alfonskracek" TargetMode="External"/><Relationship Id="rId1113" Type="http://schemas.openxmlformats.org/officeDocument/2006/relationships/hyperlink" Target="https://twitter.com/huaweimobilesi" TargetMode="External"/><Relationship Id="rId1155" Type="http://schemas.openxmlformats.org/officeDocument/2006/relationships/hyperlink" Target="https://twitter.com/institutipes" TargetMode="External"/><Relationship Id="rId99" Type="http://schemas.openxmlformats.org/officeDocument/2006/relationships/hyperlink" Target="https://t.co/dhFUF1B4Lc" TargetMode="External"/><Relationship Id="rId122" Type="http://schemas.openxmlformats.org/officeDocument/2006/relationships/hyperlink" Target="https://t.co/s1QK90f0mF" TargetMode="External"/><Relationship Id="rId164" Type="http://schemas.openxmlformats.org/officeDocument/2006/relationships/hyperlink" Target="http://t.co/sbPzg9qhgI" TargetMode="External"/><Relationship Id="rId371" Type="http://schemas.openxmlformats.org/officeDocument/2006/relationships/hyperlink" Target="https://twitter.com/igorgobec" TargetMode="External"/><Relationship Id="rId774" Type="http://schemas.openxmlformats.org/officeDocument/2006/relationships/hyperlink" Target="https://twitter.com/fr" TargetMode="External"/><Relationship Id="rId981" Type="http://schemas.openxmlformats.org/officeDocument/2006/relationships/hyperlink" Target="https://twitter.com/frenkmate" TargetMode="External"/><Relationship Id="rId1015" Type="http://schemas.openxmlformats.org/officeDocument/2006/relationships/hyperlink" Target="https://twitter.com/pavlinarosar" TargetMode="External"/><Relationship Id="rId1057" Type="http://schemas.openxmlformats.org/officeDocument/2006/relationships/hyperlink" Target="https://twitter.com/vtegov" TargetMode="External"/><Relationship Id="rId427" Type="http://schemas.openxmlformats.org/officeDocument/2006/relationships/hyperlink" Target="https://twitter.com/gskube" TargetMode="External"/><Relationship Id="rId469" Type="http://schemas.openxmlformats.org/officeDocument/2006/relationships/hyperlink" Target="https://twitter.com/rokzidanik" TargetMode="External"/><Relationship Id="rId634" Type="http://schemas.openxmlformats.org/officeDocument/2006/relationships/hyperlink" Target="https://twitter.com/anjajankovich" TargetMode="External"/><Relationship Id="rId676" Type="http://schemas.openxmlformats.org/officeDocument/2006/relationships/hyperlink" Target="https://twitter.com/nijeno" TargetMode="External"/><Relationship Id="rId841" Type="http://schemas.openxmlformats.org/officeDocument/2006/relationships/hyperlink" Target="https://twitter.com/marijasoba" TargetMode="External"/><Relationship Id="rId883" Type="http://schemas.openxmlformats.org/officeDocument/2006/relationships/hyperlink" Target="https://twitter.com/nduic" TargetMode="External"/><Relationship Id="rId1099" Type="http://schemas.openxmlformats.org/officeDocument/2006/relationships/hyperlink" Target="https://twitter.com/mladivso" TargetMode="External"/><Relationship Id="rId26" Type="http://schemas.openxmlformats.org/officeDocument/2006/relationships/hyperlink" Target="http://t.co/AxJRxNb8Y4" TargetMode="External"/><Relationship Id="rId231" Type="http://schemas.openxmlformats.org/officeDocument/2006/relationships/hyperlink" Target="http://t.co/9FIp0R4hmI" TargetMode="External"/><Relationship Id="rId273" Type="http://schemas.openxmlformats.org/officeDocument/2006/relationships/hyperlink" Target="https://t.co/MTVvQCuecT" TargetMode="External"/><Relationship Id="rId329" Type="http://schemas.openxmlformats.org/officeDocument/2006/relationships/hyperlink" Target="http://t.co/cnzNiHRxgD" TargetMode="External"/><Relationship Id="rId480" Type="http://schemas.openxmlformats.org/officeDocument/2006/relationships/hyperlink" Target="https://twitter.com/dejanmesaricgsn" TargetMode="External"/><Relationship Id="rId536" Type="http://schemas.openxmlformats.org/officeDocument/2006/relationships/hyperlink" Target="https://twitter.com/berry20275000" TargetMode="External"/><Relationship Id="rId701" Type="http://schemas.openxmlformats.org/officeDocument/2006/relationships/hyperlink" Target="https://twitter.com/borseusek" TargetMode="External"/><Relationship Id="rId939" Type="http://schemas.openxmlformats.org/officeDocument/2006/relationships/hyperlink" Target="https://twitter.com/zaresgregor" TargetMode="External"/><Relationship Id="rId1124" Type="http://schemas.openxmlformats.org/officeDocument/2006/relationships/hyperlink" Target="https://twitter.com/casnik" TargetMode="External"/><Relationship Id="rId1166" Type="http://schemas.openxmlformats.org/officeDocument/2006/relationships/hyperlink" Target="https://twitter.com/miabezjak" TargetMode="External"/><Relationship Id="rId68" Type="http://schemas.openxmlformats.org/officeDocument/2006/relationships/hyperlink" Target="https://t.co/xEaaowF5oI" TargetMode="External"/><Relationship Id="rId133" Type="http://schemas.openxmlformats.org/officeDocument/2006/relationships/hyperlink" Target="http://t.co/c6Tzh4hS4X" TargetMode="External"/><Relationship Id="rId175" Type="http://schemas.openxmlformats.org/officeDocument/2006/relationships/hyperlink" Target="https://t.co/UswNJoj3ki" TargetMode="External"/><Relationship Id="rId340" Type="http://schemas.openxmlformats.org/officeDocument/2006/relationships/hyperlink" Target="http://t.co/7gFxMyUJZ0" TargetMode="External"/><Relationship Id="rId578" Type="http://schemas.openxmlformats.org/officeDocument/2006/relationships/hyperlink" Target="https://twitter.com/yugounderground" TargetMode="External"/><Relationship Id="rId743" Type="http://schemas.openxmlformats.org/officeDocument/2006/relationships/hyperlink" Target="https://twitter.com/srecniluka" TargetMode="External"/><Relationship Id="rId785" Type="http://schemas.openxmlformats.org/officeDocument/2006/relationships/hyperlink" Target="https://twitter.com/danejkranjc" TargetMode="External"/><Relationship Id="rId950" Type="http://schemas.openxmlformats.org/officeDocument/2006/relationships/hyperlink" Target="https://twitter.com/forzicija29" TargetMode="External"/><Relationship Id="rId992" Type="http://schemas.openxmlformats.org/officeDocument/2006/relationships/hyperlink" Target="https://twitter.com/janagrilc9" TargetMode="External"/><Relationship Id="rId1026" Type="http://schemas.openxmlformats.org/officeDocument/2006/relationships/hyperlink" Target="https://twitter.com/tanasicmilos" TargetMode="External"/><Relationship Id="rId200" Type="http://schemas.openxmlformats.org/officeDocument/2006/relationships/hyperlink" Target="http://t.co/ymdC0XZMbu" TargetMode="External"/><Relationship Id="rId382" Type="http://schemas.openxmlformats.org/officeDocument/2006/relationships/hyperlink" Target="https://twitter.com/marinijafiredon" TargetMode="External"/><Relationship Id="rId438" Type="http://schemas.openxmlformats.org/officeDocument/2006/relationships/hyperlink" Target="https://twitter.com/dc43" TargetMode="External"/><Relationship Id="rId603" Type="http://schemas.openxmlformats.org/officeDocument/2006/relationships/hyperlink" Target="https://twitter.com/arthajoon" TargetMode="External"/><Relationship Id="rId645" Type="http://schemas.openxmlformats.org/officeDocument/2006/relationships/hyperlink" Target="https://twitter.com/siolnews" TargetMode="External"/><Relationship Id="rId687" Type="http://schemas.openxmlformats.org/officeDocument/2006/relationships/hyperlink" Target="https://twitter.com/dbbonjovi" TargetMode="External"/><Relationship Id="rId810" Type="http://schemas.openxmlformats.org/officeDocument/2006/relationships/hyperlink" Target="https://twitter.com/komar4442" TargetMode="External"/><Relationship Id="rId852" Type="http://schemas.openxmlformats.org/officeDocument/2006/relationships/hyperlink" Target="https://twitter.com/darinkavrabi" TargetMode="External"/><Relationship Id="rId908" Type="http://schemas.openxmlformats.org/officeDocument/2006/relationships/hyperlink" Target="https://twitter.com/marijabrezje" TargetMode="External"/><Relationship Id="rId1068" Type="http://schemas.openxmlformats.org/officeDocument/2006/relationships/hyperlink" Target="https://twitter.com/angelmaya7th" TargetMode="External"/><Relationship Id="rId242" Type="http://schemas.openxmlformats.org/officeDocument/2006/relationships/hyperlink" Target="http://t.co/hxLF6lddLF" TargetMode="External"/><Relationship Id="rId284" Type="http://schemas.openxmlformats.org/officeDocument/2006/relationships/hyperlink" Target="http://t.co/e1CxqvPY" TargetMode="External"/><Relationship Id="rId491" Type="http://schemas.openxmlformats.org/officeDocument/2006/relationships/hyperlink" Target="https://twitter.com/tomoanzel" TargetMode="External"/><Relationship Id="rId505" Type="http://schemas.openxmlformats.org/officeDocument/2006/relationships/hyperlink" Target="https://twitter.com/vehar_a" TargetMode="External"/><Relationship Id="rId712" Type="http://schemas.openxmlformats.org/officeDocument/2006/relationships/hyperlink" Target="https://twitter.com/fzagorc" TargetMode="External"/><Relationship Id="rId894" Type="http://schemas.openxmlformats.org/officeDocument/2006/relationships/hyperlink" Target="https://twitter.com/boenasvoabo" TargetMode="External"/><Relationship Id="rId1135" Type="http://schemas.openxmlformats.org/officeDocument/2006/relationships/hyperlink" Target="https://twitter.com/viktor_viktorh" TargetMode="External"/><Relationship Id="rId1177" Type="http://schemas.openxmlformats.org/officeDocument/2006/relationships/hyperlink" Target="https://twitter.com/tomazkavcic" TargetMode="External"/><Relationship Id="rId37" Type="http://schemas.openxmlformats.org/officeDocument/2006/relationships/hyperlink" Target="https://t.co/s3jpAJFyWE" TargetMode="External"/><Relationship Id="rId79" Type="http://schemas.openxmlformats.org/officeDocument/2006/relationships/hyperlink" Target="https://t.co/gzYLq5ve6a" TargetMode="External"/><Relationship Id="rId102" Type="http://schemas.openxmlformats.org/officeDocument/2006/relationships/hyperlink" Target="https://t.co/ekPd7ftVEf" TargetMode="External"/><Relationship Id="rId144" Type="http://schemas.openxmlformats.org/officeDocument/2006/relationships/hyperlink" Target="http://t.co/4GoFgvjXTi" TargetMode="External"/><Relationship Id="rId547" Type="http://schemas.openxmlformats.org/officeDocument/2006/relationships/hyperlink" Target="https://twitter.com/mtvladimirov" TargetMode="External"/><Relationship Id="rId589" Type="http://schemas.openxmlformats.org/officeDocument/2006/relationships/hyperlink" Target="https://twitter.com/bigjoc2011" TargetMode="External"/><Relationship Id="rId754" Type="http://schemas.openxmlformats.org/officeDocument/2006/relationships/hyperlink" Target="https://twitter.com/sindicic" TargetMode="External"/><Relationship Id="rId796" Type="http://schemas.openxmlformats.org/officeDocument/2006/relationships/hyperlink" Target="https://twitter.com/oroomleb" TargetMode="External"/><Relationship Id="rId961" Type="http://schemas.openxmlformats.org/officeDocument/2006/relationships/hyperlink" Target="https://twitter.com/uci_gfws" TargetMode="External"/><Relationship Id="rId90" Type="http://schemas.openxmlformats.org/officeDocument/2006/relationships/hyperlink" Target="https://t.co/krdte7tDlV" TargetMode="External"/><Relationship Id="rId186" Type="http://schemas.openxmlformats.org/officeDocument/2006/relationships/hyperlink" Target="https://t.co/ZyluZ7tMpn" TargetMode="External"/><Relationship Id="rId351" Type="http://schemas.openxmlformats.org/officeDocument/2006/relationships/hyperlink" Target="https://twitter.com/strankasds" TargetMode="External"/><Relationship Id="rId393" Type="http://schemas.openxmlformats.org/officeDocument/2006/relationships/hyperlink" Target="https://twitter.com/rok_novak" TargetMode="External"/><Relationship Id="rId407" Type="http://schemas.openxmlformats.org/officeDocument/2006/relationships/hyperlink" Target="https://twitter.com/vladars" TargetMode="External"/><Relationship Id="rId449" Type="http://schemas.openxmlformats.org/officeDocument/2006/relationships/hyperlink" Target="https://twitter.com/barbaraerzen" TargetMode="External"/><Relationship Id="rId614" Type="http://schemas.openxmlformats.org/officeDocument/2006/relationships/hyperlink" Target="https://twitter.com/vtarczay" TargetMode="External"/><Relationship Id="rId656" Type="http://schemas.openxmlformats.org/officeDocument/2006/relationships/hyperlink" Target="https://twitter.com/ragnarbelial" TargetMode="External"/><Relationship Id="rId821" Type="http://schemas.openxmlformats.org/officeDocument/2006/relationships/hyperlink" Target="https://twitter.com/strankasd" TargetMode="External"/><Relationship Id="rId863" Type="http://schemas.openxmlformats.org/officeDocument/2006/relationships/hyperlink" Target="https://twitter.com/markopavlisic" TargetMode="External"/><Relationship Id="rId1037" Type="http://schemas.openxmlformats.org/officeDocument/2006/relationships/hyperlink" Target="https://twitter.com/fourthstate" TargetMode="External"/><Relationship Id="rId1079" Type="http://schemas.openxmlformats.org/officeDocument/2006/relationships/hyperlink" Target="https://twitter.com/lobnikar" TargetMode="External"/><Relationship Id="rId211" Type="http://schemas.openxmlformats.org/officeDocument/2006/relationships/hyperlink" Target="http://t.co/AO1nudOkqf" TargetMode="External"/><Relationship Id="rId253" Type="http://schemas.openxmlformats.org/officeDocument/2006/relationships/hyperlink" Target="https://t.co/CuPqHuBlOm" TargetMode="External"/><Relationship Id="rId295" Type="http://schemas.openxmlformats.org/officeDocument/2006/relationships/hyperlink" Target="http://t.co/cOom1I9ehl" TargetMode="External"/><Relationship Id="rId309" Type="http://schemas.openxmlformats.org/officeDocument/2006/relationships/hyperlink" Target="https://t.co/U2bJZXkamt" TargetMode="External"/><Relationship Id="rId460" Type="http://schemas.openxmlformats.org/officeDocument/2006/relationships/hyperlink" Target="https://twitter.com/ekipa24" TargetMode="External"/><Relationship Id="rId516" Type="http://schemas.openxmlformats.org/officeDocument/2006/relationships/hyperlink" Target="https://twitter.com/franctursic" TargetMode="External"/><Relationship Id="rId698" Type="http://schemas.openxmlformats.org/officeDocument/2006/relationships/hyperlink" Target="https://twitter.com/zurnal24sport" TargetMode="External"/><Relationship Id="rId919" Type="http://schemas.openxmlformats.org/officeDocument/2006/relationships/hyperlink" Target="https://twitter.com/prav1111" TargetMode="External"/><Relationship Id="rId1090" Type="http://schemas.openxmlformats.org/officeDocument/2006/relationships/hyperlink" Target="https://twitter.com/zosds_ig" TargetMode="External"/><Relationship Id="rId1104" Type="http://schemas.openxmlformats.org/officeDocument/2006/relationships/hyperlink" Target="https://twitter.com/slogroyper" TargetMode="External"/><Relationship Id="rId1146" Type="http://schemas.openxmlformats.org/officeDocument/2006/relationships/hyperlink" Target="https://twitter.com/slovenistan" TargetMode="External"/><Relationship Id="rId48" Type="http://schemas.openxmlformats.org/officeDocument/2006/relationships/hyperlink" Target="https://t.co/KALchBD8zd" TargetMode="External"/><Relationship Id="rId113" Type="http://schemas.openxmlformats.org/officeDocument/2006/relationships/hyperlink" Target="https://t.co/doDiypLsIK" TargetMode="External"/><Relationship Id="rId320" Type="http://schemas.openxmlformats.org/officeDocument/2006/relationships/hyperlink" Target="https://t.co/a8qgg1cV0W" TargetMode="External"/><Relationship Id="rId558" Type="http://schemas.openxmlformats.org/officeDocument/2006/relationships/hyperlink" Target="https://twitter.com/kragelnadja" TargetMode="External"/><Relationship Id="rId723" Type="http://schemas.openxmlformats.org/officeDocument/2006/relationships/hyperlink" Target="https://twitter.com/tjasaz" TargetMode="External"/><Relationship Id="rId765" Type="http://schemas.openxmlformats.org/officeDocument/2006/relationships/hyperlink" Target="https://twitter.com/matjazgerm" TargetMode="External"/><Relationship Id="rId930" Type="http://schemas.openxmlformats.org/officeDocument/2006/relationships/hyperlink" Target="https://twitter.com/praprotnix" TargetMode="External"/><Relationship Id="rId972" Type="http://schemas.openxmlformats.org/officeDocument/2006/relationships/hyperlink" Target="https://twitter.com/karantanec" TargetMode="External"/><Relationship Id="rId1006" Type="http://schemas.openxmlformats.org/officeDocument/2006/relationships/hyperlink" Target="https://twitter.com/vesnam16" TargetMode="External"/><Relationship Id="rId1188" Type="http://schemas.openxmlformats.org/officeDocument/2006/relationships/hyperlink" Target="https://twitter.com/free_rtv" TargetMode="External"/><Relationship Id="rId155" Type="http://schemas.openxmlformats.org/officeDocument/2006/relationships/hyperlink" Target="https://t.co/BOyF8eKbXo" TargetMode="External"/><Relationship Id="rId197" Type="http://schemas.openxmlformats.org/officeDocument/2006/relationships/hyperlink" Target="https://t.co/icNVaUc1wr" TargetMode="External"/><Relationship Id="rId362" Type="http://schemas.openxmlformats.org/officeDocument/2006/relationships/hyperlink" Target="https://twitter.com/laurakriznik" TargetMode="External"/><Relationship Id="rId418" Type="http://schemas.openxmlformats.org/officeDocument/2006/relationships/hyperlink" Target="https://twitter.com/toddwhitelc" TargetMode="External"/><Relationship Id="rId625" Type="http://schemas.openxmlformats.org/officeDocument/2006/relationships/hyperlink" Target="https://twitter.com/ales_primc" TargetMode="External"/><Relationship Id="rId832" Type="http://schemas.openxmlformats.org/officeDocument/2006/relationships/hyperlink" Target="https://twitter.com/zzajc" TargetMode="External"/><Relationship Id="rId1048" Type="http://schemas.openxmlformats.org/officeDocument/2006/relationships/hyperlink" Target="https://twitter.com/srpskalegija" TargetMode="External"/><Relationship Id="rId222" Type="http://schemas.openxmlformats.org/officeDocument/2006/relationships/hyperlink" Target="https://t.co/F5usyTzlrU" TargetMode="External"/><Relationship Id="rId264" Type="http://schemas.openxmlformats.org/officeDocument/2006/relationships/hyperlink" Target="https://t.co/RPqx8toBo7" TargetMode="External"/><Relationship Id="rId471" Type="http://schemas.openxmlformats.org/officeDocument/2006/relationships/hyperlink" Target="https://twitter.com/lojzepeterle" TargetMode="External"/><Relationship Id="rId667" Type="http://schemas.openxmlformats.org/officeDocument/2006/relationships/hyperlink" Target="https://twitter.com/lukatreven" TargetMode="External"/><Relationship Id="rId874" Type="http://schemas.openxmlformats.org/officeDocument/2006/relationships/hyperlink" Target="https://twitter.com/rtztim" TargetMode="External"/><Relationship Id="rId1115" Type="http://schemas.openxmlformats.org/officeDocument/2006/relationships/hyperlink" Target="https://twitter.com/markoferluga" TargetMode="External"/><Relationship Id="rId17" Type="http://schemas.openxmlformats.org/officeDocument/2006/relationships/hyperlink" Target="https://t.co/phqk2g3iSi" TargetMode="External"/><Relationship Id="rId59" Type="http://schemas.openxmlformats.org/officeDocument/2006/relationships/hyperlink" Target="https://t.co/1HPtcoga5L" TargetMode="External"/><Relationship Id="rId124" Type="http://schemas.openxmlformats.org/officeDocument/2006/relationships/hyperlink" Target="https://t.co/nJ1zVabF2U" TargetMode="External"/><Relationship Id="rId527" Type="http://schemas.openxmlformats.org/officeDocument/2006/relationships/hyperlink" Target="https://twitter.com/bojannavodnik1" TargetMode="External"/><Relationship Id="rId569" Type="http://schemas.openxmlformats.org/officeDocument/2006/relationships/hyperlink" Target="https://twitter.com/eduleader_si" TargetMode="External"/><Relationship Id="rId734" Type="http://schemas.openxmlformats.org/officeDocument/2006/relationships/hyperlink" Target="https://twitter.com/crico111" TargetMode="External"/><Relationship Id="rId776" Type="http://schemas.openxmlformats.org/officeDocument/2006/relationships/hyperlink" Target="https://twitter.com/surfon" TargetMode="External"/><Relationship Id="rId941" Type="http://schemas.openxmlformats.org/officeDocument/2006/relationships/hyperlink" Target="https://twitter.com/statslovenija" TargetMode="External"/><Relationship Id="rId983" Type="http://schemas.openxmlformats.org/officeDocument/2006/relationships/hyperlink" Target="https://twitter.com/bojanskec" TargetMode="External"/><Relationship Id="rId1157" Type="http://schemas.openxmlformats.org/officeDocument/2006/relationships/hyperlink" Target="https://twitter.com/kokochannel12" TargetMode="External"/><Relationship Id="rId70" Type="http://schemas.openxmlformats.org/officeDocument/2006/relationships/hyperlink" Target="http://t.co/2EiDpu0mdO" TargetMode="External"/><Relationship Id="rId166" Type="http://schemas.openxmlformats.org/officeDocument/2006/relationships/hyperlink" Target="http://t.co/RmE2uXUoN9" TargetMode="External"/><Relationship Id="rId331" Type="http://schemas.openxmlformats.org/officeDocument/2006/relationships/hyperlink" Target="http://t.co/pzoyqdXZT2" TargetMode="External"/><Relationship Id="rId373" Type="http://schemas.openxmlformats.org/officeDocument/2006/relationships/hyperlink" Target="https://twitter.com/njenasi" TargetMode="External"/><Relationship Id="rId429" Type="http://schemas.openxmlformats.org/officeDocument/2006/relationships/hyperlink" Target="https://twitter.com/dobradrzava" TargetMode="External"/><Relationship Id="rId580" Type="http://schemas.openxmlformats.org/officeDocument/2006/relationships/hyperlink" Target="https://twitter.com/jozespiljak" TargetMode="External"/><Relationship Id="rId636" Type="http://schemas.openxmlformats.org/officeDocument/2006/relationships/hyperlink" Target="https://twitter.com/pablostrukelj" TargetMode="External"/><Relationship Id="rId801" Type="http://schemas.openxmlformats.org/officeDocument/2006/relationships/hyperlink" Target="https://twitter.com/startupslovenia" TargetMode="External"/><Relationship Id="rId1017" Type="http://schemas.openxmlformats.org/officeDocument/2006/relationships/hyperlink" Target="https://twitter.com/robertsifrer" TargetMode="External"/><Relationship Id="rId1059" Type="http://schemas.openxmlformats.org/officeDocument/2006/relationships/hyperlink" Target="https://twitter.com/alojztetickovi3" TargetMode="External"/><Relationship Id="rId1" Type="http://schemas.openxmlformats.org/officeDocument/2006/relationships/hyperlink" Target="https://t.co/HykxbK8oWl@GlasZaOtrokehttps:/t.co/qhPUphsrFI@strankaNLShttps:/t.co/7pbHxUwoP9" TargetMode="External"/><Relationship Id="rId233" Type="http://schemas.openxmlformats.org/officeDocument/2006/relationships/hyperlink" Target="https://t.co/CQEqnylZu8" TargetMode="External"/><Relationship Id="rId440" Type="http://schemas.openxmlformats.org/officeDocument/2006/relationships/hyperlink" Target="https://twitter.com/northpole2018" TargetMode="External"/><Relationship Id="rId678" Type="http://schemas.openxmlformats.org/officeDocument/2006/relationships/hyperlink" Target="https://twitter.com/kokoldejan" TargetMode="External"/><Relationship Id="rId843" Type="http://schemas.openxmlformats.org/officeDocument/2006/relationships/hyperlink" Target="https://twitter.com/sodnik" TargetMode="External"/><Relationship Id="rId885" Type="http://schemas.openxmlformats.org/officeDocument/2006/relationships/hyperlink" Target="https://twitter.com/janezgecc" TargetMode="External"/><Relationship Id="rId1070" Type="http://schemas.openxmlformats.org/officeDocument/2006/relationships/hyperlink" Target="https://twitter.com/ep_justice" TargetMode="External"/><Relationship Id="rId1126" Type="http://schemas.openxmlformats.org/officeDocument/2006/relationships/hyperlink" Target="https://twitter.com/salihovicalen" TargetMode="External"/><Relationship Id="rId28" Type="http://schemas.openxmlformats.org/officeDocument/2006/relationships/hyperlink" Target="http://t.co/0kflgyknm8" TargetMode="External"/><Relationship Id="rId275" Type="http://schemas.openxmlformats.org/officeDocument/2006/relationships/hyperlink" Target="http://t.co/N9JGzI38Bp" TargetMode="External"/><Relationship Id="rId300" Type="http://schemas.openxmlformats.org/officeDocument/2006/relationships/hyperlink" Target="https://t.co/mfVGJKurYz" TargetMode="External"/><Relationship Id="rId482" Type="http://schemas.openxmlformats.org/officeDocument/2006/relationships/hyperlink" Target="https://twitter.com/bts_twt" TargetMode="External"/><Relationship Id="rId538" Type="http://schemas.openxmlformats.org/officeDocument/2006/relationships/hyperlink" Target="https://twitter.com/ijoveva" TargetMode="External"/><Relationship Id="rId703" Type="http://schemas.openxmlformats.org/officeDocument/2006/relationships/hyperlink" Target="https://twitter.com/tadejacerk" TargetMode="External"/><Relationship Id="rId745" Type="http://schemas.openxmlformats.org/officeDocument/2006/relationships/hyperlink" Target="https://twitter.com/dominikasvarc" TargetMode="External"/><Relationship Id="rId910" Type="http://schemas.openxmlformats.org/officeDocument/2006/relationships/hyperlink" Target="https://twitter.com/tami777" TargetMode="External"/><Relationship Id="rId952" Type="http://schemas.openxmlformats.org/officeDocument/2006/relationships/hyperlink" Target="https://twitter.com/matevznovak" TargetMode="External"/><Relationship Id="rId1168" Type="http://schemas.openxmlformats.org/officeDocument/2006/relationships/hyperlink" Target="https://twitter.com/dusankocevar1" TargetMode="External"/><Relationship Id="rId81" Type="http://schemas.openxmlformats.org/officeDocument/2006/relationships/hyperlink" Target="http://t.co/Vftx85MZ8P" TargetMode="External"/><Relationship Id="rId135" Type="http://schemas.openxmlformats.org/officeDocument/2006/relationships/hyperlink" Target="https://t.co/8CndiA9TkE" TargetMode="External"/><Relationship Id="rId177" Type="http://schemas.openxmlformats.org/officeDocument/2006/relationships/hyperlink" Target="http://t.co/3GBZEW3QSu" TargetMode="External"/><Relationship Id="rId342" Type="http://schemas.openxmlformats.org/officeDocument/2006/relationships/hyperlink" Target="http://t.co/6nTJLp9Uh6" TargetMode="External"/><Relationship Id="rId384" Type="http://schemas.openxmlformats.org/officeDocument/2006/relationships/hyperlink" Target="https://twitter.com/nocnatica" TargetMode="External"/><Relationship Id="rId591" Type="http://schemas.openxmlformats.org/officeDocument/2006/relationships/hyperlink" Target="https://twitter.com/janko35349864" TargetMode="External"/><Relationship Id="rId605" Type="http://schemas.openxmlformats.org/officeDocument/2006/relationships/hyperlink" Target="https://twitter.com/cashkee" TargetMode="External"/><Relationship Id="rId787" Type="http://schemas.openxmlformats.org/officeDocument/2006/relationships/hyperlink" Target="https://twitter.com/milanzager" TargetMode="External"/><Relationship Id="rId812" Type="http://schemas.openxmlformats.org/officeDocument/2006/relationships/hyperlink" Target="https://twitter.com/jaka__dolinar" TargetMode="External"/><Relationship Id="rId994" Type="http://schemas.openxmlformats.org/officeDocument/2006/relationships/hyperlink" Target="https://twitter.com/alex_zamuda" TargetMode="External"/><Relationship Id="rId1028" Type="http://schemas.openxmlformats.org/officeDocument/2006/relationships/hyperlink" Target="https://twitter.com/ivankakoprivc" TargetMode="External"/><Relationship Id="rId202" Type="http://schemas.openxmlformats.org/officeDocument/2006/relationships/hyperlink" Target="https://t.co/ZOclpBkqbL" TargetMode="External"/><Relationship Id="rId244" Type="http://schemas.openxmlformats.org/officeDocument/2006/relationships/hyperlink" Target="https://t.co/ihB0zrvHAy" TargetMode="External"/><Relationship Id="rId647" Type="http://schemas.openxmlformats.org/officeDocument/2006/relationships/hyperlink" Target="https://twitter.com/nevaulcar" TargetMode="External"/><Relationship Id="rId689" Type="http://schemas.openxmlformats.org/officeDocument/2006/relationships/hyperlink" Target="https://twitter.com/petersuhel" TargetMode="External"/><Relationship Id="rId854" Type="http://schemas.openxmlformats.org/officeDocument/2006/relationships/hyperlink" Target="https://twitter.com/branko53948418" TargetMode="External"/><Relationship Id="rId896" Type="http://schemas.openxmlformats.org/officeDocument/2006/relationships/hyperlink" Target="https://twitter.com/trojanc" TargetMode="External"/><Relationship Id="rId1081" Type="http://schemas.openxmlformats.org/officeDocument/2006/relationships/hyperlink" Target="https://twitter.com/janezmeznarec" TargetMode="External"/><Relationship Id="rId39" Type="http://schemas.openxmlformats.org/officeDocument/2006/relationships/hyperlink" Target="https://t.co/9ExSgY7bJ7" TargetMode="External"/><Relationship Id="rId286" Type="http://schemas.openxmlformats.org/officeDocument/2006/relationships/hyperlink" Target="http://t.co/0pg9qAkrwS" TargetMode="External"/><Relationship Id="rId451" Type="http://schemas.openxmlformats.org/officeDocument/2006/relationships/hyperlink" Target="https://twitter.com/bizjakju" TargetMode="External"/><Relationship Id="rId493" Type="http://schemas.openxmlformats.org/officeDocument/2006/relationships/hyperlink" Target="https://twitter.com/fskamnik" TargetMode="External"/><Relationship Id="rId507" Type="http://schemas.openxmlformats.org/officeDocument/2006/relationships/hyperlink" Target="https://twitter.com/uporabnastran" TargetMode="External"/><Relationship Id="rId549" Type="http://schemas.openxmlformats.org/officeDocument/2006/relationships/hyperlink" Target="https://twitter.com/mojcav1" TargetMode="External"/><Relationship Id="rId714" Type="http://schemas.openxmlformats.org/officeDocument/2006/relationships/hyperlink" Target="https://twitter.com/tslokar" TargetMode="External"/><Relationship Id="rId756" Type="http://schemas.openxmlformats.org/officeDocument/2006/relationships/hyperlink" Target="https://twitter.com/karitas" TargetMode="External"/><Relationship Id="rId921" Type="http://schemas.openxmlformats.org/officeDocument/2006/relationships/hyperlink" Target="https://twitter.com/muhabc1" TargetMode="External"/><Relationship Id="rId1137" Type="http://schemas.openxmlformats.org/officeDocument/2006/relationships/hyperlink" Target="https://twitter.com/radioprvi" TargetMode="External"/><Relationship Id="rId1179" Type="http://schemas.openxmlformats.org/officeDocument/2006/relationships/hyperlink" Target="https://twitter.com/rauterzani" TargetMode="External"/><Relationship Id="rId50" Type="http://schemas.openxmlformats.org/officeDocument/2006/relationships/hyperlink" Target="https://t.co/RLflW0D1pu" TargetMode="External"/><Relationship Id="rId104" Type="http://schemas.openxmlformats.org/officeDocument/2006/relationships/hyperlink" Target="https://t.co/Tk48945dfX" TargetMode="External"/><Relationship Id="rId146" Type="http://schemas.openxmlformats.org/officeDocument/2006/relationships/hyperlink" Target="http://t.co/3Ktk6ZYJL7" TargetMode="External"/><Relationship Id="rId188" Type="http://schemas.openxmlformats.org/officeDocument/2006/relationships/hyperlink" Target="https://t.co/N6aygQ9x5e" TargetMode="External"/><Relationship Id="rId311" Type="http://schemas.openxmlformats.org/officeDocument/2006/relationships/hyperlink" Target="http://t.co/Es1FOcABpT" TargetMode="External"/><Relationship Id="rId353" Type="http://schemas.openxmlformats.org/officeDocument/2006/relationships/hyperlink" Target="https://twitter.com/lavrij" TargetMode="External"/><Relationship Id="rId395" Type="http://schemas.openxmlformats.org/officeDocument/2006/relationships/hyperlink" Target="https://twitter.com/dejankolsek1" TargetMode="External"/><Relationship Id="rId409" Type="http://schemas.openxmlformats.org/officeDocument/2006/relationships/hyperlink" Target="https://twitter.com/brandonturb" TargetMode="External"/><Relationship Id="rId560" Type="http://schemas.openxmlformats.org/officeDocument/2006/relationships/hyperlink" Target="https://twitter.com/jforsek" TargetMode="External"/><Relationship Id="rId798" Type="http://schemas.openxmlformats.org/officeDocument/2006/relationships/hyperlink" Target="https://twitter.com/ivanblatnik" TargetMode="External"/><Relationship Id="rId963" Type="http://schemas.openxmlformats.org/officeDocument/2006/relationships/hyperlink" Target="https://twitter.com/uci_cycling" TargetMode="External"/><Relationship Id="rId1039" Type="http://schemas.openxmlformats.org/officeDocument/2006/relationships/hyperlink" Target="https://twitter.com/to" TargetMode="External"/><Relationship Id="rId1190" Type="http://schemas.openxmlformats.org/officeDocument/2006/relationships/hyperlink" Target="https://twitter.com/majekprezi" TargetMode="External"/><Relationship Id="rId92" Type="http://schemas.openxmlformats.org/officeDocument/2006/relationships/hyperlink" Target="https://t.co/he8hSghvEK" TargetMode="External"/><Relationship Id="rId213" Type="http://schemas.openxmlformats.org/officeDocument/2006/relationships/hyperlink" Target="http://t.co/ljA6BYFNZY" TargetMode="External"/><Relationship Id="rId420" Type="http://schemas.openxmlformats.org/officeDocument/2006/relationships/hyperlink" Target="https://twitter.com/hirene7up" TargetMode="External"/><Relationship Id="rId616" Type="http://schemas.openxmlformats.org/officeDocument/2006/relationships/hyperlink" Target="https://twitter.com/zagovornik" TargetMode="External"/><Relationship Id="rId658" Type="http://schemas.openxmlformats.org/officeDocument/2006/relationships/hyperlink" Target="https://twitter.com/breki74" TargetMode="External"/><Relationship Id="rId823" Type="http://schemas.openxmlformats.org/officeDocument/2006/relationships/hyperlink" Target="https://twitter.com/yronladi" TargetMode="External"/><Relationship Id="rId865" Type="http://schemas.openxmlformats.org/officeDocument/2006/relationships/hyperlink" Target="https://twitter.com/lukavalas" TargetMode="External"/><Relationship Id="rId1050" Type="http://schemas.openxmlformats.org/officeDocument/2006/relationships/hyperlink" Target="https://twitter.com/mervicvanda" TargetMode="External"/><Relationship Id="rId255" Type="http://schemas.openxmlformats.org/officeDocument/2006/relationships/hyperlink" Target="https://t.co/3APRFj0xkA" TargetMode="External"/><Relationship Id="rId297" Type="http://schemas.openxmlformats.org/officeDocument/2006/relationships/hyperlink" Target="https://t.co/iam4cvf7I8" TargetMode="External"/><Relationship Id="rId462" Type="http://schemas.openxmlformats.org/officeDocument/2006/relationships/hyperlink" Target="https://twitter.com/prahneza" TargetMode="External"/><Relationship Id="rId518" Type="http://schemas.openxmlformats.org/officeDocument/2006/relationships/hyperlink" Target="https://twitter.com/zdrmanager" TargetMode="External"/><Relationship Id="rId725" Type="http://schemas.openxmlformats.org/officeDocument/2006/relationships/hyperlink" Target="https://twitter.com/trsinarzdenko" TargetMode="External"/><Relationship Id="rId932" Type="http://schemas.openxmlformats.org/officeDocument/2006/relationships/hyperlink" Target="https://twitter.com/stanka_d" TargetMode="External"/><Relationship Id="rId1092" Type="http://schemas.openxmlformats.org/officeDocument/2006/relationships/hyperlink" Target="https://twitter.com/bozopredalic" TargetMode="External"/><Relationship Id="rId1106" Type="http://schemas.openxmlformats.org/officeDocument/2006/relationships/hyperlink" Target="https://twitter.com/jansaretweets" TargetMode="External"/><Relationship Id="rId1148" Type="http://schemas.openxmlformats.org/officeDocument/2006/relationships/hyperlink" Target="https://twitter.com/goranbracic" TargetMode="External"/><Relationship Id="rId115" Type="http://schemas.openxmlformats.org/officeDocument/2006/relationships/hyperlink" Target="https://t.co/lHz4ogLU2m" TargetMode="External"/><Relationship Id="rId157" Type="http://schemas.openxmlformats.org/officeDocument/2006/relationships/hyperlink" Target="http://t.co/hJ09G3jT" TargetMode="External"/><Relationship Id="rId322" Type="http://schemas.openxmlformats.org/officeDocument/2006/relationships/hyperlink" Target="https://t.co/HmONaKzgCz" TargetMode="External"/><Relationship Id="rId364" Type="http://schemas.openxmlformats.org/officeDocument/2006/relationships/hyperlink" Target="https://twitter.com/rtv_slovenija" TargetMode="External"/><Relationship Id="rId767" Type="http://schemas.openxmlformats.org/officeDocument/2006/relationships/hyperlink" Target="https://twitter.com/czcbz" TargetMode="External"/><Relationship Id="rId974" Type="http://schemas.openxmlformats.org/officeDocument/2006/relationships/hyperlink" Target="https://twitter.com/petra_jansa" TargetMode="External"/><Relationship Id="rId1008" Type="http://schemas.openxmlformats.org/officeDocument/2006/relationships/hyperlink" Target="https://twitter.com/muchka72" TargetMode="External"/><Relationship Id="rId61" Type="http://schemas.openxmlformats.org/officeDocument/2006/relationships/hyperlink" Target="http://t.co/zgmMgj5sEk" TargetMode="External"/><Relationship Id="rId199" Type="http://schemas.openxmlformats.org/officeDocument/2006/relationships/hyperlink" Target="https://t.co/s3OnRB3o3H" TargetMode="External"/><Relationship Id="rId571" Type="http://schemas.openxmlformats.org/officeDocument/2006/relationships/hyperlink" Target="https://twitter.com/jkmcnk" TargetMode="External"/><Relationship Id="rId627" Type="http://schemas.openxmlformats.org/officeDocument/2006/relationships/hyperlink" Target="https://twitter.com/feelgrid" TargetMode="External"/><Relationship Id="rId669" Type="http://schemas.openxmlformats.org/officeDocument/2006/relationships/hyperlink" Target="https://twitter.com/ribictine" TargetMode="External"/><Relationship Id="rId834" Type="http://schemas.openxmlformats.org/officeDocument/2006/relationships/hyperlink" Target="https://twitter.com/metkasmole" TargetMode="External"/><Relationship Id="rId876" Type="http://schemas.openxmlformats.org/officeDocument/2006/relationships/hyperlink" Target="https://twitter.com/gloomygregster" TargetMode="External"/><Relationship Id="rId19" Type="http://schemas.openxmlformats.org/officeDocument/2006/relationships/hyperlink" Target="https://t.co/lWQZFmDgIq" TargetMode="External"/><Relationship Id="rId224" Type="http://schemas.openxmlformats.org/officeDocument/2006/relationships/hyperlink" Target="http://t.co/Xo7Bdx68gB" TargetMode="External"/><Relationship Id="rId266" Type="http://schemas.openxmlformats.org/officeDocument/2006/relationships/hyperlink" Target="https://t.co/TjGTlLZQJL" TargetMode="External"/><Relationship Id="rId431" Type="http://schemas.openxmlformats.org/officeDocument/2006/relationships/hyperlink" Target="https://twitter.com/stajerskitednik" TargetMode="External"/><Relationship Id="rId473" Type="http://schemas.openxmlformats.org/officeDocument/2006/relationships/hyperlink" Target="https://twitter.com/tfajon" TargetMode="External"/><Relationship Id="rId529" Type="http://schemas.openxmlformats.org/officeDocument/2006/relationships/hyperlink" Target="https://twitter.com/mitjahumar" TargetMode="External"/><Relationship Id="rId680" Type="http://schemas.openxmlformats.org/officeDocument/2006/relationships/hyperlink" Target="https://twitter.com/pocivalsekz" TargetMode="External"/><Relationship Id="rId736" Type="http://schemas.openxmlformats.org/officeDocument/2006/relationships/hyperlink" Target="https://twitter.com/crtica49" TargetMode="External"/><Relationship Id="rId901" Type="http://schemas.openxmlformats.org/officeDocument/2006/relationships/hyperlink" Target="https://twitter.com/sobotainfo" TargetMode="External"/><Relationship Id="rId1061" Type="http://schemas.openxmlformats.org/officeDocument/2006/relationships/hyperlink" Target="https://twitter.com/slovenskenovice" TargetMode="External"/><Relationship Id="rId1117" Type="http://schemas.openxmlformats.org/officeDocument/2006/relationships/hyperlink" Target="https://twitter.com/memrea1" TargetMode="External"/><Relationship Id="rId1159" Type="http://schemas.openxmlformats.org/officeDocument/2006/relationships/hyperlink" Target="https://twitter.com/scdtwister" TargetMode="External"/><Relationship Id="rId30" Type="http://schemas.openxmlformats.org/officeDocument/2006/relationships/hyperlink" Target="https://t.co/MQlukwXEkQ" TargetMode="External"/><Relationship Id="rId126" Type="http://schemas.openxmlformats.org/officeDocument/2006/relationships/hyperlink" Target="https://t.co/EueDsEGRgA" TargetMode="External"/><Relationship Id="rId168" Type="http://schemas.openxmlformats.org/officeDocument/2006/relationships/hyperlink" Target="https://t.co/ZeqPqxPnID" TargetMode="External"/><Relationship Id="rId333" Type="http://schemas.openxmlformats.org/officeDocument/2006/relationships/hyperlink" Target="https://t.co/WgeLHXBLhj" TargetMode="External"/><Relationship Id="rId540" Type="http://schemas.openxmlformats.org/officeDocument/2006/relationships/hyperlink" Target="https://twitter.com/vmro_dpmne" TargetMode="External"/><Relationship Id="rId778" Type="http://schemas.openxmlformats.org/officeDocument/2006/relationships/hyperlink" Target="https://twitter.com/petrasovdat" TargetMode="External"/><Relationship Id="rId943" Type="http://schemas.openxmlformats.org/officeDocument/2006/relationships/hyperlink" Target="https://twitter.com/kc_ul" TargetMode="External"/><Relationship Id="rId985" Type="http://schemas.openxmlformats.org/officeDocument/2006/relationships/hyperlink" Target="https://twitter.com/rokjarc" TargetMode="External"/><Relationship Id="rId1019" Type="http://schemas.openxmlformats.org/officeDocument/2006/relationships/hyperlink" Target="https://twitter.com/terrerosse21" TargetMode="External"/><Relationship Id="rId1170" Type="http://schemas.openxmlformats.org/officeDocument/2006/relationships/hyperlink" Target="https://twitter.com/piratskastranka" TargetMode="External"/><Relationship Id="rId72" Type="http://schemas.openxmlformats.org/officeDocument/2006/relationships/hyperlink" Target="https://t.co/3wedja9qSx" TargetMode="External"/><Relationship Id="rId375" Type="http://schemas.openxmlformats.org/officeDocument/2006/relationships/hyperlink" Target="https://twitter.com/mirocerar" TargetMode="External"/><Relationship Id="rId582" Type="http://schemas.openxmlformats.org/officeDocument/2006/relationships/hyperlink" Target="https://twitter.com/dialogos_si" TargetMode="External"/><Relationship Id="rId638" Type="http://schemas.openxmlformats.org/officeDocument/2006/relationships/hyperlink" Target="https://twitter.com/samoglavan" TargetMode="External"/><Relationship Id="rId803" Type="http://schemas.openxmlformats.org/officeDocument/2006/relationships/hyperlink" Target="https://twitter.com/aleskovacec" TargetMode="External"/><Relationship Id="rId845" Type="http://schemas.openxmlformats.org/officeDocument/2006/relationships/hyperlink" Target="https://twitter.com/fitzroy1985" TargetMode="External"/><Relationship Id="rId1030" Type="http://schemas.openxmlformats.org/officeDocument/2006/relationships/hyperlink" Target="https://twitter.com/mprevejsek" TargetMode="External"/><Relationship Id="rId3" Type="http://schemas.openxmlformats.org/officeDocument/2006/relationships/hyperlink" Target="https://t.co/PXJdmvny6X" TargetMode="External"/><Relationship Id="rId235" Type="http://schemas.openxmlformats.org/officeDocument/2006/relationships/hyperlink" Target="https://t.co/kgt2MoxdhM" TargetMode="External"/><Relationship Id="rId277" Type="http://schemas.openxmlformats.org/officeDocument/2006/relationships/hyperlink" Target="http://t.co/sri4AIzRTc" TargetMode="External"/><Relationship Id="rId400" Type="http://schemas.openxmlformats.org/officeDocument/2006/relationships/hyperlink" Target="https://twitter.com/istvantanko" TargetMode="External"/><Relationship Id="rId442" Type="http://schemas.openxmlformats.org/officeDocument/2006/relationships/hyperlink" Target="https://twitter.com/akrevs" TargetMode="External"/><Relationship Id="rId484" Type="http://schemas.openxmlformats.org/officeDocument/2006/relationships/hyperlink" Target="https://twitter.com/fiplv" TargetMode="External"/><Relationship Id="rId705" Type="http://schemas.openxmlformats.org/officeDocument/2006/relationships/hyperlink" Target="https://twitter.com/miha_meho" TargetMode="External"/><Relationship Id="rId887" Type="http://schemas.openxmlformats.org/officeDocument/2006/relationships/hyperlink" Target="https://twitter.com/jernejstromajer" TargetMode="External"/><Relationship Id="rId1072" Type="http://schemas.openxmlformats.org/officeDocument/2006/relationships/hyperlink" Target="https://twitter.com/povse9" TargetMode="External"/><Relationship Id="rId1128" Type="http://schemas.openxmlformats.org/officeDocument/2006/relationships/hyperlink" Target="https://twitter.com/matejzz" TargetMode="External"/><Relationship Id="rId137" Type="http://schemas.openxmlformats.org/officeDocument/2006/relationships/hyperlink" Target="http://t.co/WMAn37eWtO" TargetMode="External"/><Relationship Id="rId302" Type="http://schemas.openxmlformats.org/officeDocument/2006/relationships/hyperlink" Target="http://t.co/jMGv9Pi1Oy" TargetMode="External"/><Relationship Id="rId344" Type="http://schemas.openxmlformats.org/officeDocument/2006/relationships/hyperlink" Target="https://twitter.com/slovenija_2012" TargetMode="External"/><Relationship Id="rId691" Type="http://schemas.openxmlformats.org/officeDocument/2006/relationships/hyperlink" Target="https://twitter.com/vo" TargetMode="External"/><Relationship Id="rId747" Type="http://schemas.openxmlformats.org/officeDocument/2006/relationships/hyperlink" Target="https://twitter.com/tomltoml" TargetMode="External"/><Relationship Id="rId789" Type="http://schemas.openxmlformats.org/officeDocument/2006/relationships/hyperlink" Target="https://twitter.com/vajkard" TargetMode="External"/><Relationship Id="rId912" Type="http://schemas.openxmlformats.org/officeDocument/2006/relationships/hyperlink" Target="https://twitter.com/jurebrankovic" TargetMode="External"/><Relationship Id="rId954" Type="http://schemas.openxmlformats.org/officeDocument/2006/relationships/hyperlink" Target="https://twitter.com/zarelepotec" TargetMode="External"/><Relationship Id="rId996" Type="http://schemas.openxmlformats.org/officeDocument/2006/relationships/hyperlink" Target="https://twitter.com/tomazinrobert" TargetMode="External"/><Relationship Id="rId41" Type="http://schemas.openxmlformats.org/officeDocument/2006/relationships/hyperlink" Target="http://t.co/3OLIRaLME6" TargetMode="External"/><Relationship Id="rId83" Type="http://schemas.openxmlformats.org/officeDocument/2006/relationships/hyperlink" Target="https://t.co/aeRIdFM71Y" TargetMode="External"/><Relationship Id="rId179" Type="http://schemas.openxmlformats.org/officeDocument/2006/relationships/hyperlink" Target="https://t.co/apGuClBuaU" TargetMode="External"/><Relationship Id="rId386" Type="http://schemas.openxmlformats.org/officeDocument/2006/relationships/hyperlink" Target="https://twitter.com/medeja_7" TargetMode="External"/><Relationship Id="rId551" Type="http://schemas.openxmlformats.org/officeDocument/2006/relationships/hyperlink" Target="https://twitter.com/barbarajavornik" TargetMode="External"/><Relationship Id="rId593" Type="http://schemas.openxmlformats.org/officeDocument/2006/relationships/hyperlink" Target="https://twitter.com/1535priman" TargetMode="External"/><Relationship Id="rId607" Type="http://schemas.openxmlformats.org/officeDocument/2006/relationships/hyperlink" Target="https://twitter.com/mprtenja" TargetMode="External"/><Relationship Id="rId649" Type="http://schemas.openxmlformats.org/officeDocument/2006/relationships/hyperlink" Target="https://twitter.com/_megwhite_" TargetMode="External"/><Relationship Id="rId814" Type="http://schemas.openxmlformats.org/officeDocument/2006/relationships/hyperlink" Target="https://twitter.com/karitas46622347" TargetMode="External"/><Relationship Id="rId856" Type="http://schemas.openxmlformats.org/officeDocument/2006/relationships/hyperlink" Target="https://twitter.com/jirikocica" TargetMode="External"/><Relationship Id="rId1181" Type="http://schemas.openxmlformats.org/officeDocument/2006/relationships/hyperlink" Target="https://twitter.com/timessi" TargetMode="External"/><Relationship Id="rId190" Type="http://schemas.openxmlformats.org/officeDocument/2006/relationships/hyperlink" Target="https://t.co/BvzCksmsGF" TargetMode="External"/><Relationship Id="rId204" Type="http://schemas.openxmlformats.org/officeDocument/2006/relationships/hyperlink" Target="http://t.co/DDCnCouW9b" TargetMode="External"/><Relationship Id="rId246" Type="http://schemas.openxmlformats.org/officeDocument/2006/relationships/hyperlink" Target="https://t.co/IMoWDEmdRd" TargetMode="External"/><Relationship Id="rId288" Type="http://schemas.openxmlformats.org/officeDocument/2006/relationships/hyperlink" Target="http://t.co/cnPyG9mEx7" TargetMode="External"/><Relationship Id="rId411" Type="http://schemas.openxmlformats.org/officeDocument/2006/relationships/hyperlink" Target="https://twitter.com/hsuan_0209" TargetMode="External"/><Relationship Id="rId453" Type="http://schemas.openxmlformats.org/officeDocument/2006/relationships/hyperlink" Target="https://twitter.com/eurovisionespan" TargetMode="External"/><Relationship Id="rId509" Type="http://schemas.openxmlformats.org/officeDocument/2006/relationships/hyperlink" Target="https://twitter.com/elvi_daris" TargetMode="External"/><Relationship Id="rId660" Type="http://schemas.openxmlformats.org/officeDocument/2006/relationships/hyperlink" Target="https://twitter.com/vanfranco" TargetMode="External"/><Relationship Id="rId898" Type="http://schemas.openxmlformats.org/officeDocument/2006/relationships/hyperlink" Target="https://twitter.com/rimutisk" TargetMode="External"/><Relationship Id="rId1041" Type="http://schemas.openxmlformats.org/officeDocument/2006/relationships/hyperlink" Target="https://twitter.com/m_claessens" TargetMode="External"/><Relationship Id="rId1083" Type="http://schemas.openxmlformats.org/officeDocument/2006/relationships/hyperlink" Target="https://twitter.com/lajnareu" TargetMode="External"/><Relationship Id="rId1139" Type="http://schemas.openxmlformats.org/officeDocument/2006/relationships/hyperlink" Target="https://twitter.com/ladislavtroha" TargetMode="External"/><Relationship Id="rId106" Type="http://schemas.openxmlformats.org/officeDocument/2006/relationships/hyperlink" Target="http://t.co/ccfxRESA8Y" TargetMode="External"/><Relationship Id="rId313" Type="http://schemas.openxmlformats.org/officeDocument/2006/relationships/hyperlink" Target="https://t.co/o2yQcdy6zU" TargetMode="External"/><Relationship Id="rId495" Type="http://schemas.openxmlformats.org/officeDocument/2006/relationships/hyperlink" Target="https://twitter.com/lidlslo" TargetMode="External"/><Relationship Id="rId716" Type="http://schemas.openxmlformats.org/officeDocument/2006/relationships/hyperlink" Target="https://twitter.com/brencenejc" TargetMode="External"/><Relationship Id="rId758" Type="http://schemas.openxmlformats.org/officeDocument/2006/relationships/hyperlink" Target="https://twitter.com/potepuski" TargetMode="External"/><Relationship Id="rId923" Type="http://schemas.openxmlformats.org/officeDocument/2006/relationships/hyperlink" Target="https://twitter.com/marko29539346" TargetMode="External"/><Relationship Id="rId965" Type="http://schemas.openxmlformats.org/officeDocument/2006/relationships/hyperlink" Target="https://twitter.com/myfranja" TargetMode="External"/><Relationship Id="rId1150" Type="http://schemas.openxmlformats.org/officeDocument/2006/relationships/hyperlink" Target="https://twitter.com/ivankrzisnik" TargetMode="External"/><Relationship Id="rId10" Type="http://schemas.openxmlformats.org/officeDocument/2006/relationships/hyperlink" Target="http://t.co/Fu7vumgMQO" TargetMode="External"/><Relationship Id="rId52" Type="http://schemas.openxmlformats.org/officeDocument/2006/relationships/hyperlink" Target="https://t.co/M0tFtmUqGl" TargetMode="External"/><Relationship Id="rId94" Type="http://schemas.openxmlformats.org/officeDocument/2006/relationships/hyperlink" Target="http://t.co/gUh7CoPA3M" TargetMode="External"/><Relationship Id="rId148" Type="http://schemas.openxmlformats.org/officeDocument/2006/relationships/hyperlink" Target="https://t.co/bcFsoF1RKj" TargetMode="External"/><Relationship Id="rId355" Type="http://schemas.openxmlformats.org/officeDocument/2006/relationships/hyperlink" Target="https://twitter.com/iacomenius" TargetMode="External"/><Relationship Id="rId397" Type="http://schemas.openxmlformats.org/officeDocument/2006/relationships/hyperlink" Target="https://twitter.com/libbera16" TargetMode="External"/><Relationship Id="rId520" Type="http://schemas.openxmlformats.org/officeDocument/2006/relationships/hyperlink" Target="https://twitter.com/kilgoresh5" TargetMode="External"/><Relationship Id="rId562" Type="http://schemas.openxmlformats.org/officeDocument/2006/relationships/hyperlink" Target="https://twitter.com/prerok" TargetMode="External"/><Relationship Id="rId618" Type="http://schemas.openxmlformats.org/officeDocument/2006/relationships/hyperlink" Target="https://twitter.com/katarina1402" TargetMode="External"/><Relationship Id="rId825" Type="http://schemas.openxmlformats.org/officeDocument/2006/relationships/hyperlink" Target="https://twitter.com/nada568352656" TargetMode="External"/><Relationship Id="rId1192" Type="http://schemas.openxmlformats.org/officeDocument/2006/relationships/vmlDrawing" Target="../drawings/vmlDrawing2.vml"/><Relationship Id="rId215" Type="http://schemas.openxmlformats.org/officeDocument/2006/relationships/hyperlink" Target="https://t.co/2Npl3Homp7" TargetMode="External"/><Relationship Id="rId257" Type="http://schemas.openxmlformats.org/officeDocument/2006/relationships/hyperlink" Target="http://t.co/YFPBnX5fxq" TargetMode="External"/><Relationship Id="rId422" Type="http://schemas.openxmlformats.org/officeDocument/2006/relationships/hyperlink" Target="https://twitter.com/sioltrendi" TargetMode="External"/><Relationship Id="rId464" Type="http://schemas.openxmlformats.org/officeDocument/2006/relationships/hyperlink" Target="https://twitter.com/majaprija" TargetMode="External"/><Relationship Id="rId867" Type="http://schemas.openxmlformats.org/officeDocument/2006/relationships/hyperlink" Target="https://twitter.com/francip59" TargetMode="External"/><Relationship Id="rId1010" Type="http://schemas.openxmlformats.org/officeDocument/2006/relationships/hyperlink" Target="https://twitter.com/tevilevi" TargetMode="External"/><Relationship Id="rId1052" Type="http://schemas.openxmlformats.org/officeDocument/2006/relationships/hyperlink" Target="https://twitter.com/si_supervizor" TargetMode="External"/><Relationship Id="rId1094" Type="http://schemas.openxmlformats.org/officeDocument/2006/relationships/hyperlink" Target="https://twitter.com/kia_slovenija" TargetMode="External"/><Relationship Id="rId1108" Type="http://schemas.openxmlformats.org/officeDocument/2006/relationships/hyperlink" Target="https://twitter.com/aleszuzek" TargetMode="External"/><Relationship Id="rId299" Type="http://schemas.openxmlformats.org/officeDocument/2006/relationships/hyperlink" Target="http://t.co/51I44wxhEG" TargetMode="External"/><Relationship Id="rId727" Type="http://schemas.openxmlformats.org/officeDocument/2006/relationships/hyperlink" Target="https://twitter.com/benjaminnatanja" TargetMode="External"/><Relationship Id="rId934" Type="http://schemas.openxmlformats.org/officeDocument/2006/relationships/hyperlink" Target="https://twitter.com/tvitkoretvitko" TargetMode="External"/><Relationship Id="rId63" Type="http://schemas.openxmlformats.org/officeDocument/2006/relationships/hyperlink" Target="https://t.co/2d2p3dwnLZ" TargetMode="External"/><Relationship Id="rId159" Type="http://schemas.openxmlformats.org/officeDocument/2006/relationships/hyperlink" Target="http://t.co/ADCNxskFtq" TargetMode="External"/><Relationship Id="rId366" Type="http://schemas.openxmlformats.org/officeDocument/2006/relationships/hyperlink" Target="https://twitter.com/annianni246" TargetMode="External"/><Relationship Id="rId573" Type="http://schemas.openxmlformats.org/officeDocument/2006/relationships/hyperlink" Target="https://twitter.com/pengovsky" TargetMode="External"/><Relationship Id="rId780" Type="http://schemas.openxmlformats.org/officeDocument/2006/relationships/hyperlink" Target="https://twitter.com/ladeja68" TargetMode="External"/><Relationship Id="rId226" Type="http://schemas.openxmlformats.org/officeDocument/2006/relationships/hyperlink" Target="http://t.co/qXBCBNMj" TargetMode="External"/><Relationship Id="rId433" Type="http://schemas.openxmlformats.org/officeDocument/2006/relationships/hyperlink" Target="https://twitter.com/ferdinandpusnik" TargetMode="External"/><Relationship Id="rId878" Type="http://schemas.openxmlformats.org/officeDocument/2006/relationships/hyperlink" Target="https://twitter.com/energetikanet" TargetMode="External"/><Relationship Id="rId1063" Type="http://schemas.openxmlformats.org/officeDocument/2006/relationships/hyperlink" Target="https://twitter.com/nato" TargetMode="External"/><Relationship Id="rId640" Type="http://schemas.openxmlformats.org/officeDocument/2006/relationships/hyperlink" Target="https://twitter.com/vontanzberg" TargetMode="External"/><Relationship Id="rId738" Type="http://schemas.openxmlformats.org/officeDocument/2006/relationships/hyperlink" Target="https://twitter.com/dolencm33" TargetMode="External"/><Relationship Id="rId945" Type="http://schemas.openxmlformats.org/officeDocument/2006/relationships/hyperlink" Target="https://twitter.com/alocniskar" TargetMode="External"/><Relationship Id="rId74" Type="http://schemas.openxmlformats.org/officeDocument/2006/relationships/hyperlink" Target="https://t.co/oudeUEh9NH" TargetMode="External"/><Relationship Id="rId377" Type="http://schemas.openxmlformats.org/officeDocument/2006/relationships/hyperlink" Target="https://twitter.com/carin2013" TargetMode="External"/><Relationship Id="rId500" Type="http://schemas.openxmlformats.org/officeDocument/2006/relationships/hyperlink" Target="https://twitter.com/mgermovsek" TargetMode="External"/><Relationship Id="rId584" Type="http://schemas.openxmlformats.org/officeDocument/2006/relationships/hyperlink" Target="https://twitter.com/vrtowc" TargetMode="External"/><Relationship Id="rId805" Type="http://schemas.openxmlformats.org/officeDocument/2006/relationships/hyperlink" Target="https://twitter.com/vajkardis" TargetMode="External"/><Relationship Id="rId1130" Type="http://schemas.openxmlformats.org/officeDocument/2006/relationships/hyperlink" Target="https://twitter.com/anazagozen" TargetMode="External"/><Relationship Id="rId5" Type="http://schemas.openxmlformats.org/officeDocument/2006/relationships/hyperlink" Target="https://t.co/TRzRURUy51" TargetMode="External"/><Relationship Id="rId237" Type="http://schemas.openxmlformats.org/officeDocument/2006/relationships/hyperlink" Target="http://t.co/9APH8elp29" TargetMode="External"/><Relationship Id="rId791" Type="http://schemas.openxmlformats.org/officeDocument/2006/relationships/hyperlink" Target="https://twitter.com/markovombergar" TargetMode="External"/><Relationship Id="rId889" Type="http://schemas.openxmlformats.org/officeDocument/2006/relationships/hyperlink" Target="https://twitter.com/pongislo" TargetMode="External"/><Relationship Id="rId1074" Type="http://schemas.openxmlformats.org/officeDocument/2006/relationships/hyperlink" Target="https://twitter.com/nera_dj" TargetMode="External"/><Relationship Id="rId444" Type="http://schemas.openxmlformats.org/officeDocument/2006/relationships/hyperlink" Target="https://twitter.com/stanejagergmaio" TargetMode="External"/><Relationship Id="rId651" Type="http://schemas.openxmlformats.org/officeDocument/2006/relationships/hyperlink" Target="https://twitter.com/vecer" TargetMode="External"/><Relationship Id="rId749" Type="http://schemas.openxmlformats.org/officeDocument/2006/relationships/hyperlink" Target="https://twitter.com/47citizen" TargetMode="External"/><Relationship Id="rId290" Type="http://schemas.openxmlformats.org/officeDocument/2006/relationships/hyperlink" Target="http://t.co/VoH3KulmmJ" TargetMode="External"/><Relationship Id="rId304" Type="http://schemas.openxmlformats.org/officeDocument/2006/relationships/hyperlink" Target="https://t.co/4bDFoqPMPo" TargetMode="External"/><Relationship Id="rId388" Type="http://schemas.openxmlformats.org/officeDocument/2006/relationships/hyperlink" Target="https://twitter.com/jureferjan" TargetMode="External"/><Relationship Id="rId511" Type="http://schemas.openxmlformats.org/officeDocument/2006/relationships/hyperlink" Target="https://twitter.com/unido" TargetMode="External"/><Relationship Id="rId609" Type="http://schemas.openxmlformats.org/officeDocument/2006/relationships/hyperlink" Target="https://twitter.com/zaslovenijo2" TargetMode="External"/><Relationship Id="rId956" Type="http://schemas.openxmlformats.org/officeDocument/2006/relationships/hyperlink" Target="https://twitter.com/jozesmrekar" TargetMode="External"/><Relationship Id="rId1141" Type="http://schemas.openxmlformats.org/officeDocument/2006/relationships/hyperlink" Target="https://twitter.com/spelarotar" TargetMode="External"/><Relationship Id="rId85" Type="http://schemas.openxmlformats.org/officeDocument/2006/relationships/hyperlink" Target="https://t.co/IMoWDEmdRd" TargetMode="External"/><Relationship Id="rId150" Type="http://schemas.openxmlformats.org/officeDocument/2006/relationships/hyperlink" Target="https://t.co/bZfoH4lykc" TargetMode="External"/><Relationship Id="rId595" Type="http://schemas.openxmlformats.org/officeDocument/2006/relationships/hyperlink" Target="https://twitter.com/jozesket68" TargetMode="External"/><Relationship Id="rId816" Type="http://schemas.openxmlformats.org/officeDocument/2006/relationships/hyperlink" Target="https://twitter.com/irinkapan" TargetMode="External"/><Relationship Id="rId1001" Type="http://schemas.openxmlformats.org/officeDocument/2006/relationships/hyperlink" Target="https://twitter.com/anjabahzibert" TargetMode="External"/><Relationship Id="rId248" Type="http://schemas.openxmlformats.org/officeDocument/2006/relationships/hyperlink" Target="http://t.co/pRZYAGhqvu" TargetMode="External"/><Relationship Id="rId455" Type="http://schemas.openxmlformats.org/officeDocument/2006/relationships/hyperlink" Target="https://twitter.com/obramba2015" TargetMode="External"/><Relationship Id="rId662" Type="http://schemas.openxmlformats.org/officeDocument/2006/relationships/hyperlink" Target="https://twitter.com/tjasazavrh" TargetMode="External"/><Relationship Id="rId1085" Type="http://schemas.openxmlformats.org/officeDocument/2006/relationships/hyperlink" Target="https://twitter.com/jernejvrtovec" TargetMode="External"/><Relationship Id="rId12" Type="http://schemas.openxmlformats.org/officeDocument/2006/relationships/hyperlink" Target="http://t.co/msj0jCC6lR" TargetMode="External"/><Relationship Id="rId108" Type="http://schemas.openxmlformats.org/officeDocument/2006/relationships/hyperlink" Target="http://t.co/rgs2S84w0H" TargetMode="External"/><Relationship Id="rId315" Type="http://schemas.openxmlformats.org/officeDocument/2006/relationships/hyperlink" Target="https://t.co/averQOafVI" TargetMode="External"/><Relationship Id="rId522" Type="http://schemas.openxmlformats.org/officeDocument/2006/relationships/hyperlink" Target="https://twitter.com/bojanastr" TargetMode="External"/><Relationship Id="rId967" Type="http://schemas.openxmlformats.org/officeDocument/2006/relationships/hyperlink" Target="https://twitter.com/_europeanvalues" TargetMode="External"/><Relationship Id="rId1152" Type="http://schemas.openxmlformats.org/officeDocument/2006/relationships/hyperlink" Target="https://twitter.com/matjanemec" TargetMode="External"/><Relationship Id="rId96" Type="http://schemas.openxmlformats.org/officeDocument/2006/relationships/hyperlink" Target="http://t.co/2sf8BEHWx4" TargetMode="External"/><Relationship Id="rId161" Type="http://schemas.openxmlformats.org/officeDocument/2006/relationships/hyperlink" Target="http://t.co/wI41mOraEL" TargetMode="External"/><Relationship Id="rId399" Type="http://schemas.openxmlformats.org/officeDocument/2006/relationships/hyperlink" Target="https://twitter.com/balkanhandball" TargetMode="External"/><Relationship Id="rId827" Type="http://schemas.openxmlformats.org/officeDocument/2006/relationships/hyperlink" Target="https://twitter.com/murimursic" TargetMode="External"/><Relationship Id="rId1012" Type="http://schemas.openxmlformats.org/officeDocument/2006/relationships/hyperlink" Target="https://twitter.com/matejkmatej42" TargetMode="External"/><Relationship Id="rId259" Type="http://schemas.openxmlformats.org/officeDocument/2006/relationships/hyperlink" Target="https://t.co/KLKt04pBiH" TargetMode="External"/><Relationship Id="rId466" Type="http://schemas.openxmlformats.org/officeDocument/2006/relationships/hyperlink" Target="https://twitter.com/ajpes" TargetMode="External"/><Relationship Id="rId673" Type="http://schemas.openxmlformats.org/officeDocument/2006/relationships/hyperlink" Target="https://twitter.com/zborzarepubliko" TargetMode="External"/><Relationship Id="rId880" Type="http://schemas.openxmlformats.org/officeDocument/2006/relationships/hyperlink" Target="https://twitter.com/jazbarmatjaz" TargetMode="External"/><Relationship Id="rId1096" Type="http://schemas.openxmlformats.org/officeDocument/2006/relationships/hyperlink" Target="https://twitter.com/tomirozman" TargetMode="External"/><Relationship Id="rId23" Type="http://schemas.openxmlformats.org/officeDocument/2006/relationships/hyperlink" Target="http://t.co/UpbiYy0V17" TargetMode="External"/><Relationship Id="rId119" Type="http://schemas.openxmlformats.org/officeDocument/2006/relationships/hyperlink" Target="https://t.co/JyHj8rqbHl" TargetMode="External"/><Relationship Id="rId326" Type="http://schemas.openxmlformats.org/officeDocument/2006/relationships/hyperlink" Target="https://t.co/DP5wbFYqXy" TargetMode="External"/><Relationship Id="rId533" Type="http://schemas.openxmlformats.org/officeDocument/2006/relationships/hyperlink" Target="https://twitter.com/primorskenovice" TargetMode="External"/><Relationship Id="rId978" Type="http://schemas.openxmlformats.org/officeDocument/2006/relationships/hyperlink" Target="https://twitter.com/boriscipot1" TargetMode="External"/><Relationship Id="rId1163" Type="http://schemas.openxmlformats.org/officeDocument/2006/relationships/hyperlink" Target="https://twitter.com/barjanski" TargetMode="External"/><Relationship Id="rId740" Type="http://schemas.openxmlformats.org/officeDocument/2006/relationships/hyperlink" Target="https://twitter.com/matejhribarr" TargetMode="External"/><Relationship Id="rId838" Type="http://schemas.openxmlformats.org/officeDocument/2006/relationships/hyperlink" Target="https://twitter.com/bojanpozar" TargetMode="External"/><Relationship Id="rId1023" Type="http://schemas.openxmlformats.org/officeDocument/2006/relationships/hyperlink" Target="https://twitter.com/novaslovenija" TargetMode="External"/><Relationship Id="rId172" Type="http://schemas.openxmlformats.org/officeDocument/2006/relationships/hyperlink" Target="https://t.co/JcEQdZ7ieY" TargetMode="External"/><Relationship Id="rId477" Type="http://schemas.openxmlformats.org/officeDocument/2006/relationships/hyperlink" Target="https://twitter.com/u2urbas" TargetMode="External"/><Relationship Id="rId600" Type="http://schemas.openxmlformats.org/officeDocument/2006/relationships/hyperlink" Target="https://twitter.com/metkazevnik" TargetMode="External"/><Relationship Id="rId684" Type="http://schemas.openxmlformats.org/officeDocument/2006/relationships/hyperlink" Target="https://twitter.com/slocroposlovklb" TargetMode="External"/><Relationship Id="rId337" Type="http://schemas.openxmlformats.org/officeDocument/2006/relationships/hyperlink" Target="https://t.co/SFsUIyj8QA" TargetMode="External"/><Relationship Id="rId891" Type="http://schemas.openxmlformats.org/officeDocument/2006/relationships/hyperlink" Target="https://twitter.com/sobraniemk" TargetMode="External"/><Relationship Id="rId905" Type="http://schemas.openxmlformats.org/officeDocument/2006/relationships/hyperlink" Target="https://twitter.com/nejcsloatheist" TargetMode="External"/><Relationship Id="rId989" Type="http://schemas.openxmlformats.org/officeDocument/2006/relationships/hyperlink" Target="https://twitter.com/yanchmb" TargetMode="External"/><Relationship Id="rId34" Type="http://schemas.openxmlformats.org/officeDocument/2006/relationships/hyperlink" Target="https://t.co/F3fLcfn45H" TargetMode="External"/><Relationship Id="rId544" Type="http://schemas.openxmlformats.org/officeDocument/2006/relationships/hyperlink" Target="https://twitter.com/svarun_k" TargetMode="External"/><Relationship Id="rId751" Type="http://schemas.openxmlformats.org/officeDocument/2006/relationships/hyperlink" Target="https://twitter.com/cvetastepanjan" TargetMode="External"/><Relationship Id="rId849" Type="http://schemas.openxmlformats.org/officeDocument/2006/relationships/hyperlink" Target="https://twitter.com/markodvornik" TargetMode="External"/><Relationship Id="rId1174" Type="http://schemas.openxmlformats.org/officeDocument/2006/relationships/hyperlink" Target="https://twitter.com/bite84303401" TargetMode="External"/><Relationship Id="rId183" Type="http://schemas.openxmlformats.org/officeDocument/2006/relationships/hyperlink" Target="https://t.co/N6zN96OQfJ" TargetMode="External"/><Relationship Id="rId390" Type="http://schemas.openxmlformats.org/officeDocument/2006/relationships/hyperlink" Target="https://twitter.com/turboeco" TargetMode="External"/><Relationship Id="rId404" Type="http://schemas.openxmlformats.org/officeDocument/2006/relationships/hyperlink" Target="https://twitter.com/markobandelli" TargetMode="External"/><Relationship Id="rId611" Type="http://schemas.openxmlformats.org/officeDocument/2006/relationships/hyperlink" Target="https://twitter.com/faktormk" TargetMode="External"/><Relationship Id="rId1034" Type="http://schemas.openxmlformats.org/officeDocument/2006/relationships/hyperlink" Target="https://twitter.com/andrejkokot" TargetMode="External"/><Relationship Id="rId250" Type="http://schemas.openxmlformats.org/officeDocument/2006/relationships/hyperlink" Target="http://t.co/TLDE7cuaZn" TargetMode="External"/><Relationship Id="rId488" Type="http://schemas.openxmlformats.org/officeDocument/2006/relationships/hyperlink" Target="https://twitter.com/miro52" TargetMode="External"/><Relationship Id="rId695" Type="http://schemas.openxmlformats.org/officeDocument/2006/relationships/hyperlink" Target="https://twitter.com/flexshop_com" TargetMode="External"/><Relationship Id="rId709" Type="http://schemas.openxmlformats.org/officeDocument/2006/relationships/hyperlink" Target="https://twitter.com/igorkrsinar" TargetMode="External"/><Relationship Id="rId916" Type="http://schemas.openxmlformats.org/officeDocument/2006/relationships/hyperlink" Target="https://twitter.com/sabrinastrnisa" TargetMode="External"/><Relationship Id="rId1101" Type="http://schemas.openxmlformats.org/officeDocument/2006/relationships/hyperlink" Target="https://twitter.com/sebastjanapat" TargetMode="External"/><Relationship Id="rId45" Type="http://schemas.openxmlformats.org/officeDocument/2006/relationships/hyperlink" Target="https://t.co/Q9ZjOMwwOp" TargetMode="External"/><Relationship Id="rId110" Type="http://schemas.openxmlformats.org/officeDocument/2006/relationships/hyperlink" Target="http://t.co/8QEb2tmjy3" TargetMode="External"/><Relationship Id="rId348" Type="http://schemas.openxmlformats.org/officeDocument/2006/relationships/hyperlink" Target="https://twitter.com/tadejrupel" TargetMode="External"/><Relationship Id="rId555" Type="http://schemas.openxmlformats.org/officeDocument/2006/relationships/hyperlink" Target="https://twitter.com/laurentafricano" TargetMode="External"/><Relationship Id="rId762" Type="http://schemas.openxmlformats.org/officeDocument/2006/relationships/hyperlink" Target="https://twitter.com/dolinasmc" TargetMode="External"/><Relationship Id="rId1185" Type="http://schemas.openxmlformats.org/officeDocument/2006/relationships/hyperlink" Target="https://twitter.com/darkoermenc" TargetMode="External"/><Relationship Id="rId194" Type="http://schemas.openxmlformats.org/officeDocument/2006/relationships/hyperlink" Target="http://t.co/sTtlu6jaf4" TargetMode="External"/><Relationship Id="rId208" Type="http://schemas.openxmlformats.org/officeDocument/2006/relationships/hyperlink" Target="http://t.co/6EkwG7BthB" TargetMode="External"/><Relationship Id="rId415" Type="http://schemas.openxmlformats.org/officeDocument/2006/relationships/hyperlink" Target="https://twitter.com/youtube" TargetMode="External"/><Relationship Id="rId622" Type="http://schemas.openxmlformats.org/officeDocument/2006/relationships/hyperlink" Target="https://twitter.com/francidonko" TargetMode="External"/><Relationship Id="rId1045" Type="http://schemas.openxmlformats.org/officeDocument/2006/relationships/hyperlink" Target="https://twitter.com/telenovelesi" TargetMode="External"/><Relationship Id="rId261" Type="http://schemas.openxmlformats.org/officeDocument/2006/relationships/hyperlink" Target="https://t.co/cshEUKNhfp" TargetMode="External"/><Relationship Id="rId499" Type="http://schemas.openxmlformats.org/officeDocument/2006/relationships/hyperlink" Target="https://twitter.com/matjadraksler" TargetMode="External"/><Relationship Id="rId927" Type="http://schemas.openxmlformats.org/officeDocument/2006/relationships/hyperlink" Target="https://twitter.com/petrol" TargetMode="External"/><Relationship Id="rId1112" Type="http://schemas.openxmlformats.org/officeDocument/2006/relationships/hyperlink" Target="https://twitter.com/antontomazic" TargetMode="External"/><Relationship Id="rId56" Type="http://schemas.openxmlformats.org/officeDocument/2006/relationships/hyperlink" Target="http://t.co/fsbz9PNGhS" TargetMode="External"/><Relationship Id="rId359" Type="http://schemas.openxmlformats.org/officeDocument/2006/relationships/hyperlink" Target="https://twitter.com/mgregoric" TargetMode="External"/><Relationship Id="rId566" Type="http://schemas.openxmlformats.org/officeDocument/2006/relationships/hyperlink" Target="https://twitter.com/sitfitsi" TargetMode="External"/><Relationship Id="rId773" Type="http://schemas.openxmlformats.org/officeDocument/2006/relationships/hyperlink" Target="https://twitter.com/damjan13864862" TargetMode="External"/><Relationship Id="rId121" Type="http://schemas.openxmlformats.org/officeDocument/2006/relationships/hyperlink" Target="http://t.co/Aywv7aQMEe" TargetMode="External"/><Relationship Id="rId219" Type="http://schemas.openxmlformats.org/officeDocument/2006/relationships/hyperlink" Target="https://t.co/TkdFuNnBjC" TargetMode="External"/><Relationship Id="rId426" Type="http://schemas.openxmlformats.org/officeDocument/2006/relationships/hyperlink" Target="https://twitter.com/slovenskipanter" TargetMode="External"/><Relationship Id="rId633" Type="http://schemas.openxmlformats.org/officeDocument/2006/relationships/hyperlink" Target="https://twitter.com/mojcaskrinjar" TargetMode="External"/><Relationship Id="rId980" Type="http://schemas.openxmlformats.org/officeDocument/2006/relationships/hyperlink" Target="https://twitter.com/atbeatris" TargetMode="External"/><Relationship Id="rId1056" Type="http://schemas.openxmlformats.org/officeDocument/2006/relationships/hyperlink" Target="https://twitter.com/maskyca" TargetMode="External"/><Relationship Id="rId840" Type="http://schemas.openxmlformats.org/officeDocument/2006/relationships/hyperlink" Target="https://twitter.com/robert50150963" TargetMode="External"/><Relationship Id="rId938" Type="http://schemas.openxmlformats.org/officeDocument/2006/relationships/hyperlink" Target="https://twitter.com/glaszaotroke" TargetMode="External"/><Relationship Id="rId67" Type="http://schemas.openxmlformats.org/officeDocument/2006/relationships/hyperlink" Target="http://t.co/o2lPwBBQSH" TargetMode="External"/><Relationship Id="rId272" Type="http://schemas.openxmlformats.org/officeDocument/2006/relationships/hyperlink" Target="https://t.co/6jnMUXFLQd" TargetMode="External"/><Relationship Id="rId577" Type="http://schemas.openxmlformats.org/officeDocument/2006/relationships/hyperlink" Target="https://twitter.com/sinicica" TargetMode="External"/><Relationship Id="rId700" Type="http://schemas.openxmlformats.org/officeDocument/2006/relationships/hyperlink" Target="https://twitter.com/mitja_luksina" TargetMode="External"/><Relationship Id="rId1123" Type="http://schemas.openxmlformats.org/officeDocument/2006/relationships/hyperlink" Target="https://twitter.com/domovina_je" TargetMode="External"/><Relationship Id="rId132" Type="http://schemas.openxmlformats.org/officeDocument/2006/relationships/hyperlink" Target="http://t.co/iR2MVQfFiM" TargetMode="External"/><Relationship Id="rId784" Type="http://schemas.openxmlformats.org/officeDocument/2006/relationships/hyperlink" Target="https://twitter.com/organizacijasdm" TargetMode="External"/><Relationship Id="rId991" Type="http://schemas.openxmlformats.org/officeDocument/2006/relationships/hyperlink" Target="https://twitter.com/zigav2000" TargetMode="External"/><Relationship Id="rId1067" Type="http://schemas.openxmlformats.org/officeDocument/2006/relationships/hyperlink" Target="https://twitter.com/delonmiha" TargetMode="External"/><Relationship Id="rId437" Type="http://schemas.openxmlformats.org/officeDocument/2006/relationships/hyperlink" Target="https://twitter.com/felicity_aston" TargetMode="External"/><Relationship Id="rId644" Type="http://schemas.openxmlformats.org/officeDocument/2006/relationships/hyperlink" Target="https://twitter.com/strankasloga" TargetMode="External"/><Relationship Id="rId851" Type="http://schemas.openxmlformats.org/officeDocument/2006/relationships/hyperlink" Target="https://twitter.com/furmantanja" TargetMode="External"/><Relationship Id="rId283" Type="http://schemas.openxmlformats.org/officeDocument/2006/relationships/hyperlink" Target="https://t.co/mojdlh8k8B" TargetMode="External"/><Relationship Id="rId490" Type="http://schemas.openxmlformats.org/officeDocument/2006/relationships/hyperlink" Target="https://twitter.com/ag_anton" TargetMode="External"/><Relationship Id="rId504" Type="http://schemas.openxmlformats.org/officeDocument/2006/relationships/hyperlink" Target="https://twitter.com/vinkovasle1" TargetMode="External"/><Relationship Id="rId711" Type="http://schemas.openxmlformats.org/officeDocument/2006/relationships/hyperlink" Target="https://twitter.com/matevztomsic" TargetMode="External"/><Relationship Id="rId949" Type="http://schemas.openxmlformats.org/officeDocument/2006/relationships/hyperlink" Target="https://twitter.com/danijelloredan" TargetMode="External"/><Relationship Id="rId1134" Type="http://schemas.openxmlformats.org/officeDocument/2006/relationships/hyperlink" Target="https://twitter.com/alenkamajsep" TargetMode="External"/><Relationship Id="rId78" Type="http://schemas.openxmlformats.org/officeDocument/2006/relationships/hyperlink" Target="http://t.co/rQwlWg8pvo" TargetMode="External"/><Relationship Id="rId143" Type="http://schemas.openxmlformats.org/officeDocument/2006/relationships/hyperlink" Target="https://t.co/wFBcqbeOkv" TargetMode="External"/><Relationship Id="rId350" Type="http://schemas.openxmlformats.org/officeDocument/2006/relationships/hyperlink" Target="https://twitter.com/serlah2017" TargetMode="External"/><Relationship Id="rId588" Type="http://schemas.openxmlformats.org/officeDocument/2006/relationships/hyperlink" Target="https://twitter.com/citydealba" TargetMode="External"/><Relationship Id="rId795" Type="http://schemas.openxmlformats.org/officeDocument/2006/relationships/hyperlink" Target="https://twitter.com/cirilvelikooko" TargetMode="External"/><Relationship Id="rId809" Type="http://schemas.openxmlformats.org/officeDocument/2006/relationships/hyperlink" Target="https://twitter.com/karmelinahu" TargetMode="External"/><Relationship Id="rId9" Type="http://schemas.openxmlformats.org/officeDocument/2006/relationships/hyperlink" Target="https://t.co/XUUepcs3Je" TargetMode="External"/><Relationship Id="rId210" Type="http://schemas.openxmlformats.org/officeDocument/2006/relationships/hyperlink" Target="http://t.co/3IAUm95lmr" TargetMode="External"/><Relationship Id="rId448" Type="http://schemas.openxmlformats.org/officeDocument/2006/relationships/hyperlink" Target="https://twitter.com/24ur_come" TargetMode="External"/><Relationship Id="rId655" Type="http://schemas.openxmlformats.org/officeDocument/2006/relationships/hyperlink" Target="https://twitter.com/strankanls" TargetMode="External"/><Relationship Id="rId862" Type="http://schemas.openxmlformats.org/officeDocument/2006/relationships/hyperlink" Target="https://twitter.com/spremenimosvet" TargetMode="External"/><Relationship Id="rId1078" Type="http://schemas.openxmlformats.org/officeDocument/2006/relationships/hyperlink" Target="https://twitter.com/sdmig" TargetMode="External"/><Relationship Id="rId294" Type="http://schemas.openxmlformats.org/officeDocument/2006/relationships/hyperlink" Target="http://t.co/EpCK4CmtKE" TargetMode="External"/><Relationship Id="rId308" Type="http://schemas.openxmlformats.org/officeDocument/2006/relationships/hyperlink" Target="https://t.co/Hy6ddOIqOA" TargetMode="External"/><Relationship Id="rId515" Type="http://schemas.openxmlformats.org/officeDocument/2006/relationships/hyperlink" Target="https://twitter.com/val202" TargetMode="External"/><Relationship Id="rId722" Type="http://schemas.openxmlformats.org/officeDocument/2006/relationships/hyperlink" Target="https://twitter.com/aleks81837212" TargetMode="External"/><Relationship Id="rId1145" Type="http://schemas.openxmlformats.org/officeDocument/2006/relationships/hyperlink" Target="https://twitter.com/prgadp" TargetMode="External"/><Relationship Id="rId89" Type="http://schemas.openxmlformats.org/officeDocument/2006/relationships/hyperlink" Target="https://t.co/1IVhPRUhmx" TargetMode="External"/><Relationship Id="rId154" Type="http://schemas.openxmlformats.org/officeDocument/2006/relationships/hyperlink" Target="http://t.co/twQo6eJzly" TargetMode="External"/><Relationship Id="rId361" Type="http://schemas.openxmlformats.org/officeDocument/2006/relationships/hyperlink" Target="https://twitter.com/janjicgor" TargetMode="External"/><Relationship Id="rId599" Type="http://schemas.openxmlformats.org/officeDocument/2006/relationships/hyperlink" Target="https://twitter.com/zdruzenadesnica" TargetMode="External"/><Relationship Id="rId1005" Type="http://schemas.openxmlformats.org/officeDocument/2006/relationships/hyperlink" Target="https://twitter.com/blogslovenija" TargetMode="External"/><Relationship Id="rId459" Type="http://schemas.openxmlformats.org/officeDocument/2006/relationships/hyperlink" Target="https://twitter.com/kizidor" TargetMode="External"/><Relationship Id="rId666" Type="http://schemas.openxmlformats.org/officeDocument/2006/relationships/hyperlink" Target="https://twitter.com/istefan1975" TargetMode="External"/><Relationship Id="rId873" Type="http://schemas.openxmlformats.org/officeDocument/2006/relationships/hyperlink" Target="https://twitter.com/bojansimm" TargetMode="External"/><Relationship Id="rId1089" Type="http://schemas.openxmlformats.org/officeDocument/2006/relationships/hyperlink" Target="https://twitter.com/dragozad" TargetMode="External"/><Relationship Id="rId16" Type="http://schemas.openxmlformats.org/officeDocument/2006/relationships/hyperlink" Target="http://t.co/Z2s57adC9N" TargetMode="External"/><Relationship Id="rId221" Type="http://schemas.openxmlformats.org/officeDocument/2006/relationships/hyperlink" Target="https://t.co/350UjPK9Ov" TargetMode="External"/><Relationship Id="rId319" Type="http://schemas.openxmlformats.org/officeDocument/2006/relationships/hyperlink" Target="http://t.co/ISwj5qVWbj" TargetMode="External"/><Relationship Id="rId526" Type="http://schemas.openxmlformats.org/officeDocument/2006/relationships/hyperlink" Target="https://twitter.com/dejlight" TargetMode="External"/><Relationship Id="rId1156" Type="http://schemas.openxmlformats.org/officeDocument/2006/relationships/hyperlink" Target="https://twitter.com/epameten" TargetMode="External"/><Relationship Id="rId733" Type="http://schemas.openxmlformats.org/officeDocument/2006/relationships/hyperlink" Target="https://twitter.com/kajzermeta" TargetMode="External"/><Relationship Id="rId940" Type="http://schemas.openxmlformats.org/officeDocument/2006/relationships/hyperlink" Target="https://twitter.com/borisbojler" TargetMode="External"/><Relationship Id="rId1016" Type="http://schemas.openxmlformats.org/officeDocument/2006/relationships/hyperlink" Target="https://twitter.com/roma9na" TargetMode="External"/><Relationship Id="rId165" Type="http://schemas.openxmlformats.org/officeDocument/2006/relationships/hyperlink" Target="https://t.co/RQRTDgANSM" TargetMode="External"/><Relationship Id="rId372" Type="http://schemas.openxmlformats.org/officeDocument/2006/relationships/hyperlink" Target="https://twitter.com/nedamise1950" TargetMode="External"/><Relationship Id="rId677" Type="http://schemas.openxmlformats.org/officeDocument/2006/relationships/hyperlink" Target="https://twitter.com/ribnica24" TargetMode="External"/><Relationship Id="rId800" Type="http://schemas.openxmlformats.org/officeDocument/2006/relationships/hyperlink" Target="https://twitter.com/izak_kosir" TargetMode="External"/><Relationship Id="rId232" Type="http://schemas.openxmlformats.org/officeDocument/2006/relationships/hyperlink" Target="https://t.co/NbKSVRVgMZ" TargetMode="External"/><Relationship Id="rId884" Type="http://schemas.openxmlformats.org/officeDocument/2006/relationships/hyperlink" Target="https://twitter.com/maceklj" TargetMode="External"/><Relationship Id="rId27" Type="http://schemas.openxmlformats.org/officeDocument/2006/relationships/hyperlink" Target="http://t.co/WLWgaGlD04" TargetMode="External"/><Relationship Id="rId537" Type="http://schemas.openxmlformats.org/officeDocument/2006/relationships/hyperlink" Target="https://twitter.com/pertinacal" TargetMode="External"/><Relationship Id="rId744" Type="http://schemas.openxmlformats.org/officeDocument/2006/relationships/hyperlink" Target="https://twitter.com/sgsonjasg" TargetMode="External"/><Relationship Id="rId951" Type="http://schemas.openxmlformats.org/officeDocument/2006/relationships/hyperlink" Target="https://twitter.com/mascussi" TargetMode="External"/><Relationship Id="rId1167" Type="http://schemas.openxmlformats.org/officeDocument/2006/relationships/hyperlink" Target="https://twitter.com/matjavede" TargetMode="External"/><Relationship Id="rId80" Type="http://schemas.openxmlformats.org/officeDocument/2006/relationships/hyperlink" Target="http://t.co/QhAXrKJq" TargetMode="External"/><Relationship Id="rId176" Type="http://schemas.openxmlformats.org/officeDocument/2006/relationships/hyperlink" Target="http://t.co/YRFs6Lqt0k" TargetMode="External"/><Relationship Id="rId383" Type="http://schemas.openxmlformats.org/officeDocument/2006/relationships/hyperlink" Target="https://twitter.com/sambaljig" TargetMode="External"/><Relationship Id="rId590" Type="http://schemas.openxmlformats.org/officeDocument/2006/relationships/hyperlink" Target="https://twitter.com/isoltesep" TargetMode="External"/><Relationship Id="rId604" Type="http://schemas.openxmlformats.org/officeDocument/2006/relationships/hyperlink" Target="https://twitter.com/iovehuns" TargetMode="External"/><Relationship Id="rId811" Type="http://schemas.openxmlformats.org/officeDocument/2006/relationships/hyperlink" Target="https://twitter.com/cikibucka" TargetMode="External"/><Relationship Id="rId1027" Type="http://schemas.openxmlformats.org/officeDocument/2006/relationships/hyperlink" Target="https://twitter.com/arsenalslovenia" TargetMode="External"/><Relationship Id="rId243" Type="http://schemas.openxmlformats.org/officeDocument/2006/relationships/hyperlink" Target="http://t.co/71s0KaFARa" TargetMode="External"/><Relationship Id="rId450" Type="http://schemas.openxmlformats.org/officeDocument/2006/relationships/hyperlink" Target="https://twitter.com/epfmb" TargetMode="External"/><Relationship Id="rId688" Type="http://schemas.openxmlformats.org/officeDocument/2006/relationships/hyperlink" Target="https://twitter.com/dnevnik_si" TargetMode="External"/><Relationship Id="rId895" Type="http://schemas.openxmlformats.org/officeDocument/2006/relationships/hyperlink" Target="https://twitter.com/slo_kosarka" TargetMode="External"/><Relationship Id="rId909" Type="http://schemas.openxmlformats.org/officeDocument/2006/relationships/hyperlink" Target="https://twitter.com/danijelalesjak" TargetMode="External"/><Relationship Id="rId1080" Type="http://schemas.openxmlformats.org/officeDocument/2006/relationships/hyperlink" Target="https://twitter.com/bernardagrobler" TargetMode="External"/><Relationship Id="rId38" Type="http://schemas.openxmlformats.org/officeDocument/2006/relationships/hyperlink" Target="https://t.co/dpBtUQjLTa" TargetMode="External"/><Relationship Id="rId103" Type="http://schemas.openxmlformats.org/officeDocument/2006/relationships/hyperlink" Target="https://t.co/iz906y4C7e" TargetMode="External"/><Relationship Id="rId310" Type="http://schemas.openxmlformats.org/officeDocument/2006/relationships/hyperlink" Target="https://t.co/W3FuW6Abxn" TargetMode="External"/><Relationship Id="rId548" Type="http://schemas.openxmlformats.org/officeDocument/2006/relationships/hyperlink" Target="https://twitter.com/dragopirec" TargetMode="External"/><Relationship Id="rId755" Type="http://schemas.openxmlformats.org/officeDocument/2006/relationships/hyperlink" Target="https://twitter.com/maxatnes" TargetMode="External"/><Relationship Id="rId962" Type="http://schemas.openxmlformats.org/officeDocument/2006/relationships/hyperlink" Target="https://twitter.com/cyclingweekly" TargetMode="External"/><Relationship Id="rId1178" Type="http://schemas.openxmlformats.org/officeDocument/2006/relationships/hyperlink" Target="https://twitter.com/prisank9" TargetMode="External"/><Relationship Id="rId91" Type="http://schemas.openxmlformats.org/officeDocument/2006/relationships/hyperlink" Target="https://t.co/PgHCm8xPaJ" TargetMode="External"/><Relationship Id="rId187" Type="http://schemas.openxmlformats.org/officeDocument/2006/relationships/hyperlink" Target="http://t.co/OPr0XNrzMC" TargetMode="External"/><Relationship Id="rId394" Type="http://schemas.openxmlformats.org/officeDocument/2006/relationships/hyperlink" Target="https://twitter.com/blaz_88" TargetMode="External"/><Relationship Id="rId408" Type="http://schemas.openxmlformats.org/officeDocument/2006/relationships/hyperlink" Target="https://twitter.com/turizemptuj" TargetMode="External"/><Relationship Id="rId615" Type="http://schemas.openxmlformats.org/officeDocument/2006/relationships/hyperlink" Target="https://twitter.com/svetonilovic" TargetMode="External"/><Relationship Id="rId822" Type="http://schemas.openxmlformats.org/officeDocument/2006/relationships/hyperlink" Target="https://twitter.com/gazela_com" TargetMode="External"/><Relationship Id="rId1038" Type="http://schemas.openxmlformats.org/officeDocument/2006/relationships/hyperlink" Target="https://twitter.com/generalfusion" TargetMode="External"/><Relationship Id="rId254" Type="http://schemas.openxmlformats.org/officeDocument/2006/relationships/hyperlink" Target="https://t.co/et2aC1O9ql" TargetMode="External"/><Relationship Id="rId699" Type="http://schemas.openxmlformats.org/officeDocument/2006/relationships/hyperlink" Target="https://twitter.com/matmohoric" TargetMode="External"/><Relationship Id="rId1091" Type="http://schemas.openxmlformats.org/officeDocument/2006/relationships/hyperlink" Target="https://twitter.com/magictrics" TargetMode="External"/><Relationship Id="rId1105" Type="http://schemas.openxmlformats.org/officeDocument/2006/relationships/hyperlink" Target="https://twitter.com/r10vojko" TargetMode="External"/><Relationship Id="rId49" Type="http://schemas.openxmlformats.org/officeDocument/2006/relationships/hyperlink" Target="https://t.co/cxMGdEx6Hm" TargetMode="External"/><Relationship Id="rId114" Type="http://schemas.openxmlformats.org/officeDocument/2006/relationships/hyperlink" Target="https://t.co/Nqwd2IU0u4" TargetMode="External"/><Relationship Id="rId461" Type="http://schemas.openxmlformats.org/officeDocument/2006/relationships/hyperlink" Target="https://twitter.com/nkolimpija" TargetMode="External"/><Relationship Id="rId559" Type="http://schemas.openxmlformats.org/officeDocument/2006/relationships/hyperlink" Target="https://twitter.com/bizjakselma" TargetMode="External"/><Relationship Id="rId766" Type="http://schemas.openxmlformats.org/officeDocument/2006/relationships/hyperlink" Target="https://twitter.com/steinbuch" TargetMode="External"/><Relationship Id="rId1189" Type="http://schemas.openxmlformats.org/officeDocument/2006/relationships/hyperlink" Target="https://twitter.com/strubeljg" TargetMode="External"/><Relationship Id="rId198" Type="http://schemas.openxmlformats.org/officeDocument/2006/relationships/hyperlink" Target="https://t.co/antAfXszCh" TargetMode="External"/><Relationship Id="rId321" Type="http://schemas.openxmlformats.org/officeDocument/2006/relationships/hyperlink" Target="http://t.co/4LTw0rjxp7" TargetMode="External"/><Relationship Id="rId419" Type="http://schemas.openxmlformats.org/officeDocument/2006/relationships/hyperlink" Target="https://twitter.com/uncutstones" TargetMode="External"/><Relationship Id="rId626" Type="http://schemas.openxmlformats.org/officeDocument/2006/relationships/hyperlink" Target="https://twitter.com/kunalnishad7" TargetMode="External"/><Relationship Id="rId973" Type="http://schemas.openxmlformats.org/officeDocument/2006/relationships/hyperlink" Target="https://twitter.com/simonrozic" TargetMode="External"/><Relationship Id="rId1049" Type="http://schemas.openxmlformats.org/officeDocument/2006/relationships/hyperlink" Target="https://twitter.com/cincamarinca00" TargetMode="External"/><Relationship Id="rId833" Type="http://schemas.openxmlformats.org/officeDocument/2006/relationships/hyperlink" Target="https://twitter.com/simon_medved" TargetMode="External"/><Relationship Id="rId1116" Type="http://schemas.openxmlformats.org/officeDocument/2006/relationships/hyperlink" Target="https://twitter.com/sta_novice" TargetMode="External"/><Relationship Id="rId265" Type="http://schemas.openxmlformats.org/officeDocument/2006/relationships/hyperlink" Target="https://t.co/eYEZydb8pW" TargetMode="External"/><Relationship Id="rId472" Type="http://schemas.openxmlformats.org/officeDocument/2006/relationships/hyperlink" Target="https://twitter.com/ep_slovenija" TargetMode="External"/><Relationship Id="rId900" Type="http://schemas.openxmlformats.org/officeDocument/2006/relationships/hyperlink" Target="https://twitter.com/mkmrezainfo" TargetMode="External"/><Relationship Id="rId125" Type="http://schemas.openxmlformats.org/officeDocument/2006/relationships/hyperlink" Target="http://t.co/H2VmD4GM2j" TargetMode="External"/><Relationship Id="rId332" Type="http://schemas.openxmlformats.org/officeDocument/2006/relationships/hyperlink" Target="http://t.co/A0Dyl0Pfhu" TargetMode="External"/><Relationship Id="rId777" Type="http://schemas.openxmlformats.org/officeDocument/2006/relationships/hyperlink" Target="https://twitter.com/vremenolovec" TargetMode="External"/><Relationship Id="rId984" Type="http://schemas.openxmlformats.org/officeDocument/2006/relationships/hyperlink" Target="https://twitter.com/cesenj" TargetMode="External"/><Relationship Id="rId637" Type="http://schemas.openxmlformats.org/officeDocument/2006/relationships/hyperlink" Target="https://twitter.com/stolnica" TargetMode="External"/><Relationship Id="rId844" Type="http://schemas.openxmlformats.org/officeDocument/2006/relationships/hyperlink" Target="https://twitter.com/pulsar541" TargetMode="External"/><Relationship Id="rId276" Type="http://schemas.openxmlformats.org/officeDocument/2006/relationships/hyperlink" Target="https://t.co/lB9Gd7Np27" TargetMode="External"/><Relationship Id="rId483" Type="http://schemas.openxmlformats.org/officeDocument/2006/relationships/hyperlink" Target="https://twitter.com/btsslovenia" TargetMode="External"/><Relationship Id="rId690" Type="http://schemas.openxmlformats.org/officeDocument/2006/relationships/hyperlink" Target="https://twitter.com/irenakafol" TargetMode="External"/><Relationship Id="rId704" Type="http://schemas.openxmlformats.org/officeDocument/2006/relationships/hyperlink" Target="https://twitter.com/poptv" TargetMode="External"/><Relationship Id="rId911" Type="http://schemas.openxmlformats.org/officeDocument/2006/relationships/hyperlink" Target="https://twitter.com/jelenajal" TargetMode="External"/><Relationship Id="rId1127" Type="http://schemas.openxmlformats.org/officeDocument/2006/relationships/hyperlink" Target="https://twitter.com/rajkogeric" TargetMode="External"/><Relationship Id="rId40" Type="http://schemas.openxmlformats.org/officeDocument/2006/relationships/hyperlink" Target="https://t.co/Spcj7noPVy" TargetMode="External"/><Relationship Id="rId136" Type="http://schemas.openxmlformats.org/officeDocument/2006/relationships/hyperlink" Target="https://t.co/uY9xfteIqQ" TargetMode="External"/><Relationship Id="rId343" Type="http://schemas.openxmlformats.org/officeDocument/2006/relationships/hyperlink" Target="https://twitter.com/monster189" TargetMode="External"/><Relationship Id="rId550" Type="http://schemas.openxmlformats.org/officeDocument/2006/relationships/hyperlink" Target="https://twitter.com/nova24tw" TargetMode="External"/><Relationship Id="rId788" Type="http://schemas.openxmlformats.org/officeDocument/2006/relationships/hyperlink" Target="https://twitter.com/mladiforum" TargetMode="External"/><Relationship Id="rId995" Type="http://schemas.openxmlformats.org/officeDocument/2006/relationships/hyperlink" Target="https://twitter.com/caretak79458195" TargetMode="External"/><Relationship Id="rId1180" Type="http://schemas.openxmlformats.org/officeDocument/2006/relationships/hyperlink" Target="https://twitter.com/aleksan61182821" TargetMode="External"/><Relationship Id="rId203" Type="http://schemas.openxmlformats.org/officeDocument/2006/relationships/hyperlink" Target="https://t.co/FRvHGFo2nK" TargetMode="External"/><Relationship Id="rId648" Type="http://schemas.openxmlformats.org/officeDocument/2006/relationships/hyperlink" Target="https://twitter.com/umilos" TargetMode="External"/><Relationship Id="rId855" Type="http://schemas.openxmlformats.org/officeDocument/2006/relationships/hyperlink" Target="https://twitter.com/s" TargetMode="External"/><Relationship Id="rId1040" Type="http://schemas.openxmlformats.org/officeDocument/2006/relationships/hyperlink" Target="https://twitter.com/apurschwitz" TargetMode="External"/><Relationship Id="rId287" Type="http://schemas.openxmlformats.org/officeDocument/2006/relationships/hyperlink" Target="https://t.co/gWis8riuZD" TargetMode="External"/><Relationship Id="rId410" Type="http://schemas.openxmlformats.org/officeDocument/2006/relationships/hyperlink" Target="https://twitter.com/syrianasoldier" TargetMode="External"/><Relationship Id="rId494" Type="http://schemas.openxmlformats.org/officeDocument/2006/relationships/hyperlink" Target="https://twitter.com/dejanpersuh" TargetMode="External"/><Relationship Id="rId508" Type="http://schemas.openxmlformats.org/officeDocument/2006/relationships/hyperlink" Target="https://twitter.com/zidandejan" TargetMode="External"/><Relationship Id="rId715" Type="http://schemas.openxmlformats.org/officeDocument/2006/relationships/hyperlink" Target="https://twitter.com/ipirkovic" TargetMode="External"/><Relationship Id="rId922" Type="http://schemas.openxmlformats.org/officeDocument/2006/relationships/hyperlink" Target="https://twitter.com/metaprepadnik" TargetMode="External"/><Relationship Id="rId1138" Type="http://schemas.openxmlformats.org/officeDocument/2006/relationships/hyperlink" Target="https://twitter.com/libertarec" TargetMode="External"/><Relationship Id="rId147" Type="http://schemas.openxmlformats.org/officeDocument/2006/relationships/hyperlink" Target="https://t.co/OFEmTGr7wI" TargetMode="External"/><Relationship Id="rId354" Type="http://schemas.openxmlformats.org/officeDocument/2006/relationships/hyperlink" Target="https://twitter.com/revijareporter" TargetMode="External"/><Relationship Id="rId799" Type="http://schemas.openxmlformats.org/officeDocument/2006/relationships/hyperlink" Target="https://twitter.com/thezaurus_" TargetMode="External"/><Relationship Id="rId1191" Type="http://schemas.openxmlformats.org/officeDocument/2006/relationships/printerSettings" Target="../printerSettings/printerSettings2.bin"/><Relationship Id="rId51" Type="http://schemas.openxmlformats.org/officeDocument/2006/relationships/hyperlink" Target="http://t.co/lGIwto22bO" TargetMode="External"/><Relationship Id="rId561" Type="http://schemas.openxmlformats.org/officeDocument/2006/relationships/hyperlink" Target="https://twitter.com/nimivseeno" TargetMode="External"/><Relationship Id="rId659" Type="http://schemas.openxmlformats.org/officeDocument/2006/relationships/hyperlink" Target="https://twitter.com/posta_slovenije" TargetMode="External"/><Relationship Id="rId866" Type="http://schemas.openxmlformats.org/officeDocument/2006/relationships/hyperlink" Target="https://twitter.com/zigacepe" TargetMode="External"/><Relationship Id="rId214" Type="http://schemas.openxmlformats.org/officeDocument/2006/relationships/hyperlink" Target="https://t.co/O6IfnU3aLS" TargetMode="External"/><Relationship Id="rId298" Type="http://schemas.openxmlformats.org/officeDocument/2006/relationships/hyperlink" Target="https://t.co/WmH7FMkFLY" TargetMode="External"/><Relationship Id="rId421" Type="http://schemas.openxmlformats.org/officeDocument/2006/relationships/hyperlink" Target="https://twitter.com/athietesforgod" TargetMode="External"/><Relationship Id="rId519" Type="http://schemas.openxmlformats.org/officeDocument/2006/relationships/hyperlink" Target="https://twitter.com/saskamrak" TargetMode="External"/><Relationship Id="rId1051" Type="http://schemas.openxmlformats.org/officeDocument/2006/relationships/hyperlink" Target="https://twitter.com/radiokoper" TargetMode="External"/><Relationship Id="rId1149" Type="http://schemas.openxmlformats.org/officeDocument/2006/relationships/hyperlink" Target="https://twitter.com/margu501" TargetMode="External"/><Relationship Id="rId158" Type="http://schemas.openxmlformats.org/officeDocument/2006/relationships/hyperlink" Target="https://t.co/H8UqTLxa0K" TargetMode="External"/><Relationship Id="rId726" Type="http://schemas.openxmlformats.org/officeDocument/2006/relationships/hyperlink" Target="https://twitter.com/franc10324360" TargetMode="External"/><Relationship Id="rId933" Type="http://schemas.openxmlformats.org/officeDocument/2006/relationships/hyperlink" Target="https://twitter.com/mgruden" TargetMode="External"/><Relationship Id="rId1009" Type="http://schemas.openxmlformats.org/officeDocument/2006/relationships/hyperlink" Target="https://twitter.com/dete_epruvete" TargetMode="External"/><Relationship Id="rId62" Type="http://schemas.openxmlformats.org/officeDocument/2006/relationships/hyperlink" Target="http://t.co/hIvazj2XeK" TargetMode="External"/><Relationship Id="rId365" Type="http://schemas.openxmlformats.org/officeDocument/2006/relationships/hyperlink" Target="https://twitter.com/sumandreja" TargetMode="External"/><Relationship Id="rId572" Type="http://schemas.openxmlformats.org/officeDocument/2006/relationships/hyperlink" Target="https://twitter.com/mladenprajdic" TargetMode="External"/><Relationship Id="rId225" Type="http://schemas.openxmlformats.org/officeDocument/2006/relationships/hyperlink" Target="https://t.co/CffbyIVtK9" TargetMode="External"/><Relationship Id="rId432" Type="http://schemas.openxmlformats.org/officeDocument/2006/relationships/hyperlink" Target="https://twitter.com/anjaintihar" TargetMode="External"/><Relationship Id="rId877" Type="http://schemas.openxmlformats.org/officeDocument/2006/relationships/hyperlink" Target="https://twitter.com/francbrezniksds" TargetMode="External"/><Relationship Id="rId1062" Type="http://schemas.openxmlformats.org/officeDocument/2006/relationships/hyperlink" Target="https://twitter.com/daunamericans" TargetMode="External"/><Relationship Id="rId737" Type="http://schemas.openxmlformats.org/officeDocument/2006/relationships/hyperlink" Target="https://twitter.com/zahrusko" TargetMode="External"/><Relationship Id="rId944" Type="http://schemas.openxmlformats.org/officeDocument/2006/relationships/hyperlink" Target="https://twitter.com/jakaracman007" TargetMode="External"/><Relationship Id="rId73" Type="http://schemas.openxmlformats.org/officeDocument/2006/relationships/hyperlink" Target="http://t.co/Hb48LnWOf1" TargetMode="External"/><Relationship Id="rId169" Type="http://schemas.openxmlformats.org/officeDocument/2006/relationships/hyperlink" Target="https://t.co/Bt7hU1OwVQ" TargetMode="External"/><Relationship Id="rId376" Type="http://schemas.openxmlformats.org/officeDocument/2006/relationships/hyperlink" Target="https://twitter.com/majsanom" TargetMode="External"/><Relationship Id="rId583" Type="http://schemas.openxmlformats.org/officeDocument/2006/relationships/hyperlink" Target="https://twitter.com/nejkom" TargetMode="External"/><Relationship Id="rId790" Type="http://schemas.openxmlformats.org/officeDocument/2006/relationships/hyperlink" Target="https://twitter.com/kanglerfranc" TargetMode="External"/><Relationship Id="rId804" Type="http://schemas.openxmlformats.org/officeDocument/2006/relationships/hyperlink" Target="https://twitter.com/andrazh" TargetMode="External"/><Relationship Id="rId4" Type="http://schemas.openxmlformats.org/officeDocument/2006/relationships/hyperlink" Target="http://t.co/Yuiipxt4jQ" TargetMode="External"/><Relationship Id="rId236" Type="http://schemas.openxmlformats.org/officeDocument/2006/relationships/hyperlink" Target="https://t.co/YzjooRwQHL" TargetMode="External"/><Relationship Id="rId443" Type="http://schemas.openxmlformats.org/officeDocument/2006/relationships/hyperlink" Target="https://twitter.com/svobodomiselni" TargetMode="External"/><Relationship Id="rId650" Type="http://schemas.openxmlformats.org/officeDocument/2006/relationships/hyperlink" Target="https://twitter.com/mojcabxl" TargetMode="External"/><Relationship Id="rId888" Type="http://schemas.openxmlformats.org/officeDocument/2006/relationships/hyperlink" Target="https://twitter.com/smarcanzlatko" TargetMode="External"/><Relationship Id="rId1073" Type="http://schemas.openxmlformats.org/officeDocument/2006/relationships/hyperlink" Target="https://twitter.com/jaz24_00_7" TargetMode="External"/><Relationship Id="rId303" Type="http://schemas.openxmlformats.org/officeDocument/2006/relationships/hyperlink" Target="https://t.co/aVcGOnPJRb" TargetMode="External"/><Relationship Id="rId748" Type="http://schemas.openxmlformats.org/officeDocument/2006/relationships/hyperlink" Target="https://twitter.com/stojanpovh" TargetMode="External"/><Relationship Id="rId955" Type="http://schemas.openxmlformats.org/officeDocument/2006/relationships/hyperlink" Target="https://twitter.com/ferch_pech" TargetMode="External"/><Relationship Id="rId1140" Type="http://schemas.openxmlformats.org/officeDocument/2006/relationships/hyperlink" Target="https://twitter.com/stezinardrago" TargetMode="External"/><Relationship Id="rId84" Type="http://schemas.openxmlformats.org/officeDocument/2006/relationships/hyperlink" Target="http://t.co/mF0TmIw17p" TargetMode="External"/><Relationship Id="rId387" Type="http://schemas.openxmlformats.org/officeDocument/2006/relationships/hyperlink" Target="https://twitter.com/peterstrovs" TargetMode="External"/><Relationship Id="rId510" Type="http://schemas.openxmlformats.org/officeDocument/2006/relationships/hyperlink" Target="https://twitter.com/sun_contract" TargetMode="External"/><Relationship Id="rId594" Type="http://schemas.openxmlformats.org/officeDocument/2006/relationships/hyperlink" Target="https://twitter.com/zvonecadez" TargetMode="External"/><Relationship Id="rId608" Type="http://schemas.openxmlformats.org/officeDocument/2006/relationships/hyperlink" Target="https://twitter.com/lculiberg" TargetMode="External"/><Relationship Id="rId815" Type="http://schemas.openxmlformats.org/officeDocument/2006/relationships/hyperlink" Target="https://twitter.com/katoliskacerkev" TargetMode="External"/><Relationship Id="rId247" Type="http://schemas.openxmlformats.org/officeDocument/2006/relationships/hyperlink" Target="https://t.co/qhPUphsrFI" TargetMode="External"/><Relationship Id="rId899" Type="http://schemas.openxmlformats.org/officeDocument/2006/relationships/hyperlink" Target="https://twitter.com/pawlitschek" TargetMode="External"/><Relationship Id="rId1000" Type="http://schemas.openxmlformats.org/officeDocument/2006/relationships/hyperlink" Target="https://twitter.com/msrebre" TargetMode="External"/><Relationship Id="rId1084" Type="http://schemas.openxmlformats.org/officeDocument/2006/relationships/hyperlink" Target="https://twitter.com/janezpogorelec" TargetMode="External"/><Relationship Id="rId107" Type="http://schemas.openxmlformats.org/officeDocument/2006/relationships/hyperlink" Target="http://t.co/BrC5bgU7Gl" TargetMode="External"/><Relationship Id="rId454" Type="http://schemas.openxmlformats.org/officeDocument/2006/relationships/hyperlink" Target="https://twitter.com/naforue" TargetMode="External"/><Relationship Id="rId661" Type="http://schemas.openxmlformats.org/officeDocument/2006/relationships/hyperlink" Target="https://twitter.com/pklepec" TargetMode="External"/><Relationship Id="rId759" Type="http://schemas.openxmlformats.org/officeDocument/2006/relationships/hyperlink" Target="https://twitter.com/lenci53" TargetMode="External"/><Relationship Id="rId966" Type="http://schemas.openxmlformats.org/officeDocument/2006/relationships/hyperlink" Target="https://twitter.com/zdravoslovenija" TargetMode="External"/><Relationship Id="rId11" Type="http://schemas.openxmlformats.org/officeDocument/2006/relationships/hyperlink" Target="http://t.co/cBdloC0DTX" TargetMode="External"/><Relationship Id="rId314" Type="http://schemas.openxmlformats.org/officeDocument/2006/relationships/hyperlink" Target="http://t.co/QzxFkfKuU8" TargetMode="External"/><Relationship Id="rId398" Type="http://schemas.openxmlformats.org/officeDocument/2006/relationships/hyperlink" Target="https://twitter.com/umijosek" TargetMode="External"/><Relationship Id="rId521" Type="http://schemas.openxmlformats.org/officeDocument/2006/relationships/hyperlink" Target="https://twitter.com/artgotar" TargetMode="External"/><Relationship Id="rId619" Type="http://schemas.openxmlformats.org/officeDocument/2006/relationships/hyperlink" Target="https://twitter.com/agencija101" TargetMode="External"/><Relationship Id="rId1151" Type="http://schemas.openxmlformats.org/officeDocument/2006/relationships/hyperlink" Target="https://twitter.com/larisaco1" TargetMode="External"/><Relationship Id="rId95" Type="http://schemas.openxmlformats.org/officeDocument/2006/relationships/hyperlink" Target="https://t.co/J7j3oAdxiB" TargetMode="External"/><Relationship Id="rId160" Type="http://schemas.openxmlformats.org/officeDocument/2006/relationships/hyperlink" Target="https://t.co/YXNZ50KIJY" TargetMode="External"/><Relationship Id="rId826" Type="http://schemas.openxmlformats.org/officeDocument/2006/relationships/hyperlink" Target="https://twitter.com/novicejutro" TargetMode="External"/><Relationship Id="rId1011" Type="http://schemas.openxmlformats.org/officeDocument/2006/relationships/hyperlink" Target="https://twitter.com/gen_id_slo" TargetMode="External"/><Relationship Id="rId1109" Type="http://schemas.openxmlformats.org/officeDocument/2006/relationships/hyperlink" Target="https://twitter.com/karolin32896391" TargetMode="External"/><Relationship Id="rId258" Type="http://schemas.openxmlformats.org/officeDocument/2006/relationships/hyperlink" Target="http://t.co/3rXwz1uJqu" TargetMode="External"/><Relationship Id="rId465" Type="http://schemas.openxmlformats.org/officeDocument/2006/relationships/hyperlink" Target="https://twitter.com/bilgladen" TargetMode="External"/><Relationship Id="rId672" Type="http://schemas.openxmlformats.org/officeDocument/2006/relationships/hyperlink" Target="https://twitter.com/agortaa" TargetMode="External"/><Relationship Id="rId1095" Type="http://schemas.openxmlformats.org/officeDocument/2006/relationships/hyperlink" Target="https://twitter.com/wildduckmb"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8" Type="http://schemas.openxmlformats.org/officeDocument/2006/relationships/hyperlink" Target="http://www.rtvslo.si/slovenija/ladji-triglav-odpovedali-vsi-trije-motorji/454921" TargetMode="External"/><Relationship Id="rId13" Type="http://schemas.openxmlformats.org/officeDocument/2006/relationships/table" Target="../tables/table13.xml"/><Relationship Id="rId18" Type="http://schemas.openxmlformats.org/officeDocument/2006/relationships/table" Target="../tables/table18.xml"/><Relationship Id="rId3" Type="http://schemas.openxmlformats.org/officeDocument/2006/relationships/hyperlink" Target="https://www.24ur.com/novice/slovenija/vojaski-ladji-triglav-na-misiji-odpovedali-vsi-trije-motorji.html" TargetMode="External"/><Relationship Id="rId7" Type="http://schemas.openxmlformats.org/officeDocument/2006/relationships/hyperlink" Target="http://nova24tv.si/svet/zaskrbljujoci-podatki-iz-evropskega-porocila-prihaja-veliko-vec-migrantov-kot-je-sprva-kazalo/" TargetMode="External"/><Relationship Id="rId12" Type="http://schemas.openxmlformats.org/officeDocument/2006/relationships/table" Target="../tables/table12.xml"/><Relationship Id="rId17" Type="http://schemas.openxmlformats.org/officeDocument/2006/relationships/table" Target="../tables/table17.xml"/><Relationship Id="rId2" Type="http://schemas.openxmlformats.org/officeDocument/2006/relationships/hyperlink" Target="http://www.demokracija.si/slovenija/drustvo-moris-zahteva-za-prepoved-javne-prireditve-nosil-bom-rdeco-zvezdo.html" TargetMode="External"/><Relationship Id="rId16" Type="http://schemas.openxmlformats.org/officeDocument/2006/relationships/table" Target="../tables/table16.xml"/><Relationship Id="rId1" Type="http://schemas.openxmlformats.org/officeDocument/2006/relationships/hyperlink" Target="http://nova24tv.si/slovenija/politika/ekskluzivno-skrbno-pripravljen-veliki-pok-iz-bosne-se-je-zalostno-sfizil/" TargetMode="External"/><Relationship Id="rId6" Type="http://schemas.openxmlformats.org/officeDocument/2006/relationships/hyperlink" Target="https://reporter.si/clanek/slovenija/roman-leljak-objavlja-dokumente-iz-beograda-ki-so-jih-v-sloveniji-unicili-638685" TargetMode="External"/><Relationship Id="rId11" Type="http://schemas.openxmlformats.org/officeDocument/2006/relationships/table" Target="../tables/table11.xml"/><Relationship Id="rId5" Type="http://schemas.openxmlformats.org/officeDocument/2006/relationships/hyperlink" Target="http://www.demokracija.si/slovenija/nasprotniki-sds-so-ze-zaceli-s-podlimi-triki.html" TargetMode="External"/><Relationship Id="rId15" Type="http://schemas.openxmlformats.org/officeDocument/2006/relationships/table" Target="../tables/table15.xml"/><Relationship Id="rId10" Type="http://schemas.openxmlformats.org/officeDocument/2006/relationships/hyperlink" Target="http://www.rtvslo.si/slovenija/grem-volit/novice/vucko-zanika-ocitke-o-politicni-zavrnitvi-cuseve-liste/454899" TargetMode="External"/><Relationship Id="rId4" Type="http://schemas.openxmlformats.org/officeDocument/2006/relationships/hyperlink" Target="http://www.demokracija.si/slovenija/zacelo-se-je-levicarski-facebook-zacel-z-blokadami-profila-demokracije.html" TargetMode="External"/><Relationship Id="rId9" Type="http://schemas.openxmlformats.org/officeDocument/2006/relationships/hyperlink" Target="https://soundcloud.com/martina-prevej-ek-81995692/zivela-slovenija?utm_source=soundcloud&amp;utm_campaign=share&amp;utm_medium=twitter" TargetMode="External"/><Relationship Id="rId14"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157"/>
  <sheetViews>
    <sheetView tabSelected="1" workbookViewId="0">
      <pane xSplit="2" ySplit="1" topLeftCell="C2" activePane="bottomRight" state="frozen"/>
      <selection pane="topRight" activeCell="C1" sqref="C1"/>
      <selection pane="bottomLeft" activeCell="A3" sqref="A3"/>
      <selection pane="bottomRight" activeCell="C1" sqref="C1"/>
    </sheetView>
  </sheetViews>
  <sheetFormatPr defaultRowHeight="15" x14ac:dyDescent="0.25"/>
  <cols>
    <col min="1" max="1" width="16.42578125" style="1" customWidth="1"/>
    <col min="2" max="2" width="15.42578125" style="1" customWidth="1"/>
    <col min="3" max="3" width="15.5703125" customWidth="1"/>
    <col min="4" max="4" width="11" customWidth="1"/>
    <col min="5" max="5" width="10.85546875" hidden="1" customWidth="1"/>
    <col min="6" max="6" width="13.42578125" customWidth="1"/>
    <col min="7" max="7" width="15.85546875" customWidth="1"/>
    <col min="8" max="8" width="41.85546875" customWidth="1"/>
    <col min="9" max="9" width="9.5703125" customWidth="1"/>
    <col min="10" max="10" width="13.140625" customWidth="1"/>
    <col min="11" max="11" width="13.28515625" customWidth="1"/>
    <col min="12" max="12" width="17.7109375" customWidth="1"/>
    <col min="13" max="13" width="14.42578125" bestFit="1" customWidth="1"/>
    <col min="14" max="14" width="11.5703125" bestFit="1" customWidth="1"/>
    <col min="15" max="15" width="13.5703125" bestFit="1" customWidth="1"/>
    <col min="16" max="16" width="14.42578125" customWidth="1"/>
    <col min="17" max="17" width="11.42578125" bestFit="1" customWidth="1"/>
    <col min="18" max="18" width="12.42578125" bestFit="1" customWidth="1"/>
  </cols>
  <sheetData>
    <row r="1" spans="1:16" ht="30" customHeight="1" x14ac:dyDescent="0.25">
      <c r="A1" s="8" t="s">
        <v>9839</v>
      </c>
      <c r="B1" s="8" t="s">
        <v>9840</v>
      </c>
      <c r="C1" t="s">
        <v>6</v>
      </c>
      <c r="D1" s="10" t="s">
        <v>9838</v>
      </c>
      <c r="E1" s="10" t="s">
        <v>31</v>
      </c>
      <c r="F1" s="10" t="s">
        <v>160</v>
      </c>
      <c r="G1" s="10" t="s">
        <v>161</v>
      </c>
      <c r="H1" s="10" t="s">
        <v>162</v>
      </c>
      <c r="I1" s="10" t="s">
        <v>163</v>
      </c>
      <c r="J1" s="10" t="s">
        <v>164</v>
      </c>
      <c r="K1" s="10" t="s">
        <v>165</v>
      </c>
      <c r="L1" s="10" t="s">
        <v>166</v>
      </c>
      <c r="M1" s="10" t="s">
        <v>167</v>
      </c>
      <c r="N1" s="10" t="s">
        <v>168</v>
      </c>
      <c r="O1" s="10" t="s">
        <v>169</v>
      </c>
      <c r="P1" t="s">
        <v>9466</v>
      </c>
    </row>
    <row r="2" spans="1:16" ht="15" customHeight="1" x14ac:dyDescent="0.25">
      <c r="A2" s="46" t="s">
        <v>172</v>
      </c>
      <c r="B2" s="46" t="s">
        <v>859</v>
      </c>
      <c r="C2">
        <v>2</v>
      </c>
      <c r="D2" s="53">
        <v>4</v>
      </c>
      <c r="E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 s="55" t="s">
        <v>1018</v>
      </c>
      <c r="G2" s="57">
        <v>43234.803067129629</v>
      </c>
      <c r="H2" s="55" t="s">
        <v>1022</v>
      </c>
      <c r="I2" s="55"/>
      <c r="J2" s="55"/>
      <c r="K2" s="55" t="s">
        <v>2193</v>
      </c>
      <c r="L2" s="57">
        <v>43234.803067129629</v>
      </c>
      <c r="M2" s="59" t="s">
        <v>2273</v>
      </c>
      <c r="N2" s="58" t="s">
        <v>3802</v>
      </c>
      <c r="O2" s="55"/>
      <c r="P2">
        <v>1</v>
      </c>
    </row>
    <row r="3" spans="1:16" ht="15" customHeight="1" x14ac:dyDescent="0.25">
      <c r="A3" s="46" t="s">
        <v>173</v>
      </c>
      <c r="B3" s="46" t="s">
        <v>860</v>
      </c>
      <c r="C3">
        <v>3</v>
      </c>
      <c r="D3" s="53">
        <v>5</v>
      </c>
      <c r="E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 s="55" t="s">
        <v>1018</v>
      </c>
      <c r="G3" s="57">
        <v>43234.808379629627</v>
      </c>
      <c r="H3" s="55" t="s">
        <v>1023</v>
      </c>
      <c r="I3" s="55"/>
      <c r="J3" s="55"/>
      <c r="K3" s="55" t="s">
        <v>2194</v>
      </c>
      <c r="L3" s="57">
        <v>43234.808379629627</v>
      </c>
      <c r="M3" s="59" t="s">
        <v>2274</v>
      </c>
      <c r="N3" s="58" t="s">
        <v>3803</v>
      </c>
      <c r="O3" s="55"/>
      <c r="P3">
        <v>1</v>
      </c>
    </row>
    <row r="4" spans="1:16" x14ac:dyDescent="0.25">
      <c r="A4" s="46" t="s">
        <v>173</v>
      </c>
      <c r="B4" s="46" t="s">
        <v>861</v>
      </c>
      <c r="C4">
        <v>4</v>
      </c>
      <c r="D4" s="53">
        <v>6</v>
      </c>
      <c r="E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 s="55" t="s">
        <v>1018</v>
      </c>
      <c r="G4" s="57">
        <v>43234.808379629627</v>
      </c>
      <c r="H4" s="55" t="s">
        <v>1023</v>
      </c>
      <c r="I4" s="55"/>
      <c r="J4" s="55"/>
      <c r="K4" s="55" t="s">
        <v>2194</v>
      </c>
      <c r="L4" s="57">
        <v>43234.808379629627</v>
      </c>
      <c r="M4" s="59" t="s">
        <v>2274</v>
      </c>
      <c r="N4" s="58" t="s">
        <v>3803</v>
      </c>
      <c r="O4" s="55"/>
      <c r="P4">
        <v>1</v>
      </c>
    </row>
    <row r="5" spans="1:16" x14ac:dyDescent="0.25">
      <c r="A5" s="46" t="s">
        <v>174</v>
      </c>
      <c r="B5" s="46" t="s">
        <v>848</v>
      </c>
      <c r="C5">
        <v>5</v>
      </c>
      <c r="D5" s="53">
        <v>7</v>
      </c>
      <c r="E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 s="55" t="s">
        <v>1018</v>
      </c>
      <c r="G5" s="57">
        <v>43234.806932870371</v>
      </c>
      <c r="H5" s="55" t="s">
        <v>1024</v>
      </c>
      <c r="I5" s="59" t="s">
        <v>1742</v>
      </c>
      <c r="J5" s="55" t="s">
        <v>2136</v>
      </c>
      <c r="K5" s="55"/>
      <c r="L5" s="57">
        <v>43234.806932870371</v>
      </c>
      <c r="M5" s="59" t="s">
        <v>2275</v>
      </c>
      <c r="N5" s="58" t="s">
        <v>3804</v>
      </c>
      <c r="O5" s="55"/>
      <c r="P5">
        <v>1</v>
      </c>
    </row>
    <row r="6" spans="1:16" x14ac:dyDescent="0.25">
      <c r="A6" s="46" t="s">
        <v>175</v>
      </c>
      <c r="B6" s="46" t="s">
        <v>174</v>
      </c>
      <c r="C6">
        <v>6</v>
      </c>
      <c r="D6" s="53">
        <v>8</v>
      </c>
      <c r="E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 s="55" t="s">
        <v>1018</v>
      </c>
      <c r="G6" s="57">
        <v>43234.809398148151</v>
      </c>
      <c r="H6" s="55" t="s">
        <v>1025</v>
      </c>
      <c r="I6" s="59" t="s">
        <v>1742</v>
      </c>
      <c r="J6" s="55" t="s">
        <v>2136</v>
      </c>
      <c r="K6" s="55"/>
      <c r="L6" s="57">
        <v>43234.809398148151</v>
      </c>
      <c r="M6" s="59" t="s">
        <v>2276</v>
      </c>
      <c r="N6" s="58" t="s">
        <v>3805</v>
      </c>
      <c r="O6" s="55"/>
      <c r="P6">
        <v>1</v>
      </c>
    </row>
    <row r="7" spans="1:16" x14ac:dyDescent="0.25">
      <c r="A7" s="46" t="s">
        <v>175</v>
      </c>
      <c r="B7" s="46" t="s">
        <v>848</v>
      </c>
      <c r="C7">
        <v>7</v>
      </c>
      <c r="D7" s="53">
        <v>9</v>
      </c>
      <c r="E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 s="55" t="s">
        <v>1018</v>
      </c>
      <c r="G7" s="57">
        <v>43234.809398148151</v>
      </c>
      <c r="H7" s="55" t="s">
        <v>1025</v>
      </c>
      <c r="I7" s="59" t="s">
        <v>1742</v>
      </c>
      <c r="J7" s="55" t="s">
        <v>2136</v>
      </c>
      <c r="K7" s="55"/>
      <c r="L7" s="57">
        <v>43234.809398148151</v>
      </c>
      <c r="M7" s="59" t="s">
        <v>2276</v>
      </c>
      <c r="N7" s="58" t="s">
        <v>3805</v>
      </c>
      <c r="O7" s="55"/>
      <c r="P7">
        <v>1</v>
      </c>
    </row>
    <row r="8" spans="1:16" x14ac:dyDescent="0.25">
      <c r="A8" s="46" t="s">
        <v>176</v>
      </c>
      <c r="B8" s="46" t="s">
        <v>715</v>
      </c>
      <c r="C8">
        <v>8</v>
      </c>
      <c r="D8" s="53">
        <v>10</v>
      </c>
      <c r="E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 s="55" t="s">
        <v>1018</v>
      </c>
      <c r="G8" s="57">
        <v>43234.811226851853</v>
      </c>
      <c r="H8" s="55" t="s">
        <v>1026</v>
      </c>
      <c r="I8" s="59" t="s">
        <v>1743</v>
      </c>
      <c r="J8" s="55" t="s">
        <v>2137</v>
      </c>
      <c r="K8" s="55"/>
      <c r="L8" s="57">
        <v>43234.811226851853</v>
      </c>
      <c r="M8" s="59" t="s">
        <v>2277</v>
      </c>
      <c r="N8" s="58" t="s">
        <v>3806</v>
      </c>
      <c r="O8" s="55"/>
      <c r="P8">
        <v>1</v>
      </c>
    </row>
    <row r="9" spans="1:16" x14ac:dyDescent="0.25">
      <c r="A9" s="46" t="s">
        <v>177</v>
      </c>
      <c r="B9" s="46" t="s">
        <v>818</v>
      </c>
      <c r="C9">
        <v>9</v>
      </c>
      <c r="D9" s="53">
        <v>11</v>
      </c>
      <c r="E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 s="55" t="s">
        <v>1018</v>
      </c>
      <c r="G9" s="57">
        <v>43234.811666666668</v>
      </c>
      <c r="H9" s="55" t="s">
        <v>1027</v>
      </c>
      <c r="I9" s="59" t="s">
        <v>1744</v>
      </c>
      <c r="J9" s="55" t="s">
        <v>2138</v>
      </c>
      <c r="K9" s="55"/>
      <c r="L9" s="57">
        <v>43234.811666666668</v>
      </c>
      <c r="M9" s="59" t="s">
        <v>2278</v>
      </c>
      <c r="N9" s="58" t="s">
        <v>3807</v>
      </c>
      <c r="O9" s="55"/>
      <c r="P9">
        <v>1</v>
      </c>
    </row>
    <row r="10" spans="1:16" x14ac:dyDescent="0.25">
      <c r="A10" s="46" t="s">
        <v>177</v>
      </c>
      <c r="B10" s="46" t="s">
        <v>850</v>
      </c>
      <c r="C10">
        <v>10</v>
      </c>
      <c r="D10" s="53">
        <v>12</v>
      </c>
      <c r="E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 s="55" t="s">
        <v>1018</v>
      </c>
      <c r="G10" s="57">
        <v>43234.811666666668</v>
      </c>
      <c r="H10" s="55" t="s">
        <v>1027</v>
      </c>
      <c r="I10" s="59" t="s">
        <v>1744</v>
      </c>
      <c r="J10" s="55" t="s">
        <v>2138</v>
      </c>
      <c r="K10" s="55"/>
      <c r="L10" s="57">
        <v>43234.811666666668</v>
      </c>
      <c r="M10" s="59" t="s">
        <v>2278</v>
      </c>
      <c r="N10" s="58" t="s">
        <v>3807</v>
      </c>
      <c r="O10" s="55"/>
      <c r="P10">
        <v>1</v>
      </c>
    </row>
    <row r="11" spans="1:16" x14ac:dyDescent="0.25">
      <c r="A11" s="46" t="s">
        <v>178</v>
      </c>
      <c r="B11" s="46" t="s">
        <v>850</v>
      </c>
      <c r="C11">
        <v>11</v>
      </c>
      <c r="D11" s="53">
        <v>13</v>
      </c>
      <c r="E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 s="55" t="s">
        <v>1018</v>
      </c>
      <c r="G11" s="57">
        <v>43234.813622685186</v>
      </c>
      <c r="H11" s="55" t="s">
        <v>1028</v>
      </c>
      <c r="I11" s="55"/>
      <c r="J11" s="55"/>
      <c r="K11" s="55"/>
      <c r="L11" s="57">
        <v>43234.813622685186</v>
      </c>
      <c r="M11" s="59" t="s">
        <v>2279</v>
      </c>
      <c r="N11" s="58" t="s">
        <v>3808</v>
      </c>
      <c r="O11" s="55"/>
      <c r="P11">
        <v>1</v>
      </c>
    </row>
    <row r="12" spans="1:16" x14ac:dyDescent="0.25">
      <c r="A12" s="46" t="s">
        <v>179</v>
      </c>
      <c r="B12" s="46" t="s">
        <v>862</v>
      </c>
      <c r="C12">
        <v>12</v>
      </c>
      <c r="D12" s="53">
        <v>14</v>
      </c>
      <c r="E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 s="55" t="s">
        <v>1018</v>
      </c>
      <c r="G12" s="57">
        <v>43234.819363425922</v>
      </c>
      <c r="H12" s="55" t="s">
        <v>1029</v>
      </c>
      <c r="I12" s="55"/>
      <c r="J12" s="55"/>
      <c r="K12" s="55"/>
      <c r="L12" s="57">
        <v>43234.819363425922</v>
      </c>
      <c r="M12" s="59" t="s">
        <v>2280</v>
      </c>
      <c r="N12" s="58" t="s">
        <v>3809</v>
      </c>
      <c r="O12" s="55"/>
      <c r="P12">
        <v>1</v>
      </c>
    </row>
    <row r="13" spans="1:16" x14ac:dyDescent="0.25">
      <c r="A13" s="46" t="s">
        <v>181</v>
      </c>
      <c r="B13" s="46" t="s">
        <v>849</v>
      </c>
      <c r="C13">
        <v>13</v>
      </c>
      <c r="D13" s="53">
        <v>16</v>
      </c>
      <c r="E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 s="55" t="s">
        <v>1018</v>
      </c>
      <c r="G13" s="57">
        <v>43234.819803240738</v>
      </c>
      <c r="H13" s="55" t="s">
        <v>1031</v>
      </c>
      <c r="I13" s="55"/>
      <c r="J13" s="55"/>
      <c r="K13" s="55"/>
      <c r="L13" s="57">
        <v>43234.819803240738</v>
      </c>
      <c r="M13" s="59" t="s">
        <v>2282</v>
      </c>
      <c r="N13" s="58" t="s">
        <v>3811</v>
      </c>
      <c r="O13" s="55"/>
      <c r="P13">
        <v>1</v>
      </c>
    </row>
    <row r="14" spans="1:16" x14ac:dyDescent="0.25">
      <c r="A14" s="46" t="s">
        <v>181</v>
      </c>
      <c r="B14" s="46" t="s">
        <v>748</v>
      </c>
      <c r="C14">
        <v>14</v>
      </c>
      <c r="D14" s="53">
        <v>17</v>
      </c>
      <c r="E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 s="55" t="s">
        <v>1018</v>
      </c>
      <c r="G14" s="57">
        <v>43234.819803240738</v>
      </c>
      <c r="H14" s="55" t="s">
        <v>1031</v>
      </c>
      <c r="I14" s="55"/>
      <c r="J14" s="55"/>
      <c r="K14" s="55"/>
      <c r="L14" s="57">
        <v>43234.819803240738</v>
      </c>
      <c r="M14" s="59" t="s">
        <v>2282</v>
      </c>
      <c r="N14" s="58" t="s">
        <v>3811</v>
      </c>
      <c r="O14" s="55"/>
      <c r="P14">
        <v>1</v>
      </c>
    </row>
    <row r="15" spans="1:16" x14ac:dyDescent="0.25">
      <c r="A15" s="46" t="s">
        <v>181</v>
      </c>
      <c r="B15" s="46" t="s">
        <v>719</v>
      </c>
      <c r="C15">
        <v>15</v>
      </c>
      <c r="D15" s="53">
        <v>18</v>
      </c>
      <c r="E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 s="55" t="s">
        <v>1018</v>
      </c>
      <c r="G15" s="57">
        <v>43234.819803240738</v>
      </c>
      <c r="H15" s="55" t="s">
        <v>1031</v>
      </c>
      <c r="I15" s="55"/>
      <c r="J15" s="55"/>
      <c r="K15" s="55"/>
      <c r="L15" s="57">
        <v>43234.819803240738</v>
      </c>
      <c r="M15" s="59" t="s">
        <v>2282</v>
      </c>
      <c r="N15" s="58" t="s">
        <v>3811</v>
      </c>
      <c r="O15" s="55"/>
      <c r="P15">
        <v>1</v>
      </c>
    </row>
    <row r="16" spans="1:16" x14ac:dyDescent="0.25">
      <c r="A16" s="46" t="s">
        <v>181</v>
      </c>
      <c r="B16" s="46" t="s">
        <v>718</v>
      </c>
      <c r="C16">
        <v>16</v>
      </c>
      <c r="D16" s="53">
        <v>19</v>
      </c>
      <c r="E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 s="55" t="s">
        <v>1018</v>
      </c>
      <c r="G16" s="57">
        <v>43234.819803240738</v>
      </c>
      <c r="H16" s="55" t="s">
        <v>1031</v>
      </c>
      <c r="I16" s="55"/>
      <c r="J16" s="55"/>
      <c r="K16" s="55"/>
      <c r="L16" s="57">
        <v>43234.819803240738</v>
      </c>
      <c r="M16" s="59" t="s">
        <v>2282</v>
      </c>
      <c r="N16" s="58" t="s">
        <v>3811</v>
      </c>
      <c r="O16" s="55"/>
      <c r="P16">
        <v>1</v>
      </c>
    </row>
    <row r="17" spans="1:16" x14ac:dyDescent="0.25">
      <c r="A17" s="46" t="s">
        <v>182</v>
      </c>
      <c r="B17" s="46" t="s">
        <v>289</v>
      </c>
      <c r="C17">
        <v>17</v>
      </c>
      <c r="D17" s="53">
        <v>20</v>
      </c>
      <c r="E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 s="55" t="s">
        <v>1018</v>
      </c>
      <c r="G17" s="57">
        <v>43234.82135416667</v>
      </c>
      <c r="H17" s="55" t="s">
        <v>1032</v>
      </c>
      <c r="I17" s="55"/>
      <c r="J17" s="55"/>
      <c r="K17" s="55"/>
      <c r="L17" s="57">
        <v>43234.82135416667</v>
      </c>
      <c r="M17" s="59" t="s">
        <v>2283</v>
      </c>
      <c r="N17" s="58" t="s">
        <v>3812</v>
      </c>
      <c r="O17" s="55"/>
      <c r="P17">
        <v>1</v>
      </c>
    </row>
    <row r="18" spans="1:16" x14ac:dyDescent="0.25">
      <c r="A18" s="46" t="s">
        <v>183</v>
      </c>
      <c r="B18" s="46" t="s">
        <v>859</v>
      </c>
      <c r="C18">
        <v>18</v>
      </c>
      <c r="D18" s="53">
        <v>21</v>
      </c>
      <c r="E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 s="55" t="s">
        <v>1018</v>
      </c>
      <c r="G18" s="57">
        <v>43234.822523148148</v>
      </c>
      <c r="H18" s="55" t="s">
        <v>1033</v>
      </c>
      <c r="I18" s="55"/>
      <c r="J18" s="55"/>
      <c r="K18" s="55" t="s">
        <v>2195</v>
      </c>
      <c r="L18" s="57">
        <v>43234.822523148148</v>
      </c>
      <c r="M18" s="59" t="s">
        <v>2284</v>
      </c>
      <c r="N18" s="58" t="s">
        <v>3813</v>
      </c>
      <c r="O18" s="55"/>
      <c r="P18">
        <v>1</v>
      </c>
    </row>
    <row r="19" spans="1:16" x14ac:dyDescent="0.25">
      <c r="A19" s="46" t="s">
        <v>184</v>
      </c>
      <c r="B19" s="46" t="s">
        <v>601</v>
      </c>
      <c r="C19">
        <v>19</v>
      </c>
      <c r="D19" s="53">
        <v>22</v>
      </c>
      <c r="E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 s="55" t="s">
        <v>1018</v>
      </c>
      <c r="G19" s="57">
        <v>43234.82607638889</v>
      </c>
      <c r="H19" s="55" t="s">
        <v>1034</v>
      </c>
      <c r="I19" s="55"/>
      <c r="J19" s="55"/>
      <c r="K19" s="55"/>
      <c r="L19" s="57">
        <v>43234.82607638889</v>
      </c>
      <c r="M19" s="59" t="s">
        <v>2285</v>
      </c>
      <c r="N19" s="58" t="s">
        <v>3814</v>
      </c>
      <c r="O19" s="55"/>
      <c r="P19">
        <v>1</v>
      </c>
    </row>
    <row r="20" spans="1:16" x14ac:dyDescent="0.25">
      <c r="A20" s="46" t="s">
        <v>188</v>
      </c>
      <c r="B20" s="46" t="s">
        <v>862</v>
      </c>
      <c r="C20">
        <v>20</v>
      </c>
      <c r="D20" s="53">
        <v>26</v>
      </c>
      <c r="E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 s="55" t="s">
        <v>1018</v>
      </c>
      <c r="G20" s="57">
        <v>43234.839780092596</v>
      </c>
      <c r="H20" s="55" t="s">
        <v>1029</v>
      </c>
      <c r="I20" s="55"/>
      <c r="J20" s="55"/>
      <c r="K20" s="55"/>
      <c r="L20" s="57">
        <v>43234.839780092596</v>
      </c>
      <c r="M20" s="59" t="s">
        <v>2289</v>
      </c>
      <c r="N20" s="58" t="s">
        <v>3818</v>
      </c>
      <c r="O20" s="55"/>
      <c r="P20">
        <v>1</v>
      </c>
    </row>
    <row r="21" spans="1:16" x14ac:dyDescent="0.25">
      <c r="A21" s="46" t="s">
        <v>189</v>
      </c>
      <c r="B21" s="46" t="s">
        <v>327</v>
      </c>
      <c r="C21">
        <v>21</v>
      </c>
      <c r="D21" s="53">
        <v>27</v>
      </c>
      <c r="E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 s="55" t="s">
        <v>1018</v>
      </c>
      <c r="G21" s="57">
        <v>43234.840821759259</v>
      </c>
      <c r="H21" s="55" t="s">
        <v>1038</v>
      </c>
      <c r="I21" s="55"/>
      <c r="J21" s="55"/>
      <c r="K21" s="55" t="s">
        <v>2196</v>
      </c>
      <c r="L21" s="57">
        <v>43234.840821759259</v>
      </c>
      <c r="M21" s="59" t="s">
        <v>2290</v>
      </c>
      <c r="N21" s="58" t="s">
        <v>3819</v>
      </c>
      <c r="O21" s="55"/>
      <c r="P21">
        <v>1</v>
      </c>
    </row>
    <row r="22" spans="1:16" x14ac:dyDescent="0.25">
      <c r="A22" s="46" t="s">
        <v>190</v>
      </c>
      <c r="B22" s="46" t="s">
        <v>863</v>
      </c>
      <c r="C22">
        <v>22</v>
      </c>
      <c r="D22" s="53">
        <v>28</v>
      </c>
      <c r="E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 s="55" t="s">
        <v>1018</v>
      </c>
      <c r="G22" s="57">
        <v>43234.841909722221</v>
      </c>
      <c r="H22" s="55" t="s">
        <v>1039</v>
      </c>
      <c r="I22" s="55"/>
      <c r="J22" s="55"/>
      <c r="K22" s="55"/>
      <c r="L22" s="57">
        <v>43234.841909722221</v>
      </c>
      <c r="M22" s="59" t="s">
        <v>2291</v>
      </c>
      <c r="N22" s="58" t="s">
        <v>3820</v>
      </c>
      <c r="O22" s="55"/>
      <c r="P22">
        <v>1</v>
      </c>
    </row>
    <row r="23" spans="1:16" x14ac:dyDescent="0.25">
      <c r="A23" s="46" t="s">
        <v>191</v>
      </c>
      <c r="B23" s="46" t="s">
        <v>862</v>
      </c>
      <c r="C23">
        <v>23</v>
      </c>
      <c r="D23" s="53">
        <v>29</v>
      </c>
      <c r="E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 s="55" t="s">
        <v>1018</v>
      </c>
      <c r="G23" s="57">
        <v>43234.842395833337</v>
      </c>
      <c r="H23" s="55" t="s">
        <v>1029</v>
      </c>
      <c r="I23" s="55"/>
      <c r="J23" s="55"/>
      <c r="K23" s="55"/>
      <c r="L23" s="57">
        <v>43234.842395833337</v>
      </c>
      <c r="M23" s="59" t="s">
        <v>2292</v>
      </c>
      <c r="N23" s="58" t="s">
        <v>3821</v>
      </c>
      <c r="O23" s="55"/>
      <c r="P23">
        <v>1</v>
      </c>
    </row>
    <row r="24" spans="1:16" x14ac:dyDescent="0.25">
      <c r="A24" s="46" t="s">
        <v>192</v>
      </c>
      <c r="B24" s="46" t="s">
        <v>864</v>
      </c>
      <c r="C24">
        <v>24</v>
      </c>
      <c r="D24" s="53">
        <v>30</v>
      </c>
      <c r="E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 s="55" t="s">
        <v>1018</v>
      </c>
      <c r="G24" s="57">
        <v>43234.853668981479</v>
      </c>
      <c r="H24" s="55" t="s">
        <v>1040</v>
      </c>
      <c r="I24" s="55"/>
      <c r="J24" s="55"/>
      <c r="K24" s="55"/>
      <c r="L24" s="57">
        <v>43234.853668981479</v>
      </c>
      <c r="M24" s="59" t="s">
        <v>2293</v>
      </c>
      <c r="N24" s="58" t="s">
        <v>3822</v>
      </c>
      <c r="O24" s="58" t="s">
        <v>5335</v>
      </c>
      <c r="P24" s="61">
        <v>1</v>
      </c>
    </row>
    <row r="25" spans="1:16" x14ac:dyDescent="0.25">
      <c r="A25" s="46" t="s">
        <v>193</v>
      </c>
      <c r="B25" s="46" t="s">
        <v>765</v>
      </c>
      <c r="C25">
        <v>25</v>
      </c>
      <c r="D25" s="53">
        <v>32</v>
      </c>
      <c r="E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 s="55" t="s">
        <v>1018</v>
      </c>
      <c r="G25" s="57">
        <v>43234.853761574072</v>
      </c>
      <c r="H25" s="55" t="s">
        <v>1041</v>
      </c>
      <c r="I25" s="59" t="s">
        <v>1748</v>
      </c>
      <c r="J25" s="55" t="s">
        <v>2141</v>
      </c>
      <c r="K25" s="55"/>
      <c r="L25" s="57">
        <v>43234.853761574072</v>
      </c>
      <c r="M25" s="59" t="s">
        <v>2294</v>
      </c>
      <c r="N25" s="58" t="s">
        <v>3823</v>
      </c>
      <c r="O25" s="55"/>
      <c r="P25">
        <v>1</v>
      </c>
    </row>
    <row r="26" spans="1:16" x14ac:dyDescent="0.25">
      <c r="A26" s="46" t="s">
        <v>195</v>
      </c>
      <c r="B26" s="46" t="s">
        <v>857</v>
      </c>
      <c r="C26">
        <v>26</v>
      </c>
      <c r="D26" s="53">
        <v>34</v>
      </c>
      <c r="E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 s="55" t="s">
        <v>1018</v>
      </c>
      <c r="G26" s="57">
        <v>43234.855636574073</v>
      </c>
      <c r="H26" s="55" t="s">
        <v>1043</v>
      </c>
      <c r="I26" s="59" t="s">
        <v>1750</v>
      </c>
      <c r="J26" s="55" t="s">
        <v>2142</v>
      </c>
      <c r="K26" s="55"/>
      <c r="L26" s="57">
        <v>43234.855636574073</v>
      </c>
      <c r="M26" s="59" t="s">
        <v>2296</v>
      </c>
      <c r="N26" s="58" t="s">
        <v>3825</v>
      </c>
      <c r="O26" s="55"/>
      <c r="P26">
        <v>1</v>
      </c>
    </row>
    <row r="27" spans="1:16" x14ac:dyDescent="0.25">
      <c r="A27" s="46" t="s">
        <v>196</v>
      </c>
      <c r="B27" s="46" t="s">
        <v>866</v>
      </c>
      <c r="C27">
        <v>27</v>
      </c>
      <c r="D27" s="53">
        <v>35</v>
      </c>
      <c r="E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 s="55" t="s">
        <v>1018</v>
      </c>
      <c r="G27" s="57">
        <v>43234.855810185189</v>
      </c>
      <c r="H27" s="55" t="s">
        <v>1044</v>
      </c>
      <c r="I27" s="55"/>
      <c r="J27" s="55"/>
      <c r="K27" s="55"/>
      <c r="L27" s="57">
        <v>43234.855810185189</v>
      </c>
      <c r="M27" s="59" t="s">
        <v>2297</v>
      </c>
      <c r="N27" s="58" t="s">
        <v>3826</v>
      </c>
      <c r="O27" s="55"/>
      <c r="P27">
        <v>1</v>
      </c>
    </row>
    <row r="28" spans="1:16" x14ac:dyDescent="0.25">
      <c r="A28" s="46" t="s">
        <v>197</v>
      </c>
      <c r="B28" s="46" t="s">
        <v>857</v>
      </c>
      <c r="C28">
        <v>28</v>
      </c>
      <c r="D28" s="53">
        <v>36</v>
      </c>
      <c r="E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 s="55" t="s">
        <v>1018</v>
      </c>
      <c r="G28" s="57">
        <v>43234.856747685182</v>
      </c>
      <c r="H28" s="55" t="s">
        <v>1043</v>
      </c>
      <c r="I28" s="59" t="s">
        <v>1750</v>
      </c>
      <c r="J28" s="55" t="s">
        <v>2142</v>
      </c>
      <c r="K28" s="55"/>
      <c r="L28" s="57">
        <v>43234.856747685182</v>
      </c>
      <c r="M28" s="59" t="s">
        <v>2298</v>
      </c>
      <c r="N28" s="58" t="s">
        <v>3827</v>
      </c>
      <c r="O28" s="55"/>
      <c r="P28">
        <v>1</v>
      </c>
    </row>
    <row r="29" spans="1:16" x14ac:dyDescent="0.25">
      <c r="A29" s="46" t="s">
        <v>199</v>
      </c>
      <c r="B29" s="46" t="s">
        <v>866</v>
      </c>
      <c r="C29">
        <v>29</v>
      </c>
      <c r="D29" s="53">
        <v>38</v>
      </c>
      <c r="E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 s="55" t="s">
        <v>1018</v>
      </c>
      <c r="G29" s="57">
        <v>43234.860231481478</v>
      </c>
      <c r="H29" s="55" t="s">
        <v>1044</v>
      </c>
      <c r="I29" s="55"/>
      <c r="J29" s="55"/>
      <c r="K29" s="55"/>
      <c r="L29" s="57">
        <v>43234.860231481478</v>
      </c>
      <c r="M29" s="59" t="s">
        <v>2300</v>
      </c>
      <c r="N29" s="58" t="s">
        <v>3829</v>
      </c>
      <c r="O29" s="55"/>
      <c r="P29">
        <v>1</v>
      </c>
    </row>
    <row r="30" spans="1:16" x14ac:dyDescent="0.25">
      <c r="A30" s="46" t="s">
        <v>200</v>
      </c>
      <c r="B30" s="46" t="s">
        <v>868</v>
      </c>
      <c r="C30">
        <v>30</v>
      </c>
      <c r="D30" s="53">
        <v>39</v>
      </c>
      <c r="E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 s="55" t="s">
        <v>1018</v>
      </c>
      <c r="G30" s="57">
        <v>43234.872928240744</v>
      </c>
      <c r="H30" s="55" t="s">
        <v>1046</v>
      </c>
      <c r="I30" s="55"/>
      <c r="J30" s="55"/>
      <c r="K30" s="55"/>
      <c r="L30" s="57">
        <v>43234.872928240744</v>
      </c>
      <c r="M30" s="59" t="s">
        <v>2301</v>
      </c>
      <c r="N30" s="58" t="s">
        <v>3830</v>
      </c>
      <c r="O30" s="55"/>
      <c r="P30">
        <v>1</v>
      </c>
    </row>
    <row r="31" spans="1:16" x14ac:dyDescent="0.25">
      <c r="A31" s="46" t="s">
        <v>201</v>
      </c>
      <c r="B31" s="46" t="s">
        <v>748</v>
      </c>
      <c r="C31">
        <v>31</v>
      </c>
      <c r="D31" s="53">
        <v>40</v>
      </c>
      <c r="E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 s="55" t="s">
        <v>1018</v>
      </c>
      <c r="G31" s="57">
        <v>43234.879282407404</v>
      </c>
      <c r="H31" s="55" t="s">
        <v>1047</v>
      </c>
      <c r="I31" s="55"/>
      <c r="J31" s="55"/>
      <c r="K31" s="55"/>
      <c r="L31" s="57">
        <v>43234.879282407404</v>
      </c>
      <c r="M31" s="59" t="s">
        <v>2302</v>
      </c>
      <c r="N31" s="58" t="s">
        <v>3831</v>
      </c>
      <c r="O31" s="55"/>
      <c r="P31">
        <v>1</v>
      </c>
    </row>
    <row r="32" spans="1:16" x14ac:dyDescent="0.25">
      <c r="A32" s="46" t="s">
        <v>203</v>
      </c>
      <c r="B32" s="46" t="s">
        <v>727</v>
      </c>
      <c r="C32">
        <v>32</v>
      </c>
      <c r="D32" s="53">
        <v>42</v>
      </c>
      <c r="E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 s="55" t="s">
        <v>1018</v>
      </c>
      <c r="G32" s="57">
        <v>43234.897152777776</v>
      </c>
      <c r="H32" s="55" t="s">
        <v>1049</v>
      </c>
      <c r="I32" s="59" t="s">
        <v>1753</v>
      </c>
      <c r="J32" s="55" t="s">
        <v>2144</v>
      </c>
      <c r="K32" s="55"/>
      <c r="L32" s="57">
        <v>43234.897152777776</v>
      </c>
      <c r="M32" s="59" t="s">
        <v>2304</v>
      </c>
      <c r="N32" s="58" t="s">
        <v>3833</v>
      </c>
      <c r="O32" s="55"/>
      <c r="P32">
        <v>1</v>
      </c>
    </row>
    <row r="33" spans="1:16" x14ac:dyDescent="0.25">
      <c r="A33" s="46" t="s">
        <v>204</v>
      </c>
      <c r="B33" s="46" t="s">
        <v>869</v>
      </c>
      <c r="C33">
        <v>33</v>
      </c>
      <c r="D33" s="53">
        <v>43</v>
      </c>
      <c r="E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 s="55" t="s">
        <v>1018</v>
      </c>
      <c r="G33" s="57">
        <v>43234.897777777776</v>
      </c>
      <c r="H33" s="55" t="s">
        <v>1050</v>
      </c>
      <c r="I33" s="59" t="s">
        <v>1754</v>
      </c>
      <c r="J33" s="55" t="s">
        <v>2139</v>
      </c>
      <c r="K33" s="55"/>
      <c r="L33" s="57">
        <v>43234.897777777776</v>
      </c>
      <c r="M33" s="59" t="s">
        <v>2305</v>
      </c>
      <c r="N33" s="58" t="s">
        <v>3834</v>
      </c>
      <c r="O33" s="58" t="s">
        <v>5337</v>
      </c>
      <c r="P33" s="61">
        <v>1</v>
      </c>
    </row>
    <row r="34" spans="1:16" x14ac:dyDescent="0.25">
      <c r="A34" s="46" t="s">
        <v>205</v>
      </c>
      <c r="B34" s="46" t="s">
        <v>870</v>
      </c>
      <c r="C34">
        <v>34</v>
      </c>
      <c r="D34" s="53">
        <v>45</v>
      </c>
      <c r="E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 s="55" t="s">
        <v>1018</v>
      </c>
      <c r="G34" s="57">
        <v>43234.901354166665</v>
      </c>
      <c r="H34" s="55" t="s">
        <v>1051</v>
      </c>
      <c r="I34" s="55"/>
      <c r="J34" s="55"/>
      <c r="K34" s="55" t="s">
        <v>2197</v>
      </c>
      <c r="L34" s="57">
        <v>43234.901354166665</v>
      </c>
      <c r="M34" s="59" t="s">
        <v>2306</v>
      </c>
      <c r="N34" s="58" t="s">
        <v>3835</v>
      </c>
      <c r="O34" s="55"/>
      <c r="P34">
        <v>1</v>
      </c>
    </row>
    <row r="35" spans="1:16" x14ac:dyDescent="0.25">
      <c r="A35" s="46" t="s">
        <v>205</v>
      </c>
      <c r="B35" s="46" t="s">
        <v>859</v>
      </c>
      <c r="C35">
        <v>35</v>
      </c>
      <c r="D35" s="53">
        <v>46</v>
      </c>
      <c r="E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 s="55" t="s">
        <v>1018</v>
      </c>
      <c r="G35" s="57">
        <v>43234.9062037037</v>
      </c>
      <c r="H35" s="55" t="s">
        <v>1033</v>
      </c>
      <c r="I35" s="55"/>
      <c r="J35" s="55"/>
      <c r="K35" s="55" t="s">
        <v>2195</v>
      </c>
      <c r="L35" s="57">
        <v>43234.9062037037</v>
      </c>
      <c r="M35" s="59" t="s">
        <v>2307</v>
      </c>
      <c r="N35" s="58" t="s">
        <v>3836</v>
      </c>
      <c r="O35" s="55"/>
      <c r="P35">
        <v>1</v>
      </c>
    </row>
    <row r="36" spans="1:16" x14ac:dyDescent="0.25">
      <c r="A36" s="46" t="s">
        <v>205</v>
      </c>
      <c r="B36" s="46" t="s">
        <v>507</v>
      </c>
      <c r="C36">
        <v>36</v>
      </c>
      <c r="D36" s="53">
        <v>47</v>
      </c>
      <c r="E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 s="55" t="s">
        <v>1018</v>
      </c>
      <c r="G36" s="57">
        <v>43234.907939814817</v>
      </c>
      <c r="H36" s="55" t="s">
        <v>1052</v>
      </c>
      <c r="I36" s="55"/>
      <c r="J36" s="55"/>
      <c r="K36" s="55" t="s">
        <v>2198</v>
      </c>
      <c r="L36" s="57">
        <v>43234.907939814817</v>
      </c>
      <c r="M36" s="59" t="s">
        <v>2308</v>
      </c>
      <c r="N36" s="58" t="s">
        <v>3837</v>
      </c>
      <c r="O36" s="55"/>
      <c r="P36">
        <v>1</v>
      </c>
    </row>
    <row r="37" spans="1:16" x14ac:dyDescent="0.25">
      <c r="A37" s="46" t="s">
        <v>207</v>
      </c>
      <c r="B37" s="46" t="s">
        <v>871</v>
      </c>
      <c r="C37">
        <v>37</v>
      </c>
      <c r="D37" s="53">
        <v>49</v>
      </c>
      <c r="E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 s="55" t="s">
        <v>1018</v>
      </c>
      <c r="G37" s="57">
        <v>43234.982592592591</v>
      </c>
      <c r="H37" s="55" t="s">
        <v>1054</v>
      </c>
      <c r="I37" s="59" t="s">
        <v>1755</v>
      </c>
      <c r="J37" s="55" t="s">
        <v>2145</v>
      </c>
      <c r="K37" s="55"/>
      <c r="L37" s="57">
        <v>43234.982592592591</v>
      </c>
      <c r="M37" s="59" t="s">
        <v>2310</v>
      </c>
      <c r="N37" s="58" t="s">
        <v>3839</v>
      </c>
      <c r="O37" s="55"/>
      <c r="P37">
        <v>1</v>
      </c>
    </row>
    <row r="38" spans="1:16" x14ac:dyDescent="0.25">
      <c r="A38" s="46" t="s">
        <v>208</v>
      </c>
      <c r="B38" s="46" t="s">
        <v>872</v>
      </c>
      <c r="C38">
        <v>38</v>
      </c>
      <c r="D38" s="53">
        <v>50</v>
      </c>
      <c r="E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 s="55" t="s">
        <v>1018</v>
      </c>
      <c r="G38" s="57">
        <v>43234.992164351854</v>
      </c>
      <c r="H38" s="55" t="s">
        <v>1055</v>
      </c>
      <c r="I38" s="55"/>
      <c r="J38" s="55"/>
      <c r="K38" s="55"/>
      <c r="L38" s="57">
        <v>43234.992164351854</v>
      </c>
      <c r="M38" s="59" t="s">
        <v>2311</v>
      </c>
      <c r="N38" s="58" t="s">
        <v>3840</v>
      </c>
      <c r="O38" s="55"/>
      <c r="P38">
        <v>1</v>
      </c>
    </row>
    <row r="39" spans="1:16" x14ac:dyDescent="0.25">
      <c r="A39" s="46" t="s">
        <v>209</v>
      </c>
      <c r="B39" s="46" t="s">
        <v>859</v>
      </c>
      <c r="C39">
        <v>39</v>
      </c>
      <c r="D39" s="53">
        <v>51</v>
      </c>
      <c r="E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 s="55" t="s">
        <v>1018</v>
      </c>
      <c r="G39" s="57">
        <v>43235.014085648145</v>
      </c>
      <c r="H39" s="55" t="s">
        <v>1033</v>
      </c>
      <c r="I39" s="55"/>
      <c r="J39" s="55"/>
      <c r="K39" s="55" t="s">
        <v>2195</v>
      </c>
      <c r="L39" s="57">
        <v>43235.014085648145</v>
      </c>
      <c r="M39" s="59" t="s">
        <v>2312</v>
      </c>
      <c r="N39" s="58" t="s">
        <v>3841</v>
      </c>
      <c r="O39" s="55"/>
      <c r="P39">
        <v>1</v>
      </c>
    </row>
    <row r="40" spans="1:16" x14ac:dyDescent="0.25">
      <c r="A40" s="46" t="s">
        <v>210</v>
      </c>
      <c r="B40" s="46" t="s">
        <v>873</v>
      </c>
      <c r="C40">
        <v>40</v>
      </c>
      <c r="D40" s="53">
        <v>52</v>
      </c>
      <c r="E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 s="55" t="s">
        <v>1018</v>
      </c>
      <c r="G40" s="57">
        <v>43234.999074074076</v>
      </c>
      <c r="H40" s="55" t="s">
        <v>1056</v>
      </c>
      <c r="I40" s="59" t="s">
        <v>1756</v>
      </c>
      <c r="J40" s="55" t="s">
        <v>2146</v>
      </c>
      <c r="K40" s="55"/>
      <c r="L40" s="57">
        <v>43234.999074074076</v>
      </c>
      <c r="M40" s="59" t="s">
        <v>2313</v>
      </c>
      <c r="N40" s="58" t="s">
        <v>3842</v>
      </c>
      <c r="O40" s="55"/>
      <c r="P40">
        <v>3</v>
      </c>
    </row>
    <row r="41" spans="1:16" x14ac:dyDescent="0.25">
      <c r="A41" s="46" t="s">
        <v>211</v>
      </c>
      <c r="B41" s="46" t="s">
        <v>874</v>
      </c>
      <c r="C41">
        <v>41</v>
      </c>
      <c r="D41" s="53">
        <v>53</v>
      </c>
      <c r="E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 s="55" t="s">
        <v>1018</v>
      </c>
      <c r="G41" s="57">
        <v>43235.11577546296</v>
      </c>
      <c r="H41" s="55" t="s">
        <v>1057</v>
      </c>
      <c r="I41" s="59" t="s">
        <v>1757</v>
      </c>
      <c r="J41" s="55" t="s">
        <v>2139</v>
      </c>
      <c r="K41" s="55" t="s">
        <v>2199</v>
      </c>
      <c r="L41" s="57">
        <v>43235.11577546296</v>
      </c>
      <c r="M41" s="59" t="s">
        <v>2314</v>
      </c>
      <c r="N41" s="58" t="s">
        <v>3843</v>
      </c>
      <c r="O41" s="55"/>
      <c r="P41">
        <v>1</v>
      </c>
    </row>
    <row r="42" spans="1:16" x14ac:dyDescent="0.25">
      <c r="A42" s="46" t="s">
        <v>211</v>
      </c>
      <c r="B42" s="46" t="s">
        <v>875</v>
      </c>
      <c r="C42">
        <v>42</v>
      </c>
      <c r="D42" s="53">
        <v>54</v>
      </c>
      <c r="E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 s="55" t="s">
        <v>1018</v>
      </c>
      <c r="G42" s="57">
        <v>43235.11577546296</v>
      </c>
      <c r="H42" s="55" t="s">
        <v>1057</v>
      </c>
      <c r="I42" s="59" t="s">
        <v>1757</v>
      </c>
      <c r="J42" s="55" t="s">
        <v>2139</v>
      </c>
      <c r="K42" s="55" t="s">
        <v>2199</v>
      </c>
      <c r="L42" s="57">
        <v>43235.11577546296</v>
      </c>
      <c r="M42" s="59" t="s">
        <v>2314</v>
      </c>
      <c r="N42" s="58" t="s">
        <v>3843</v>
      </c>
      <c r="O42" s="55"/>
      <c r="P42">
        <v>1</v>
      </c>
    </row>
    <row r="43" spans="1:16" x14ac:dyDescent="0.25">
      <c r="A43" s="46" t="s">
        <v>211</v>
      </c>
      <c r="B43" s="46" t="s">
        <v>876</v>
      </c>
      <c r="C43">
        <v>43</v>
      </c>
      <c r="D43" s="53">
        <v>55</v>
      </c>
      <c r="E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 s="55" t="s">
        <v>1018</v>
      </c>
      <c r="G43" s="57">
        <v>43235.11577546296</v>
      </c>
      <c r="H43" s="55" t="s">
        <v>1057</v>
      </c>
      <c r="I43" s="59" t="s">
        <v>1757</v>
      </c>
      <c r="J43" s="55" t="s">
        <v>2139</v>
      </c>
      <c r="K43" s="55" t="s">
        <v>2199</v>
      </c>
      <c r="L43" s="57">
        <v>43235.11577546296</v>
      </c>
      <c r="M43" s="59" t="s">
        <v>2314</v>
      </c>
      <c r="N43" s="58" t="s">
        <v>3843</v>
      </c>
      <c r="O43" s="55"/>
      <c r="P43">
        <v>1</v>
      </c>
    </row>
    <row r="44" spans="1:16" x14ac:dyDescent="0.25">
      <c r="A44" s="46" t="s">
        <v>211</v>
      </c>
      <c r="B44" s="46" t="s">
        <v>877</v>
      </c>
      <c r="C44">
        <v>44</v>
      </c>
      <c r="D44" s="53">
        <v>56</v>
      </c>
      <c r="E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 s="55" t="s">
        <v>1018</v>
      </c>
      <c r="G44" s="57">
        <v>43235.11577546296</v>
      </c>
      <c r="H44" s="55" t="s">
        <v>1057</v>
      </c>
      <c r="I44" s="59" t="s">
        <v>1757</v>
      </c>
      <c r="J44" s="55" t="s">
        <v>2139</v>
      </c>
      <c r="K44" s="55" t="s">
        <v>2199</v>
      </c>
      <c r="L44" s="57">
        <v>43235.11577546296</v>
      </c>
      <c r="M44" s="59" t="s">
        <v>2314</v>
      </c>
      <c r="N44" s="58" t="s">
        <v>3843</v>
      </c>
      <c r="O44" s="55"/>
      <c r="P44">
        <v>1</v>
      </c>
    </row>
    <row r="45" spans="1:16" x14ac:dyDescent="0.25">
      <c r="A45" s="46" t="s">
        <v>211</v>
      </c>
      <c r="B45" s="46" t="s">
        <v>878</v>
      </c>
      <c r="C45">
        <v>45</v>
      </c>
      <c r="D45" s="53">
        <v>57</v>
      </c>
      <c r="E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 s="55" t="s">
        <v>1018</v>
      </c>
      <c r="G45" s="57">
        <v>43235.11577546296</v>
      </c>
      <c r="H45" s="55" t="s">
        <v>1057</v>
      </c>
      <c r="I45" s="59" t="s">
        <v>1757</v>
      </c>
      <c r="J45" s="55" t="s">
        <v>2139</v>
      </c>
      <c r="K45" s="55" t="s">
        <v>2199</v>
      </c>
      <c r="L45" s="57">
        <v>43235.11577546296</v>
      </c>
      <c r="M45" s="59" t="s">
        <v>2314</v>
      </c>
      <c r="N45" s="58" t="s">
        <v>3843</v>
      </c>
      <c r="O45" s="55"/>
      <c r="P45">
        <v>1</v>
      </c>
    </row>
    <row r="46" spans="1:16" x14ac:dyDescent="0.25">
      <c r="A46" s="46" t="s">
        <v>214</v>
      </c>
      <c r="B46" s="46" t="s">
        <v>799</v>
      </c>
      <c r="C46">
        <v>46</v>
      </c>
      <c r="D46" s="53">
        <v>60</v>
      </c>
      <c r="E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 s="55" t="s">
        <v>1018</v>
      </c>
      <c r="G46" s="57">
        <v>43235.154780092591</v>
      </c>
      <c r="H46" s="55" t="s">
        <v>1060</v>
      </c>
      <c r="I46" s="55"/>
      <c r="J46" s="55"/>
      <c r="K46" s="55" t="s">
        <v>2200</v>
      </c>
      <c r="L46" s="57">
        <v>43235.154780092591</v>
      </c>
      <c r="M46" s="59" t="s">
        <v>2317</v>
      </c>
      <c r="N46" s="58" t="s">
        <v>3846</v>
      </c>
      <c r="O46" s="55"/>
      <c r="P46">
        <v>1</v>
      </c>
    </row>
    <row r="47" spans="1:16" x14ac:dyDescent="0.25">
      <c r="A47" s="46" t="s">
        <v>214</v>
      </c>
      <c r="B47" s="46" t="s">
        <v>840</v>
      </c>
      <c r="C47">
        <v>47</v>
      </c>
      <c r="D47" s="53">
        <v>61</v>
      </c>
      <c r="E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 s="55" t="s">
        <v>1018</v>
      </c>
      <c r="G47" s="57">
        <v>43235.157696759263</v>
      </c>
      <c r="H47" s="55" t="s">
        <v>1061</v>
      </c>
      <c r="I47" s="55"/>
      <c r="J47" s="55"/>
      <c r="K47" s="55"/>
      <c r="L47" s="57">
        <v>43235.157696759263</v>
      </c>
      <c r="M47" s="59" t="s">
        <v>2318</v>
      </c>
      <c r="N47" s="58" t="s">
        <v>3847</v>
      </c>
      <c r="O47" s="55"/>
      <c r="P47">
        <v>1</v>
      </c>
    </row>
    <row r="48" spans="1:16" x14ac:dyDescent="0.25">
      <c r="A48" s="46" t="s">
        <v>219</v>
      </c>
      <c r="B48" s="46" t="s">
        <v>849</v>
      </c>
      <c r="C48">
        <v>48</v>
      </c>
      <c r="D48" s="53">
        <v>66</v>
      </c>
      <c r="E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 s="55" t="s">
        <v>1018</v>
      </c>
      <c r="G48" s="57">
        <v>43235.18849537037</v>
      </c>
      <c r="H48" s="55" t="s">
        <v>1066</v>
      </c>
      <c r="I48" s="59" t="s">
        <v>1763</v>
      </c>
      <c r="J48" s="55" t="s">
        <v>2148</v>
      </c>
      <c r="K48" s="55"/>
      <c r="L48" s="57">
        <v>43235.18849537037</v>
      </c>
      <c r="M48" s="59" t="s">
        <v>2323</v>
      </c>
      <c r="N48" s="58" t="s">
        <v>3852</v>
      </c>
      <c r="O48" s="55"/>
      <c r="P48">
        <v>1</v>
      </c>
    </row>
    <row r="49" spans="1:16" x14ac:dyDescent="0.25">
      <c r="A49" s="46" t="s">
        <v>220</v>
      </c>
      <c r="B49" s="46" t="s">
        <v>844</v>
      </c>
      <c r="C49">
        <v>49</v>
      </c>
      <c r="D49" s="53">
        <v>68</v>
      </c>
      <c r="E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 s="55" t="s">
        <v>1018</v>
      </c>
      <c r="G49" s="57">
        <v>43235.195231481484</v>
      </c>
      <c r="H49" s="55" t="s">
        <v>1068</v>
      </c>
      <c r="I49" s="59" t="s">
        <v>1764</v>
      </c>
      <c r="J49" s="55" t="s">
        <v>2148</v>
      </c>
      <c r="K49" s="55"/>
      <c r="L49" s="57">
        <v>43235.195231481484</v>
      </c>
      <c r="M49" s="59" t="s">
        <v>2325</v>
      </c>
      <c r="N49" s="58" t="s">
        <v>3854</v>
      </c>
      <c r="O49" s="55"/>
      <c r="P49">
        <v>1</v>
      </c>
    </row>
    <row r="50" spans="1:16" x14ac:dyDescent="0.25">
      <c r="A50" s="46" t="s">
        <v>221</v>
      </c>
      <c r="B50" s="46" t="s">
        <v>840</v>
      </c>
      <c r="C50">
        <v>50</v>
      </c>
      <c r="D50" s="53">
        <v>69</v>
      </c>
      <c r="E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 s="55" t="s">
        <v>1018</v>
      </c>
      <c r="G50" s="57">
        <v>43235.196817129632</v>
      </c>
      <c r="H50" s="55" t="s">
        <v>1061</v>
      </c>
      <c r="I50" s="55"/>
      <c r="J50" s="55"/>
      <c r="K50" s="55"/>
      <c r="L50" s="57">
        <v>43235.196817129632</v>
      </c>
      <c r="M50" s="59" t="s">
        <v>2326</v>
      </c>
      <c r="N50" s="58" t="s">
        <v>3855</v>
      </c>
      <c r="O50" s="55"/>
      <c r="P50">
        <v>1</v>
      </c>
    </row>
    <row r="51" spans="1:16" x14ac:dyDescent="0.25">
      <c r="A51" s="46" t="s">
        <v>222</v>
      </c>
      <c r="B51" s="46" t="s">
        <v>880</v>
      </c>
      <c r="C51">
        <v>51</v>
      </c>
      <c r="D51" s="53">
        <v>71</v>
      </c>
      <c r="E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 s="55" t="s">
        <v>1018</v>
      </c>
      <c r="G51" s="57">
        <v>43235.206446759257</v>
      </c>
      <c r="H51" s="55" t="s">
        <v>1070</v>
      </c>
      <c r="I51" s="55"/>
      <c r="J51" s="55"/>
      <c r="K51" s="55"/>
      <c r="L51" s="57">
        <v>43235.206446759257</v>
      </c>
      <c r="M51" s="59" t="s">
        <v>2328</v>
      </c>
      <c r="N51" s="58" t="s">
        <v>3857</v>
      </c>
      <c r="O51" s="55"/>
      <c r="P51">
        <v>1</v>
      </c>
    </row>
    <row r="52" spans="1:16" x14ac:dyDescent="0.25">
      <c r="A52" s="46" t="s">
        <v>222</v>
      </c>
      <c r="B52" s="46" t="s">
        <v>881</v>
      </c>
      <c r="C52">
        <v>52</v>
      </c>
      <c r="D52" s="53">
        <v>72</v>
      </c>
      <c r="E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 s="55" t="s">
        <v>1018</v>
      </c>
      <c r="G52" s="57">
        <v>43235.206446759257</v>
      </c>
      <c r="H52" s="55" t="s">
        <v>1070</v>
      </c>
      <c r="I52" s="55"/>
      <c r="J52" s="55"/>
      <c r="K52" s="55"/>
      <c r="L52" s="57">
        <v>43235.206446759257</v>
      </c>
      <c r="M52" s="59" t="s">
        <v>2328</v>
      </c>
      <c r="N52" s="58" t="s">
        <v>3857</v>
      </c>
      <c r="O52" s="55"/>
      <c r="P52">
        <v>1</v>
      </c>
    </row>
    <row r="53" spans="1:16" x14ac:dyDescent="0.25">
      <c r="A53" s="46" t="s">
        <v>222</v>
      </c>
      <c r="B53" s="46" t="s">
        <v>339</v>
      </c>
      <c r="C53">
        <v>53</v>
      </c>
      <c r="D53" s="53">
        <v>73</v>
      </c>
      <c r="E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 s="55" t="s">
        <v>1018</v>
      </c>
      <c r="G53" s="57">
        <v>43235.206446759257</v>
      </c>
      <c r="H53" s="55" t="s">
        <v>1070</v>
      </c>
      <c r="I53" s="55"/>
      <c r="J53" s="55"/>
      <c r="K53" s="55"/>
      <c r="L53" s="57">
        <v>43235.206446759257</v>
      </c>
      <c r="M53" s="59" t="s">
        <v>2328</v>
      </c>
      <c r="N53" s="58" t="s">
        <v>3857</v>
      </c>
      <c r="O53" s="55"/>
      <c r="P53">
        <v>1</v>
      </c>
    </row>
    <row r="54" spans="1:16" x14ac:dyDescent="0.25">
      <c r="A54" s="46" t="s">
        <v>222</v>
      </c>
      <c r="B54" s="46" t="s">
        <v>748</v>
      </c>
      <c r="C54">
        <v>54</v>
      </c>
      <c r="D54" s="53">
        <v>74</v>
      </c>
      <c r="E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 s="55" t="s">
        <v>1018</v>
      </c>
      <c r="G54" s="57">
        <v>43235.206446759257</v>
      </c>
      <c r="H54" s="55" t="s">
        <v>1070</v>
      </c>
      <c r="I54" s="55"/>
      <c r="J54" s="55"/>
      <c r="K54" s="55"/>
      <c r="L54" s="57">
        <v>43235.206446759257</v>
      </c>
      <c r="M54" s="59" t="s">
        <v>2328</v>
      </c>
      <c r="N54" s="58" t="s">
        <v>3857</v>
      </c>
      <c r="O54" s="55"/>
      <c r="P54">
        <v>1</v>
      </c>
    </row>
    <row r="55" spans="1:16" x14ac:dyDescent="0.25">
      <c r="A55" s="46" t="s">
        <v>222</v>
      </c>
      <c r="B55" s="46" t="s">
        <v>341</v>
      </c>
      <c r="C55">
        <v>55</v>
      </c>
      <c r="D55" s="53">
        <v>75</v>
      </c>
      <c r="E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 s="55" t="s">
        <v>1018</v>
      </c>
      <c r="G55" s="57">
        <v>43235.206446759257</v>
      </c>
      <c r="H55" s="55" t="s">
        <v>1070</v>
      </c>
      <c r="I55" s="55"/>
      <c r="J55" s="55"/>
      <c r="K55" s="55"/>
      <c r="L55" s="57">
        <v>43235.206446759257</v>
      </c>
      <c r="M55" s="59" t="s">
        <v>2328</v>
      </c>
      <c r="N55" s="58" t="s">
        <v>3857</v>
      </c>
      <c r="O55" s="55"/>
      <c r="P55">
        <v>1</v>
      </c>
    </row>
    <row r="56" spans="1:16" x14ac:dyDescent="0.25">
      <c r="A56" s="46" t="s">
        <v>223</v>
      </c>
      <c r="B56" s="46" t="s">
        <v>507</v>
      </c>
      <c r="C56">
        <v>56</v>
      </c>
      <c r="D56" s="53">
        <v>76</v>
      </c>
      <c r="E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 s="55" t="s">
        <v>1018</v>
      </c>
      <c r="G56" s="57">
        <v>43235.214571759258</v>
      </c>
      <c r="H56" s="55" t="s">
        <v>1052</v>
      </c>
      <c r="I56" s="55"/>
      <c r="J56" s="55"/>
      <c r="K56" s="55" t="s">
        <v>2198</v>
      </c>
      <c r="L56" s="57">
        <v>43235.214571759258</v>
      </c>
      <c r="M56" s="59" t="s">
        <v>2329</v>
      </c>
      <c r="N56" s="58" t="s">
        <v>3858</v>
      </c>
      <c r="O56" s="55"/>
      <c r="P56">
        <v>1</v>
      </c>
    </row>
    <row r="57" spans="1:16" x14ac:dyDescent="0.25">
      <c r="A57" s="46" t="s">
        <v>224</v>
      </c>
      <c r="B57" s="46" t="s">
        <v>727</v>
      </c>
      <c r="C57">
        <v>57</v>
      </c>
      <c r="D57" s="53">
        <v>77</v>
      </c>
      <c r="E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 s="55" t="s">
        <v>1018</v>
      </c>
      <c r="G57" s="57">
        <v>43235.219513888886</v>
      </c>
      <c r="H57" s="55" t="s">
        <v>1071</v>
      </c>
      <c r="I57" s="55"/>
      <c r="J57" s="55"/>
      <c r="K57" s="55" t="s">
        <v>2203</v>
      </c>
      <c r="L57" s="57">
        <v>43235.219513888886</v>
      </c>
      <c r="M57" s="59" t="s">
        <v>2330</v>
      </c>
      <c r="N57" s="58" t="s">
        <v>3859</v>
      </c>
      <c r="O57" s="55"/>
      <c r="P57">
        <v>1</v>
      </c>
    </row>
    <row r="58" spans="1:16" x14ac:dyDescent="0.25">
      <c r="A58" s="46" t="s">
        <v>225</v>
      </c>
      <c r="B58" s="46" t="s">
        <v>764</v>
      </c>
      <c r="C58">
        <v>58</v>
      </c>
      <c r="D58" s="53">
        <v>78</v>
      </c>
      <c r="E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 s="55" t="s">
        <v>1018</v>
      </c>
      <c r="G58" s="57">
        <v>43234.800833333335</v>
      </c>
      <c r="H58" s="55" t="s">
        <v>1072</v>
      </c>
      <c r="I58" s="59" t="s">
        <v>1766</v>
      </c>
      <c r="J58" s="55" t="s">
        <v>2142</v>
      </c>
      <c r="K58" s="55"/>
      <c r="L58" s="57">
        <v>43234.800833333335</v>
      </c>
      <c r="M58" s="59" t="s">
        <v>2331</v>
      </c>
      <c r="N58" s="58" t="s">
        <v>3860</v>
      </c>
      <c r="O58" s="55"/>
      <c r="P58">
        <v>1</v>
      </c>
    </row>
    <row r="59" spans="1:16" x14ac:dyDescent="0.25">
      <c r="A59" s="46" t="s">
        <v>225</v>
      </c>
      <c r="B59" s="46" t="s">
        <v>857</v>
      </c>
      <c r="C59">
        <v>59</v>
      </c>
      <c r="D59" s="53">
        <v>79</v>
      </c>
      <c r="E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 s="55" t="s">
        <v>1018</v>
      </c>
      <c r="G59" s="57">
        <v>43235.221666666665</v>
      </c>
      <c r="H59" s="55" t="s">
        <v>1073</v>
      </c>
      <c r="I59" s="55"/>
      <c r="J59" s="55"/>
      <c r="K59" s="55"/>
      <c r="L59" s="57">
        <v>43235.221666666665</v>
      </c>
      <c r="M59" s="59" t="s">
        <v>2332</v>
      </c>
      <c r="N59" s="58" t="s">
        <v>3861</v>
      </c>
      <c r="O59" s="55"/>
      <c r="P59">
        <v>1</v>
      </c>
    </row>
    <row r="60" spans="1:16" x14ac:dyDescent="0.25">
      <c r="A60" s="46" t="s">
        <v>226</v>
      </c>
      <c r="B60" s="46" t="s">
        <v>857</v>
      </c>
      <c r="C60">
        <v>60</v>
      </c>
      <c r="D60" s="53">
        <v>80</v>
      </c>
      <c r="E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 s="55" t="s">
        <v>1018</v>
      </c>
      <c r="G60" s="57">
        <v>43235.226319444446</v>
      </c>
      <c r="H60" s="55" t="s">
        <v>1074</v>
      </c>
      <c r="I60" s="55"/>
      <c r="J60" s="55"/>
      <c r="K60" s="55"/>
      <c r="L60" s="57">
        <v>43235.226319444446</v>
      </c>
      <c r="M60" s="59" t="s">
        <v>2333</v>
      </c>
      <c r="N60" s="58" t="s">
        <v>3862</v>
      </c>
      <c r="O60" s="55"/>
      <c r="P60">
        <v>1</v>
      </c>
    </row>
    <row r="61" spans="1:16" x14ac:dyDescent="0.25">
      <c r="A61" s="46" t="s">
        <v>228</v>
      </c>
      <c r="B61" s="46" t="s">
        <v>866</v>
      </c>
      <c r="C61">
        <v>61</v>
      </c>
      <c r="D61" s="53">
        <v>82</v>
      </c>
      <c r="E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 s="55" t="s">
        <v>1018</v>
      </c>
      <c r="G61" s="57">
        <v>43235.234016203707</v>
      </c>
      <c r="H61" s="55" t="s">
        <v>1044</v>
      </c>
      <c r="I61" s="55"/>
      <c r="J61" s="55"/>
      <c r="K61" s="55"/>
      <c r="L61" s="57">
        <v>43235.234016203707</v>
      </c>
      <c r="M61" s="59" t="s">
        <v>2335</v>
      </c>
      <c r="N61" s="58" t="s">
        <v>3864</v>
      </c>
      <c r="O61" s="55"/>
      <c r="P61">
        <v>1</v>
      </c>
    </row>
    <row r="62" spans="1:16" x14ac:dyDescent="0.25">
      <c r="A62" s="46" t="s">
        <v>232</v>
      </c>
      <c r="B62" s="46" t="s">
        <v>617</v>
      </c>
      <c r="C62">
        <v>62</v>
      </c>
      <c r="D62" s="53">
        <v>86</v>
      </c>
      <c r="E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 s="55" t="s">
        <v>1018</v>
      </c>
      <c r="G62" s="57">
        <v>43235.263414351852</v>
      </c>
      <c r="H62" s="55" t="s">
        <v>1079</v>
      </c>
      <c r="I62" s="55"/>
      <c r="J62" s="55"/>
      <c r="K62" s="55" t="s">
        <v>2205</v>
      </c>
      <c r="L62" s="57">
        <v>43235.263414351852</v>
      </c>
      <c r="M62" s="59" t="s">
        <v>2339</v>
      </c>
      <c r="N62" s="58" t="s">
        <v>3868</v>
      </c>
      <c r="O62" s="55"/>
      <c r="P62">
        <v>1</v>
      </c>
    </row>
    <row r="63" spans="1:16" x14ac:dyDescent="0.25">
      <c r="A63" s="46" t="s">
        <v>233</v>
      </c>
      <c r="B63" s="46" t="s">
        <v>882</v>
      </c>
      <c r="C63">
        <v>63</v>
      </c>
      <c r="D63" s="53">
        <v>87</v>
      </c>
      <c r="E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 s="55" t="s">
        <v>1018</v>
      </c>
      <c r="G63" s="57">
        <v>43235.268553240741</v>
      </c>
      <c r="H63" s="55" t="s">
        <v>1080</v>
      </c>
      <c r="I63" s="55"/>
      <c r="J63" s="55"/>
      <c r="K63" s="55" t="s">
        <v>2206</v>
      </c>
      <c r="L63" s="57">
        <v>43235.268553240741</v>
      </c>
      <c r="M63" s="59" t="s">
        <v>2340</v>
      </c>
      <c r="N63" s="58" t="s">
        <v>3869</v>
      </c>
      <c r="O63" s="55"/>
      <c r="P63">
        <v>1</v>
      </c>
    </row>
    <row r="64" spans="1:16" x14ac:dyDescent="0.25">
      <c r="A64" s="46" t="s">
        <v>235</v>
      </c>
      <c r="B64" s="46" t="s">
        <v>507</v>
      </c>
      <c r="C64">
        <v>64</v>
      </c>
      <c r="D64" s="53">
        <v>90</v>
      </c>
      <c r="E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 s="55" t="s">
        <v>1018</v>
      </c>
      <c r="G64" s="57">
        <v>43235.27915509259</v>
      </c>
      <c r="H64" s="55" t="s">
        <v>1083</v>
      </c>
      <c r="I64" s="55"/>
      <c r="J64" s="55"/>
      <c r="K64" s="55"/>
      <c r="L64" s="57">
        <v>43235.27915509259</v>
      </c>
      <c r="M64" s="59" t="s">
        <v>2343</v>
      </c>
      <c r="N64" s="58" t="s">
        <v>3872</v>
      </c>
      <c r="O64" s="55"/>
      <c r="P64">
        <v>1</v>
      </c>
    </row>
    <row r="65" spans="1:16" x14ac:dyDescent="0.25">
      <c r="A65" s="46" t="s">
        <v>235</v>
      </c>
      <c r="B65" s="46" t="s">
        <v>797</v>
      </c>
      <c r="C65">
        <v>65</v>
      </c>
      <c r="D65" s="53">
        <v>91</v>
      </c>
      <c r="E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 s="55" t="s">
        <v>1018</v>
      </c>
      <c r="G65" s="57">
        <v>43235.27915509259</v>
      </c>
      <c r="H65" s="55" t="s">
        <v>1083</v>
      </c>
      <c r="I65" s="55"/>
      <c r="J65" s="55"/>
      <c r="K65" s="55"/>
      <c r="L65" s="57">
        <v>43235.27915509259</v>
      </c>
      <c r="M65" s="59" t="s">
        <v>2343</v>
      </c>
      <c r="N65" s="58" t="s">
        <v>3872</v>
      </c>
      <c r="O65" s="55"/>
      <c r="P65">
        <v>1</v>
      </c>
    </row>
    <row r="66" spans="1:16" x14ac:dyDescent="0.25">
      <c r="A66" s="46" t="s">
        <v>235</v>
      </c>
      <c r="B66" s="46" t="s">
        <v>798</v>
      </c>
      <c r="C66">
        <v>66</v>
      </c>
      <c r="D66" s="53">
        <v>92</v>
      </c>
      <c r="E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 s="55" t="s">
        <v>1018</v>
      </c>
      <c r="G66" s="57">
        <v>43235.27915509259</v>
      </c>
      <c r="H66" s="55" t="s">
        <v>1083</v>
      </c>
      <c r="I66" s="55"/>
      <c r="J66" s="55"/>
      <c r="K66" s="55"/>
      <c r="L66" s="57">
        <v>43235.27915509259</v>
      </c>
      <c r="M66" s="59" t="s">
        <v>2343</v>
      </c>
      <c r="N66" s="58" t="s">
        <v>3872</v>
      </c>
      <c r="O66" s="55"/>
      <c r="P66">
        <v>1</v>
      </c>
    </row>
    <row r="67" spans="1:16" x14ac:dyDescent="0.25">
      <c r="A67" s="46" t="s">
        <v>235</v>
      </c>
      <c r="B67" s="46" t="s">
        <v>508</v>
      </c>
      <c r="C67">
        <v>67</v>
      </c>
      <c r="D67" s="53">
        <v>93</v>
      </c>
      <c r="E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 s="55" t="s">
        <v>1018</v>
      </c>
      <c r="G67" s="57">
        <v>43235.27915509259</v>
      </c>
      <c r="H67" s="55" t="s">
        <v>1083</v>
      </c>
      <c r="I67" s="55"/>
      <c r="J67" s="55"/>
      <c r="K67" s="55"/>
      <c r="L67" s="57">
        <v>43235.27915509259</v>
      </c>
      <c r="M67" s="59" t="s">
        <v>2343</v>
      </c>
      <c r="N67" s="58" t="s">
        <v>3872</v>
      </c>
      <c r="O67" s="55"/>
      <c r="P67">
        <v>1</v>
      </c>
    </row>
    <row r="68" spans="1:16" x14ac:dyDescent="0.25">
      <c r="A68" s="46" t="s">
        <v>237</v>
      </c>
      <c r="B68" s="46" t="s">
        <v>883</v>
      </c>
      <c r="C68">
        <v>68</v>
      </c>
      <c r="D68" s="53">
        <v>95</v>
      </c>
      <c r="E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 s="55" t="s">
        <v>1018</v>
      </c>
      <c r="G68" s="57">
        <v>43235.287499999999</v>
      </c>
      <c r="H68" s="55" t="s">
        <v>1085</v>
      </c>
      <c r="I68" s="59" t="s">
        <v>1774</v>
      </c>
      <c r="J68" s="55" t="s">
        <v>2139</v>
      </c>
      <c r="K68" s="55" t="s">
        <v>2207</v>
      </c>
      <c r="L68" s="57">
        <v>43235.287499999999</v>
      </c>
      <c r="M68" s="59" t="s">
        <v>2345</v>
      </c>
      <c r="N68" s="58" t="s">
        <v>3874</v>
      </c>
      <c r="O68" s="55"/>
      <c r="P68">
        <v>1</v>
      </c>
    </row>
    <row r="69" spans="1:16" x14ac:dyDescent="0.25">
      <c r="A69" s="46" t="s">
        <v>239</v>
      </c>
      <c r="B69" s="46" t="s">
        <v>238</v>
      </c>
      <c r="C69">
        <v>69</v>
      </c>
      <c r="D69" s="53">
        <v>97</v>
      </c>
      <c r="E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 s="55" t="s">
        <v>1018</v>
      </c>
      <c r="G69" s="57">
        <v>43235.302974537037</v>
      </c>
      <c r="H69" s="55" t="s">
        <v>1087</v>
      </c>
      <c r="I69" s="55"/>
      <c r="J69" s="55"/>
      <c r="K69" s="55"/>
      <c r="L69" s="57">
        <v>43235.302974537037</v>
      </c>
      <c r="M69" s="59" t="s">
        <v>2347</v>
      </c>
      <c r="N69" s="58" t="s">
        <v>3876</v>
      </c>
      <c r="O69" s="55"/>
      <c r="P69">
        <v>1</v>
      </c>
    </row>
    <row r="70" spans="1:16" x14ac:dyDescent="0.25">
      <c r="A70" s="46" t="s">
        <v>241</v>
      </c>
      <c r="B70" s="46" t="s">
        <v>616</v>
      </c>
      <c r="C70">
        <v>70</v>
      </c>
      <c r="D70" s="53">
        <v>99</v>
      </c>
      <c r="E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 s="55" t="s">
        <v>1018</v>
      </c>
      <c r="G70" s="57">
        <v>43235.304965277777</v>
      </c>
      <c r="H70" s="55" t="s">
        <v>1089</v>
      </c>
      <c r="I70" s="55"/>
      <c r="J70" s="55"/>
      <c r="K70" s="55"/>
      <c r="L70" s="57">
        <v>43235.304965277777</v>
      </c>
      <c r="M70" s="59" t="s">
        <v>2349</v>
      </c>
      <c r="N70" s="58" t="s">
        <v>3878</v>
      </c>
      <c r="O70" s="55"/>
      <c r="P70">
        <v>1</v>
      </c>
    </row>
    <row r="71" spans="1:16" x14ac:dyDescent="0.25">
      <c r="A71" s="46" t="s">
        <v>244</v>
      </c>
      <c r="B71" s="46" t="s">
        <v>455</v>
      </c>
      <c r="C71">
        <v>71</v>
      </c>
      <c r="D71" s="53">
        <v>102</v>
      </c>
      <c r="E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 s="55" t="s">
        <v>1018</v>
      </c>
      <c r="G71" s="57">
        <v>43235.316967592589</v>
      </c>
      <c r="H71" s="55" t="s">
        <v>1092</v>
      </c>
      <c r="I71" s="55"/>
      <c r="J71" s="55"/>
      <c r="K71" s="55"/>
      <c r="L71" s="57">
        <v>43235.316967592589</v>
      </c>
      <c r="M71" s="59" t="s">
        <v>2352</v>
      </c>
      <c r="N71" s="58" t="s">
        <v>3881</v>
      </c>
      <c r="O71" s="55"/>
      <c r="P71">
        <v>1</v>
      </c>
    </row>
    <row r="72" spans="1:16" x14ac:dyDescent="0.25">
      <c r="A72" s="46" t="s">
        <v>244</v>
      </c>
      <c r="B72" s="46" t="s">
        <v>884</v>
      </c>
      <c r="C72">
        <v>72</v>
      </c>
      <c r="D72" s="53">
        <v>103</v>
      </c>
      <c r="E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 s="55" t="s">
        <v>1018</v>
      </c>
      <c r="G72" s="57">
        <v>43235.316967592589</v>
      </c>
      <c r="H72" s="55" t="s">
        <v>1092</v>
      </c>
      <c r="I72" s="55"/>
      <c r="J72" s="55"/>
      <c r="K72" s="55"/>
      <c r="L72" s="57">
        <v>43235.316967592589</v>
      </c>
      <c r="M72" s="59" t="s">
        <v>2352</v>
      </c>
      <c r="N72" s="58" t="s">
        <v>3881</v>
      </c>
      <c r="O72" s="55"/>
      <c r="P72">
        <v>1</v>
      </c>
    </row>
    <row r="73" spans="1:16" x14ac:dyDescent="0.25">
      <c r="A73" s="46" t="s">
        <v>244</v>
      </c>
      <c r="B73" s="46" t="s">
        <v>680</v>
      </c>
      <c r="C73">
        <v>73</v>
      </c>
      <c r="D73" s="53">
        <v>104</v>
      </c>
      <c r="E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 s="55" t="s">
        <v>1018</v>
      </c>
      <c r="G73" s="57">
        <v>43235.316967592589</v>
      </c>
      <c r="H73" s="55" t="s">
        <v>1092</v>
      </c>
      <c r="I73" s="55"/>
      <c r="J73" s="55"/>
      <c r="K73" s="55"/>
      <c r="L73" s="57">
        <v>43235.316967592589</v>
      </c>
      <c r="M73" s="59" t="s">
        <v>2352</v>
      </c>
      <c r="N73" s="58" t="s">
        <v>3881</v>
      </c>
      <c r="O73" s="55"/>
      <c r="P73">
        <v>1</v>
      </c>
    </row>
    <row r="74" spans="1:16" x14ac:dyDescent="0.25">
      <c r="A74" s="46" t="s">
        <v>244</v>
      </c>
      <c r="B74" s="46" t="s">
        <v>454</v>
      </c>
      <c r="C74">
        <v>74</v>
      </c>
      <c r="D74" s="53">
        <v>105</v>
      </c>
      <c r="E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 s="55" t="s">
        <v>1018</v>
      </c>
      <c r="G74" s="57">
        <v>43235.316967592589</v>
      </c>
      <c r="H74" s="55" t="s">
        <v>1092</v>
      </c>
      <c r="I74" s="55"/>
      <c r="J74" s="55"/>
      <c r="K74" s="55"/>
      <c r="L74" s="57">
        <v>43235.316967592589</v>
      </c>
      <c r="M74" s="59" t="s">
        <v>2352</v>
      </c>
      <c r="N74" s="58" t="s">
        <v>3881</v>
      </c>
      <c r="O74" s="55"/>
      <c r="P74">
        <v>1</v>
      </c>
    </row>
    <row r="75" spans="1:16" x14ac:dyDescent="0.25">
      <c r="A75" s="46" t="s">
        <v>245</v>
      </c>
      <c r="B75" s="46" t="s">
        <v>498</v>
      </c>
      <c r="C75">
        <v>75</v>
      </c>
      <c r="D75" s="53">
        <v>106</v>
      </c>
      <c r="E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 s="55" t="s">
        <v>1018</v>
      </c>
      <c r="G75" s="57">
        <v>43235.325069444443</v>
      </c>
      <c r="H75" s="55" t="s">
        <v>1093</v>
      </c>
      <c r="I75" s="59" t="s">
        <v>1778</v>
      </c>
      <c r="J75" s="55" t="s">
        <v>2140</v>
      </c>
      <c r="K75" s="55"/>
      <c r="L75" s="57">
        <v>43235.325069444443</v>
      </c>
      <c r="M75" s="59" t="s">
        <v>2353</v>
      </c>
      <c r="N75" s="58" t="s">
        <v>3882</v>
      </c>
      <c r="O75" s="55"/>
      <c r="P75">
        <v>1</v>
      </c>
    </row>
    <row r="76" spans="1:16" x14ac:dyDescent="0.25">
      <c r="A76" s="46" t="s">
        <v>247</v>
      </c>
      <c r="B76" s="46" t="s">
        <v>727</v>
      </c>
      <c r="C76">
        <v>76</v>
      </c>
      <c r="D76" s="53">
        <v>108</v>
      </c>
      <c r="E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 s="55" t="s">
        <v>1018</v>
      </c>
      <c r="G76" s="57">
        <v>43235.326817129629</v>
      </c>
      <c r="H76" s="55" t="s">
        <v>1071</v>
      </c>
      <c r="I76" s="55"/>
      <c r="J76" s="55"/>
      <c r="K76" s="55" t="s">
        <v>2203</v>
      </c>
      <c r="L76" s="57">
        <v>43235.326817129629</v>
      </c>
      <c r="M76" s="59" t="s">
        <v>2355</v>
      </c>
      <c r="N76" s="58" t="s">
        <v>3884</v>
      </c>
      <c r="O76" s="55"/>
      <c r="P76">
        <v>1</v>
      </c>
    </row>
    <row r="77" spans="1:16" x14ac:dyDescent="0.25">
      <c r="A77" s="46" t="s">
        <v>250</v>
      </c>
      <c r="B77" s="46" t="s">
        <v>886</v>
      </c>
      <c r="C77">
        <v>77</v>
      </c>
      <c r="D77" s="53">
        <v>111</v>
      </c>
      <c r="E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 s="55" t="s">
        <v>1018</v>
      </c>
      <c r="G77" s="57">
        <v>43235.34715277778</v>
      </c>
      <c r="H77" s="55" t="s">
        <v>1097</v>
      </c>
      <c r="I77" s="55"/>
      <c r="J77" s="55"/>
      <c r="K77" s="55"/>
      <c r="L77" s="57">
        <v>43235.34715277778</v>
      </c>
      <c r="M77" s="59" t="s">
        <v>2358</v>
      </c>
      <c r="N77" s="58" t="s">
        <v>3887</v>
      </c>
      <c r="O77" s="58" t="s">
        <v>5340</v>
      </c>
      <c r="P77" s="61">
        <v>1</v>
      </c>
    </row>
    <row r="78" spans="1:16" x14ac:dyDescent="0.25">
      <c r="A78" s="46" t="s">
        <v>251</v>
      </c>
      <c r="B78" s="46" t="s">
        <v>888</v>
      </c>
      <c r="C78">
        <v>78</v>
      </c>
      <c r="D78" s="53">
        <v>113</v>
      </c>
      <c r="E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 s="55" t="s">
        <v>1018</v>
      </c>
      <c r="G78" s="57">
        <v>43235.357812499999</v>
      </c>
      <c r="H78" s="55" t="s">
        <v>1098</v>
      </c>
      <c r="I78" s="55"/>
      <c r="J78" s="55"/>
      <c r="K78" s="55"/>
      <c r="L78" s="57">
        <v>43235.357812499999</v>
      </c>
      <c r="M78" s="59" t="s">
        <v>2359</v>
      </c>
      <c r="N78" s="58" t="s">
        <v>3888</v>
      </c>
      <c r="O78" s="55"/>
      <c r="P78">
        <v>1</v>
      </c>
    </row>
    <row r="79" spans="1:16" x14ac:dyDescent="0.25">
      <c r="A79" s="46" t="s">
        <v>251</v>
      </c>
      <c r="B79" s="46" t="s">
        <v>889</v>
      </c>
      <c r="C79">
        <v>79</v>
      </c>
      <c r="D79" s="53">
        <v>114</v>
      </c>
      <c r="E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 s="55" t="s">
        <v>1018</v>
      </c>
      <c r="G79" s="57">
        <v>43235.357812499999</v>
      </c>
      <c r="H79" s="55" t="s">
        <v>1098</v>
      </c>
      <c r="I79" s="55"/>
      <c r="J79" s="55"/>
      <c r="K79" s="55"/>
      <c r="L79" s="57">
        <v>43235.357812499999</v>
      </c>
      <c r="M79" s="59" t="s">
        <v>2359</v>
      </c>
      <c r="N79" s="58" t="s">
        <v>3888</v>
      </c>
      <c r="O79" s="55"/>
      <c r="P79">
        <v>1</v>
      </c>
    </row>
    <row r="80" spans="1:16" x14ac:dyDescent="0.25">
      <c r="A80" s="46" t="s">
        <v>251</v>
      </c>
      <c r="B80" s="46" t="s">
        <v>507</v>
      </c>
      <c r="C80">
        <v>80</v>
      </c>
      <c r="D80" s="53">
        <v>115</v>
      </c>
      <c r="E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 s="55" t="s">
        <v>1018</v>
      </c>
      <c r="G80" s="57">
        <v>43235.357812499999</v>
      </c>
      <c r="H80" s="55" t="s">
        <v>1098</v>
      </c>
      <c r="I80" s="55"/>
      <c r="J80" s="55"/>
      <c r="K80" s="55"/>
      <c r="L80" s="57">
        <v>43235.357812499999</v>
      </c>
      <c r="M80" s="59" t="s">
        <v>2359</v>
      </c>
      <c r="N80" s="58" t="s">
        <v>3888</v>
      </c>
      <c r="O80" s="55"/>
      <c r="P80">
        <v>1</v>
      </c>
    </row>
    <row r="81" spans="1:16" x14ac:dyDescent="0.25">
      <c r="A81" s="46" t="s">
        <v>253</v>
      </c>
      <c r="B81" s="46" t="s">
        <v>818</v>
      </c>
      <c r="C81">
        <v>81</v>
      </c>
      <c r="D81" s="53">
        <v>117</v>
      </c>
      <c r="E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 s="55" t="s">
        <v>1018</v>
      </c>
      <c r="G81" s="57">
        <v>43235.361527777779</v>
      </c>
      <c r="H81" s="55" t="s">
        <v>1027</v>
      </c>
      <c r="I81" s="59" t="s">
        <v>1744</v>
      </c>
      <c r="J81" s="55" t="s">
        <v>2138</v>
      </c>
      <c r="K81" s="55"/>
      <c r="L81" s="57">
        <v>43235.361527777779</v>
      </c>
      <c r="M81" s="59" t="s">
        <v>2361</v>
      </c>
      <c r="N81" s="58" t="s">
        <v>3890</v>
      </c>
      <c r="O81" s="55"/>
      <c r="P81">
        <v>1</v>
      </c>
    </row>
    <row r="82" spans="1:16" x14ac:dyDescent="0.25">
      <c r="A82" s="46" t="s">
        <v>253</v>
      </c>
      <c r="B82" s="46" t="s">
        <v>850</v>
      </c>
      <c r="C82">
        <v>82</v>
      </c>
      <c r="D82" s="53">
        <v>118</v>
      </c>
      <c r="E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 s="55" t="s">
        <v>1018</v>
      </c>
      <c r="G82" s="57">
        <v>43235.361527777779</v>
      </c>
      <c r="H82" s="55" t="s">
        <v>1027</v>
      </c>
      <c r="I82" s="59" t="s">
        <v>1744</v>
      </c>
      <c r="J82" s="55" t="s">
        <v>2138</v>
      </c>
      <c r="K82" s="55"/>
      <c r="L82" s="57">
        <v>43235.361527777779</v>
      </c>
      <c r="M82" s="59" t="s">
        <v>2361</v>
      </c>
      <c r="N82" s="58" t="s">
        <v>3890</v>
      </c>
      <c r="O82" s="55"/>
      <c r="P82">
        <v>1</v>
      </c>
    </row>
    <row r="83" spans="1:16" x14ac:dyDescent="0.25">
      <c r="A83" s="46" t="s">
        <v>255</v>
      </c>
      <c r="B83" s="46" t="s">
        <v>857</v>
      </c>
      <c r="C83">
        <v>83</v>
      </c>
      <c r="D83" s="53">
        <v>120</v>
      </c>
      <c r="E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 s="55" t="s">
        <v>1018</v>
      </c>
      <c r="G83" s="57">
        <v>43235.371805555558</v>
      </c>
      <c r="H83" s="55" t="s">
        <v>1101</v>
      </c>
      <c r="I83" s="55"/>
      <c r="J83" s="55"/>
      <c r="K83" s="55"/>
      <c r="L83" s="57">
        <v>43235.371805555558</v>
      </c>
      <c r="M83" s="59" t="s">
        <v>2363</v>
      </c>
      <c r="N83" s="58" t="s">
        <v>3892</v>
      </c>
      <c r="O83" s="55"/>
      <c r="P83">
        <v>1</v>
      </c>
    </row>
    <row r="84" spans="1:16" x14ac:dyDescent="0.25">
      <c r="A84" s="46" t="s">
        <v>260</v>
      </c>
      <c r="B84" s="46" t="s">
        <v>426</v>
      </c>
      <c r="C84">
        <v>84</v>
      </c>
      <c r="D84" s="53">
        <v>125</v>
      </c>
      <c r="E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 s="55" t="s">
        <v>1018</v>
      </c>
      <c r="G84" s="57">
        <v>43235.380486111113</v>
      </c>
      <c r="H84" s="55" t="s">
        <v>1106</v>
      </c>
      <c r="I84" s="55"/>
      <c r="J84" s="55"/>
      <c r="K84" s="55"/>
      <c r="L84" s="57">
        <v>43235.380486111113</v>
      </c>
      <c r="M84" s="59" t="s">
        <v>2368</v>
      </c>
      <c r="N84" s="58" t="s">
        <v>3897</v>
      </c>
      <c r="O84" s="55"/>
      <c r="P84">
        <v>1</v>
      </c>
    </row>
    <row r="85" spans="1:16" x14ac:dyDescent="0.25">
      <c r="A85" s="46" t="s">
        <v>261</v>
      </c>
      <c r="B85" s="46" t="s">
        <v>738</v>
      </c>
      <c r="C85">
        <v>85</v>
      </c>
      <c r="D85" s="53">
        <v>126</v>
      </c>
      <c r="E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 s="55" t="s">
        <v>1018</v>
      </c>
      <c r="G85" s="57">
        <v>43235.385000000002</v>
      </c>
      <c r="H85" s="55" t="s">
        <v>1107</v>
      </c>
      <c r="I85" s="55"/>
      <c r="J85" s="55"/>
      <c r="K85" s="55"/>
      <c r="L85" s="57">
        <v>43235.385000000002</v>
      </c>
      <c r="M85" s="59" t="s">
        <v>2369</v>
      </c>
      <c r="N85" s="58" t="s">
        <v>3898</v>
      </c>
      <c r="O85" s="55"/>
      <c r="P85">
        <v>1</v>
      </c>
    </row>
    <row r="86" spans="1:16" x14ac:dyDescent="0.25">
      <c r="A86" s="46" t="s">
        <v>261</v>
      </c>
      <c r="B86" s="46" t="s">
        <v>841</v>
      </c>
      <c r="C86">
        <v>86</v>
      </c>
      <c r="D86" s="53">
        <v>127</v>
      </c>
      <c r="E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 s="55" t="s">
        <v>1018</v>
      </c>
      <c r="G86" s="57">
        <v>43235.385000000002</v>
      </c>
      <c r="H86" s="55" t="s">
        <v>1107</v>
      </c>
      <c r="I86" s="55"/>
      <c r="J86" s="55"/>
      <c r="K86" s="55"/>
      <c r="L86" s="57">
        <v>43235.385000000002</v>
      </c>
      <c r="M86" s="59" t="s">
        <v>2369</v>
      </c>
      <c r="N86" s="58" t="s">
        <v>3898</v>
      </c>
      <c r="O86" s="55"/>
      <c r="P86">
        <v>1</v>
      </c>
    </row>
    <row r="87" spans="1:16" x14ac:dyDescent="0.25">
      <c r="A87" s="46" t="s">
        <v>262</v>
      </c>
      <c r="B87" s="46" t="s">
        <v>888</v>
      </c>
      <c r="C87">
        <v>87</v>
      </c>
      <c r="D87" s="53">
        <v>128</v>
      </c>
      <c r="E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 s="55" t="s">
        <v>1018</v>
      </c>
      <c r="G87" s="57">
        <v>43235.385671296295</v>
      </c>
      <c r="H87" s="55" t="s">
        <v>1098</v>
      </c>
      <c r="I87" s="55"/>
      <c r="J87" s="55"/>
      <c r="K87" s="55"/>
      <c r="L87" s="57">
        <v>43235.385671296295</v>
      </c>
      <c r="M87" s="59" t="s">
        <v>2370</v>
      </c>
      <c r="N87" s="58" t="s">
        <v>3899</v>
      </c>
      <c r="O87" s="55"/>
      <c r="P87">
        <v>1</v>
      </c>
    </row>
    <row r="88" spans="1:16" x14ac:dyDescent="0.25">
      <c r="A88" s="46" t="s">
        <v>262</v>
      </c>
      <c r="B88" s="46" t="s">
        <v>889</v>
      </c>
      <c r="C88">
        <v>88</v>
      </c>
      <c r="D88" s="53">
        <v>129</v>
      </c>
      <c r="E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 s="55" t="s">
        <v>1018</v>
      </c>
      <c r="G88" s="57">
        <v>43235.385671296295</v>
      </c>
      <c r="H88" s="55" t="s">
        <v>1098</v>
      </c>
      <c r="I88" s="55"/>
      <c r="J88" s="55"/>
      <c r="K88" s="55"/>
      <c r="L88" s="57">
        <v>43235.385671296295</v>
      </c>
      <c r="M88" s="59" t="s">
        <v>2370</v>
      </c>
      <c r="N88" s="58" t="s">
        <v>3899</v>
      </c>
      <c r="O88" s="55"/>
      <c r="P88">
        <v>1</v>
      </c>
    </row>
    <row r="89" spans="1:16" x14ac:dyDescent="0.25">
      <c r="A89" s="46" t="s">
        <v>262</v>
      </c>
      <c r="B89" s="46" t="s">
        <v>507</v>
      </c>
      <c r="C89">
        <v>89</v>
      </c>
      <c r="D89" s="53">
        <v>130</v>
      </c>
      <c r="E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 s="55" t="s">
        <v>1018</v>
      </c>
      <c r="G89" s="57">
        <v>43235.385671296295</v>
      </c>
      <c r="H89" s="55" t="s">
        <v>1098</v>
      </c>
      <c r="I89" s="55"/>
      <c r="J89" s="55"/>
      <c r="K89" s="55"/>
      <c r="L89" s="57">
        <v>43235.385671296295</v>
      </c>
      <c r="M89" s="59" t="s">
        <v>2370</v>
      </c>
      <c r="N89" s="58" t="s">
        <v>3899</v>
      </c>
      <c r="O89" s="55"/>
      <c r="P89">
        <v>1</v>
      </c>
    </row>
    <row r="90" spans="1:16" x14ac:dyDescent="0.25">
      <c r="A90" s="46" t="s">
        <v>263</v>
      </c>
      <c r="B90" s="46" t="s">
        <v>890</v>
      </c>
      <c r="C90">
        <v>90</v>
      </c>
      <c r="D90" s="53">
        <v>131</v>
      </c>
      <c r="E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 s="55" t="s">
        <v>1018</v>
      </c>
      <c r="G90" s="57">
        <v>43235.38658564815</v>
      </c>
      <c r="H90" s="55" t="s">
        <v>1108</v>
      </c>
      <c r="I90" s="55"/>
      <c r="J90" s="55"/>
      <c r="K90" s="55"/>
      <c r="L90" s="57">
        <v>43235.38658564815</v>
      </c>
      <c r="M90" s="59" t="s">
        <v>2371</v>
      </c>
      <c r="N90" s="58" t="s">
        <v>3900</v>
      </c>
      <c r="O90" s="55"/>
      <c r="P90">
        <v>1</v>
      </c>
    </row>
    <row r="91" spans="1:16" x14ac:dyDescent="0.25">
      <c r="A91" s="46" t="s">
        <v>263</v>
      </c>
      <c r="B91" s="46" t="s">
        <v>676</v>
      </c>
      <c r="C91">
        <v>91</v>
      </c>
      <c r="D91" s="53">
        <v>132</v>
      </c>
      <c r="E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 s="55" t="s">
        <v>1018</v>
      </c>
      <c r="G91" s="57">
        <v>43235.38658564815</v>
      </c>
      <c r="H91" s="55" t="s">
        <v>1108</v>
      </c>
      <c r="I91" s="55"/>
      <c r="J91" s="55"/>
      <c r="K91" s="55"/>
      <c r="L91" s="57">
        <v>43235.38658564815</v>
      </c>
      <c r="M91" s="59" t="s">
        <v>2371</v>
      </c>
      <c r="N91" s="58" t="s">
        <v>3900</v>
      </c>
      <c r="O91" s="55"/>
      <c r="P91">
        <v>1</v>
      </c>
    </row>
    <row r="92" spans="1:16" x14ac:dyDescent="0.25">
      <c r="A92" s="46" t="s">
        <v>263</v>
      </c>
      <c r="B92" s="46" t="s">
        <v>536</v>
      </c>
      <c r="C92">
        <v>92</v>
      </c>
      <c r="D92" s="53">
        <v>133</v>
      </c>
      <c r="E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 s="55" t="s">
        <v>1018</v>
      </c>
      <c r="G92" s="57">
        <v>43235.38658564815</v>
      </c>
      <c r="H92" s="55" t="s">
        <v>1108</v>
      </c>
      <c r="I92" s="55"/>
      <c r="J92" s="55"/>
      <c r="K92" s="55"/>
      <c r="L92" s="57">
        <v>43235.38658564815</v>
      </c>
      <c r="M92" s="59" t="s">
        <v>2371</v>
      </c>
      <c r="N92" s="58" t="s">
        <v>3900</v>
      </c>
      <c r="O92" s="55"/>
      <c r="P92">
        <v>1</v>
      </c>
    </row>
    <row r="93" spans="1:16" x14ac:dyDescent="0.25">
      <c r="A93" s="46" t="s">
        <v>264</v>
      </c>
      <c r="B93" s="46" t="s">
        <v>891</v>
      </c>
      <c r="C93">
        <v>93</v>
      </c>
      <c r="D93" s="53">
        <v>134</v>
      </c>
      <c r="E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 s="55" t="s">
        <v>1018</v>
      </c>
      <c r="G93" s="57">
        <v>43235.3909375</v>
      </c>
      <c r="H93" s="55" t="s">
        <v>1109</v>
      </c>
      <c r="I93" s="55"/>
      <c r="J93" s="55"/>
      <c r="K93" s="55"/>
      <c r="L93" s="57">
        <v>43235.3909375</v>
      </c>
      <c r="M93" s="59" t="s">
        <v>2372</v>
      </c>
      <c r="N93" s="58" t="s">
        <v>3901</v>
      </c>
      <c r="O93" s="55"/>
      <c r="P93">
        <v>1</v>
      </c>
    </row>
    <row r="94" spans="1:16" x14ac:dyDescent="0.25">
      <c r="A94" s="46" t="s">
        <v>264</v>
      </c>
      <c r="B94" s="46" t="s">
        <v>738</v>
      </c>
      <c r="C94">
        <v>94</v>
      </c>
      <c r="D94" s="53">
        <v>135</v>
      </c>
      <c r="E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 s="55" t="s">
        <v>1018</v>
      </c>
      <c r="G94" s="57">
        <v>43235.3909375</v>
      </c>
      <c r="H94" s="55" t="s">
        <v>1109</v>
      </c>
      <c r="I94" s="55"/>
      <c r="J94" s="55"/>
      <c r="K94" s="55"/>
      <c r="L94" s="57">
        <v>43235.3909375</v>
      </c>
      <c r="M94" s="59" t="s">
        <v>2372</v>
      </c>
      <c r="N94" s="58" t="s">
        <v>3901</v>
      </c>
      <c r="O94" s="55"/>
      <c r="P94">
        <v>1</v>
      </c>
    </row>
    <row r="95" spans="1:16" x14ac:dyDescent="0.25">
      <c r="A95" s="46" t="s">
        <v>265</v>
      </c>
      <c r="B95" s="46" t="s">
        <v>770</v>
      </c>
      <c r="C95">
        <v>95</v>
      </c>
      <c r="D95" s="53">
        <v>136</v>
      </c>
      <c r="E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 s="55" t="s">
        <v>1018</v>
      </c>
      <c r="G95" s="57">
        <v>43235.392997685187</v>
      </c>
      <c r="H95" s="55" t="s">
        <v>1110</v>
      </c>
      <c r="I95" s="59" t="s">
        <v>1785</v>
      </c>
      <c r="J95" s="55" t="s">
        <v>2139</v>
      </c>
      <c r="K95" s="55" t="s">
        <v>2211</v>
      </c>
      <c r="L95" s="57">
        <v>43235.392997685187</v>
      </c>
      <c r="M95" s="59" t="s">
        <v>2373</v>
      </c>
      <c r="N95" s="58" t="s">
        <v>3902</v>
      </c>
      <c r="O95" s="55"/>
      <c r="P95">
        <v>1</v>
      </c>
    </row>
    <row r="96" spans="1:16" x14ac:dyDescent="0.25">
      <c r="A96" s="46" t="s">
        <v>266</v>
      </c>
      <c r="B96" s="46" t="s">
        <v>495</v>
      </c>
      <c r="C96">
        <v>96</v>
      </c>
      <c r="D96" s="53">
        <v>137</v>
      </c>
      <c r="E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 s="55" t="s">
        <v>1018</v>
      </c>
      <c r="G96" s="57">
        <v>43235.393518518518</v>
      </c>
      <c r="H96" s="55" t="s">
        <v>1111</v>
      </c>
      <c r="I96" s="55"/>
      <c r="J96" s="55"/>
      <c r="K96" s="55"/>
      <c r="L96" s="57">
        <v>43235.393518518518</v>
      </c>
      <c r="M96" s="59" t="s">
        <v>2374</v>
      </c>
      <c r="N96" s="58" t="s">
        <v>3903</v>
      </c>
      <c r="O96" s="55"/>
      <c r="P96">
        <v>1</v>
      </c>
    </row>
    <row r="97" spans="1:16" x14ac:dyDescent="0.25">
      <c r="A97" s="46" t="s">
        <v>267</v>
      </c>
      <c r="B97" s="46" t="s">
        <v>892</v>
      </c>
      <c r="C97">
        <v>97</v>
      </c>
      <c r="D97" s="53">
        <v>138</v>
      </c>
      <c r="E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 s="55" t="s">
        <v>1018</v>
      </c>
      <c r="G97" s="57">
        <v>43235.395682870374</v>
      </c>
      <c r="H97" s="55" t="s">
        <v>1112</v>
      </c>
      <c r="I97" s="55"/>
      <c r="J97" s="55"/>
      <c r="K97" s="55"/>
      <c r="L97" s="57">
        <v>43235.395682870374</v>
      </c>
      <c r="M97" s="59" t="s">
        <v>2375</v>
      </c>
      <c r="N97" s="58" t="s">
        <v>3904</v>
      </c>
      <c r="O97" s="55"/>
      <c r="P97">
        <v>1</v>
      </c>
    </row>
    <row r="98" spans="1:16" x14ac:dyDescent="0.25">
      <c r="A98" s="46" t="s">
        <v>267</v>
      </c>
      <c r="B98" s="46" t="s">
        <v>508</v>
      </c>
      <c r="C98">
        <v>98</v>
      </c>
      <c r="D98" s="53">
        <v>139</v>
      </c>
      <c r="E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 s="55" t="s">
        <v>1018</v>
      </c>
      <c r="G98" s="57">
        <v>43235.395682870374</v>
      </c>
      <c r="H98" s="55" t="s">
        <v>1112</v>
      </c>
      <c r="I98" s="55"/>
      <c r="J98" s="55"/>
      <c r="K98" s="55"/>
      <c r="L98" s="57">
        <v>43235.395682870374</v>
      </c>
      <c r="M98" s="59" t="s">
        <v>2375</v>
      </c>
      <c r="N98" s="58" t="s">
        <v>3904</v>
      </c>
      <c r="O98" s="55"/>
      <c r="P98">
        <v>1</v>
      </c>
    </row>
    <row r="99" spans="1:16" x14ac:dyDescent="0.25">
      <c r="A99" s="46" t="s">
        <v>269</v>
      </c>
      <c r="B99" s="46" t="s">
        <v>857</v>
      </c>
      <c r="C99">
        <v>99</v>
      </c>
      <c r="D99" s="53">
        <v>141</v>
      </c>
      <c r="E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 s="55" t="s">
        <v>1018</v>
      </c>
      <c r="G99" s="57">
        <v>43235.396168981482</v>
      </c>
      <c r="H99" s="55" t="s">
        <v>1114</v>
      </c>
      <c r="I99" s="59" t="s">
        <v>1787</v>
      </c>
      <c r="J99" s="55" t="s">
        <v>2142</v>
      </c>
      <c r="K99" s="55"/>
      <c r="L99" s="57">
        <v>43235.396168981482</v>
      </c>
      <c r="M99" s="59" t="s">
        <v>2377</v>
      </c>
      <c r="N99" s="58" t="s">
        <v>3906</v>
      </c>
      <c r="O99" s="55"/>
      <c r="P99">
        <v>1</v>
      </c>
    </row>
    <row r="100" spans="1:16" x14ac:dyDescent="0.25">
      <c r="A100" s="46" t="s">
        <v>270</v>
      </c>
      <c r="B100" s="46" t="s">
        <v>802</v>
      </c>
      <c r="C100">
        <v>100</v>
      </c>
      <c r="D100" s="53">
        <v>142</v>
      </c>
      <c r="E1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 s="55" t="s">
        <v>1018</v>
      </c>
      <c r="G100" s="57">
        <v>43235.407407407409</v>
      </c>
      <c r="H100" s="55" t="s">
        <v>1115</v>
      </c>
      <c r="I100" s="55"/>
      <c r="J100" s="55"/>
      <c r="K100" s="55"/>
      <c r="L100" s="57">
        <v>43235.407407407409</v>
      </c>
      <c r="M100" s="59" t="s">
        <v>2378</v>
      </c>
      <c r="N100" s="58" t="s">
        <v>3907</v>
      </c>
      <c r="O100" s="55"/>
      <c r="P100">
        <v>1</v>
      </c>
    </row>
    <row r="101" spans="1:16" x14ac:dyDescent="0.25">
      <c r="A101" s="46" t="s">
        <v>271</v>
      </c>
      <c r="B101" s="46" t="s">
        <v>857</v>
      </c>
      <c r="C101">
        <v>101</v>
      </c>
      <c r="D101" s="53">
        <v>143</v>
      </c>
      <c r="E1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 s="55" t="s">
        <v>1018</v>
      </c>
      <c r="G101" s="57">
        <v>43235.366180555553</v>
      </c>
      <c r="H101" s="55" t="s">
        <v>1101</v>
      </c>
      <c r="I101" s="55"/>
      <c r="J101" s="55"/>
      <c r="K101" s="55"/>
      <c r="L101" s="57">
        <v>43235.366180555553</v>
      </c>
      <c r="M101" s="59" t="s">
        <v>2379</v>
      </c>
      <c r="N101" s="58" t="s">
        <v>3908</v>
      </c>
      <c r="O101" s="55"/>
      <c r="P101">
        <v>1</v>
      </c>
    </row>
    <row r="102" spans="1:16" x14ac:dyDescent="0.25">
      <c r="A102" s="46" t="s">
        <v>271</v>
      </c>
      <c r="B102" s="46" t="s">
        <v>891</v>
      </c>
      <c r="C102">
        <v>102</v>
      </c>
      <c r="D102" s="53">
        <v>144</v>
      </c>
      <c r="E1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 s="55" t="s">
        <v>1018</v>
      </c>
      <c r="G102" s="57">
        <v>43235.40824074074</v>
      </c>
      <c r="H102" s="55" t="s">
        <v>1109</v>
      </c>
      <c r="I102" s="55"/>
      <c r="J102" s="55"/>
      <c r="K102" s="55"/>
      <c r="L102" s="57">
        <v>43235.40824074074</v>
      </c>
      <c r="M102" s="59" t="s">
        <v>2380</v>
      </c>
      <c r="N102" s="58" t="s">
        <v>3909</v>
      </c>
      <c r="O102" s="55"/>
      <c r="P102">
        <v>1</v>
      </c>
    </row>
    <row r="103" spans="1:16" x14ac:dyDescent="0.25">
      <c r="A103" s="46" t="s">
        <v>271</v>
      </c>
      <c r="B103" s="46" t="s">
        <v>738</v>
      </c>
      <c r="C103">
        <v>103</v>
      </c>
      <c r="D103" s="53">
        <v>145</v>
      </c>
      <c r="E1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 s="55" t="s">
        <v>1018</v>
      </c>
      <c r="G103" s="57">
        <v>43235.40824074074</v>
      </c>
      <c r="H103" s="55" t="s">
        <v>1109</v>
      </c>
      <c r="I103" s="55"/>
      <c r="J103" s="55"/>
      <c r="K103" s="55"/>
      <c r="L103" s="57">
        <v>43235.40824074074</v>
      </c>
      <c r="M103" s="59" t="s">
        <v>2380</v>
      </c>
      <c r="N103" s="58" t="s">
        <v>3909</v>
      </c>
      <c r="O103" s="55"/>
      <c r="P103">
        <v>1</v>
      </c>
    </row>
    <row r="104" spans="1:16" x14ac:dyDescent="0.25">
      <c r="A104" s="46" t="s">
        <v>272</v>
      </c>
      <c r="B104" s="46" t="s">
        <v>893</v>
      </c>
      <c r="C104">
        <v>104</v>
      </c>
      <c r="D104" s="53">
        <v>146</v>
      </c>
      <c r="E1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 s="55" t="s">
        <v>1018</v>
      </c>
      <c r="G104" s="57">
        <v>43235.412465277775</v>
      </c>
      <c r="H104" s="55" t="s">
        <v>1116</v>
      </c>
      <c r="I104" s="59" t="s">
        <v>1788</v>
      </c>
      <c r="J104" s="55" t="s">
        <v>2139</v>
      </c>
      <c r="K104" s="55"/>
      <c r="L104" s="57">
        <v>43235.412465277775</v>
      </c>
      <c r="M104" s="59" t="s">
        <v>2381</v>
      </c>
      <c r="N104" s="58" t="s">
        <v>3910</v>
      </c>
      <c r="O104" s="55"/>
      <c r="P104">
        <v>1</v>
      </c>
    </row>
    <row r="105" spans="1:16" x14ac:dyDescent="0.25">
      <c r="A105" s="46" t="s">
        <v>274</v>
      </c>
      <c r="B105" s="46" t="s">
        <v>802</v>
      </c>
      <c r="C105">
        <v>105</v>
      </c>
      <c r="D105" s="53">
        <v>149</v>
      </c>
      <c r="E1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 s="55" t="s">
        <v>1018</v>
      </c>
      <c r="G105" s="57">
        <v>43235.421076388891</v>
      </c>
      <c r="H105" s="55" t="s">
        <v>1115</v>
      </c>
      <c r="I105" s="55"/>
      <c r="J105" s="55"/>
      <c r="K105" s="55"/>
      <c r="L105" s="57">
        <v>43235.421076388891</v>
      </c>
      <c r="M105" s="59" t="s">
        <v>2383</v>
      </c>
      <c r="N105" s="58" t="s">
        <v>3912</v>
      </c>
      <c r="O105" s="55"/>
      <c r="P105">
        <v>1</v>
      </c>
    </row>
    <row r="106" spans="1:16" x14ac:dyDescent="0.25">
      <c r="A106" s="46" t="s">
        <v>275</v>
      </c>
      <c r="B106" s="46" t="s">
        <v>844</v>
      </c>
      <c r="C106">
        <v>106</v>
      </c>
      <c r="D106" s="53">
        <v>150</v>
      </c>
      <c r="E1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 s="55" t="s">
        <v>1018</v>
      </c>
      <c r="G106" s="57">
        <v>43235.267476851855</v>
      </c>
      <c r="H106" s="55" t="s">
        <v>1068</v>
      </c>
      <c r="I106" s="59" t="s">
        <v>1764</v>
      </c>
      <c r="J106" s="55" t="s">
        <v>2148</v>
      </c>
      <c r="K106" s="55"/>
      <c r="L106" s="57">
        <v>43235.267476851855</v>
      </c>
      <c r="M106" s="59" t="s">
        <v>2384</v>
      </c>
      <c r="N106" s="58" t="s">
        <v>3913</v>
      </c>
      <c r="O106" s="55"/>
      <c r="P106">
        <v>1</v>
      </c>
    </row>
    <row r="107" spans="1:16" x14ac:dyDescent="0.25">
      <c r="A107" s="46" t="s">
        <v>275</v>
      </c>
      <c r="B107" s="46" t="s">
        <v>891</v>
      </c>
      <c r="C107">
        <v>107</v>
      </c>
      <c r="D107" s="53">
        <v>151</v>
      </c>
      <c r="E1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 s="55" t="s">
        <v>1018</v>
      </c>
      <c r="G107" s="57">
        <v>43235.421817129631</v>
      </c>
      <c r="H107" s="55" t="s">
        <v>1109</v>
      </c>
      <c r="I107" s="55"/>
      <c r="J107" s="55"/>
      <c r="K107" s="55"/>
      <c r="L107" s="57">
        <v>43235.421817129631</v>
      </c>
      <c r="M107" s="59" t="s">
        <v>2385</v>
      </c>
      <c r="N107" s="58" t="s">
        <v>3914</v>
      </c>
      <c r="O107" s="55"/>
      <c r="P107">
        <v>1</v>
      </c>
    </row>
    <row r="108" spans="1:16" x14ac:dyDescent="0.25">
      <c r="A108" s="46" t="s">
        <v>275</v>
      </c>
      <c r="B108" s="46" t="s">
        <v>738</v>
      </c>
      <c r="C108">
        <v>108</v>
      </c>
      <c r="D108" s="53">
        <v>152</v>
      </c>
      <c r="E1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 s="55" t="s">
        <v>1018</v>
      </c>
      <c r="G108" s="57">
        <v>43235.421817129631</v>
      </c>
      <c r="H108" s="55" t="s">
        <v>1109</v>
      </c>
      <c r="I108" s="55"/>
      <c r="J108" s="55"/>
      <c r="K108" s="55"/>
      <c r="L108" s="57">
        <v>43235.421817129631</v>
      </c>
      <c r="M108" s="59" t="s">
        <v>2385</v>
      </c>
      <c r="N108" s="58" t="s">
        <v>3914</v>
      </c>
      <c r="O108" s="55"/>
      <c r="P108">
        <v>1</v>
      </c>
    </row>
    <row r="109" spans="1:16" x14ac:dyDescent="0.25">
      <c r="A109" s="46" t="s">
        <v>277</v>
      </c>
      <c r="B109" s="46" t="s">
        <v>802</v>
      </c>
      <c r="C109">
        <v>109</v>
      </c>
      <c r="D109" s="53">
        <v>154</v>
      </c>
      <c r="E1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 s="55" t="s">
        <v>1018</v>
      </c>
      <c r="G109" s="57">
        <v>43235.425300925926</v>
      </c>
      <c r="H109" s="55" t="s">
        <v>1115</v>
      </c>
      <c r="I109" s="55"/>
      <c r="J109" s="55"/>
      <c r="K109" s="55"/>
      <c r="L109" s="57">
        <v>43235.425300925926</v>
      </c>
      <c r="M109" s="59" t="s">
        <v>2387</v>
      </c>
      <c r="N109" s="58" t="s">
        <v>3916</v>
      </c>
      <c r="O109" s="55"/>
      <c r="P109">
        <v>1</v>
      </c>
    </row>
    <row r="110" spans="1:16" x14ac:dyDescent="0.25">
      <c r="A110" s="46" t="s">
        <v>279</v>
      </c>
      <c r="B110" s="46" t="s">
        <v>891</v>
      </c>
      <c r="C110">
        <v>110</v>
      </c>
      <c r="D110" s="53">
        <v>156</v>
      </c>
      <c r="E1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 s="55" t="s">
        <v>1018</v>
      </c>
      <c r="G110" s="57">
        <v>43235.429664351854</v>
      </c>
      <c r="H110" s="55" t="s">
        <v>1109</v>
      </c>
      <c r="I110" s="55"/>
      <c r="J110" s="55"/>
      <c r="K110" s="55"/>
      <c r="L110" s="57">
        <v>43235.429664351854</v>
      </c>
      <c r="M110" s="59" t="s">
        <v>2389</v>
      </c>
      <c r="N110" s="58" t="s">
        <v>3918</v>
      </c>
      <c r="O110" s="55"/>
      <c r="P110">
        <v>1</v>
      </c>
    </row>
    <row r="111" spans="1:16" x14ac:dyDescent="0.25">
      <c r="A111" s="46" t="s">
        <v>279</v>
      </c>
      <c r="B111" s="46" t="s">
        <v>738</v>
      </c>
      <c r="C111">
        <v>111</v>
      </c>
      <c r="D111" s="53">
        <v>157</v>
      </c>
      <c r="E1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 s="55" t="s">
        <v>1018</v>
      </c>
      <c r="G111" s="57">
        <v>43235.429664351854</v>
      </c>
      <c r="H111" s="55" t="s">
        <v>1109</v>
      </c>
      <c r="I111" s="55"/>
      <c r="J111" s="55"/>
      <c r="K111" s="55"/>
      <c r="L111" s="57">
        <v>43235.429664351854</v>
      </c>
      <c r="M111" s="59" t="s">
        <v>2389</v>
      </c>
      <c r="N111" s="58" t="s">
        <v>3918</v>
      </c>
      <c r="O111" s="55"/>
      <c r="P111">
        <v>1</v>
      </c>
    </row>
    <row r="112" spans="1:16" x14ac:dyDescent="0.25">
      <c r="A112" s="46" t="s">
        <v>280</v>
      </c>
      <c r="B112" s="46" t="s">
        <v>738</v>
      </c>
      <c r="C112">
        <v>112</v>
      </c>
      <c r="D112" s="53">
        <v>158</v>
      </c>
      <c r="E1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 s="55" t="s">
        <v>1018</v>
      </c>
      <c r="G112" s="57">
        <v>43235.4299537037</v>
      </c>
      <c r="H112" s="55" t="s">
        <v>1120</v>
      </c>
      <c r="I112" s="55"/>
      <c r="J112" s="55"/>
      <c r="K112" s="55"/>
      <c r="L112" s="57">
        <v>43235.4299537037</v>
      </c>
      <c r="M112" s="59" t="s">
        <v>2390</v>
      </c>
      <c r="N112" s="58" t="s">
        <v>3919</v>
      </c>
      <c r="O112" s="55"/>
      <c r="P112">
        <v>1</v>
      </c>
    </row>
    <row r="113" spans="1:16" x14ac:dyDescent="0.25">
      <c r="A113" s="46" t="s">
        <v>281</v>
      </c>
      <c r="B113" s="46" t="s">
        <v>738</v>
      </c>
      <c r="C113">
        <v>113</v>
      </c>
      <c r="D113" s="53">
        <v>159</v>
      </c>
      <c r="E1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 s="55" t="s">
        <v>1018</v>
      </c>
      <c r="G113" s="57">
        <v>43235.430810185186</v>
      </c>
      <c r="H113" s="55" t="s">
        <v>1120</v>
      </c>
      <c r="I113" s="55"/>
      <c r="J113" s="55"/>
      <c r="K113" s="55"/>
      <c r="L113" s="57">
        <v>43235.430810185186</v>
      </c>
      <c r="M113" s="59" t="s">
        <v>2391</v>
      </c>
      <c r="N113" s="58" t="s">
        <v>3920</v>
      </c>
      <c r="O113" s="55"/>
      <c r="P113">
        <v>1</v>
      </c>
    </row>
    <row r="114" spans="1:16" x14ac:dyDescent="0.25">
      <c r="A114" s="46" t="s">
        <v>282</v>
      </c>
      <c r="B114" s="46" t="s">
        <v>495</v>
      </c>
      <c r="C114">
        <v>114</v>
      </c>
      <c r="D114" s="53">
        <v>160</v>
      </c>
      <c r="E1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 s="55" t="s">
        <v>1018</v>
      </c>
      <c r="G114" s="57">
        <v>43235.427453703705</v>
      </c>
      <c r="H114" s="55" t="s">
        <v>1111</v>
      </c>
      <c r="I114" s="55"/>
      <c r="J114" s="55"/>
      <c r="K114" s="55"/>
      <c r="L114" s="57">
        <v>43235.427453703705</v>
      </c>
      <c r="M114" s="59" t="s">
        <v>2392</v>
      </c>
      <c r="N114" s="58" t="s">
        <v>3921</v>
      </c>
      <c r="O114" s="55"/>
      <c r="P114">
        <v>2</v>
      </c>
    </row>
    <row r="115" spans="1:16" x14ac:dyDescent="0.25">
      <c r="A115" s="46" t="s">
        <v>282</v>
      </c>
      <c r="B115" s="46" t="s">
        <v>895</v>
      </c>
      <c r="C115">
        <v>115</v>
      </c>
      <c r="D115" s="53">
        <v>161</v>
      </c>
      <c r="E1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 s="55" t="s">
        <v>1018</v>
      </c>
      <c r="G115" s="57">
        <v>43235.435393518521</v>
      </c>
      <c r="H115" s="55" t="s">
        <v>1121</v>
      </c>
      <c r="I115" s="55"/>
      <c r="J115" s="55"/>
      <c r="K115" s="55"/>
      <c r="L115" s="57">
        <v>43235.435393518521</v>
      </c>
      <c r="M115" s="59" t="s">
        <v>2393</v>
      </c>
      <c r="N115" s="58" t="s">
        <v>3922</v>
      </c>
      <c r="O115" s="55"/>
      <c r="P115">
        <v>1</v>
      </c>
    </row>
    <row r="116" spans="1:16" x14ac:dyDescent="0.25">
      <c r="A116" s="46" t="s">
        <v>282</v>
      </c>
      <c r="B116" s="46" t="s">
        <v>727</v>
      </c>
      <c r="C116">
        <v>116</v>
      </c>
      <c r="D116" s="53">
        <v>162</v>
      </c>
      <c r="E1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 s="55" t="s">
        <v>1018</v>
      </c>
      <c r="G116" s="57">
        <v>43235.435393518521</v>
      </c>
      <c r="H116" s="55" t="s">
        <v>1121</v>
      </c>
      <c r="I116" s="55"/>
      <c r="J116" s="55"/>
      <c r="K116" s="55"/>
      <c r="L116" s="57">
        <v>43235.435393518521</v>
      </c>
      <c r="M116" s="59" t="s">
        <v>2393</v>
      </c>
      <c r="N116" s="58" t="s">
        <v>3922</v>
      </c>
      <c r="O116" s="55"/>
      <c r="P116">
        <v>1</v>
      </c>
    </row>
    <row r="117" spans="1:16" x14ac:dyDescent="0.25">
      <c r="A117" s="46" t="s">
        <v>282</v>
      </c>
      <c r="B117" s="46" t="s">
        <v>896</v>
      </c>
      <c r="C117">
        <v>117</v>
      </c>
      <c r="D117" s="53">
        <v>163</v>
      </c>
      <c r="E1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 s="55" t="s">
        <v>1018</v>
      </c>
      <c r="G117" s="57">
        <v>43235.435393518521</v>
      </c>
      <c r="H117" s="55" t="s">
        <v>1121</v>
      </c>
      <c r="I117" s="55"/>
      <c r="J117" s="55"/>
      <c r="K117" s="55"/>
      <c r="L117" s="57">
        <v>43235.435393518521</v>
      </c>
      <c r="M117" s="59" t="s">
        <v>2393</v>
      </c>
      <c r="N117" s="58" t="s">
        <v>3922</v>
      </c>
      <c r="O117" s="55"/>
      <c r="P117">
        <v>1</v>
      </c>
    </row>
    <row r="118" spans="1:16" x14ac:dyDescent="0.25">
      <c r="A118" s="46" t="s">
        <v>282</v>
      </c>
      <c r="B118" s="46" t="s">
        <v>497</v>
      </c>
      <c r="C118">
        <v>118</v>
      </c>
      <c r="D118" s="53">
        <v>164</v>
      </c>
      <c r="E1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 s="55" t="s">
        <v>1018</v>
      </c>
      <c r="G118" s="57">
        <v>43235.435393518521</v>
      </c>
      <c r="H118" s="55" t="s">
        <v>1121</v>
      </c>
      <c r="I118" s="55"/>
      <c r="J118" s="55"/>
      <c r="K118" s="55"/>
      <c r="L118" s="57">
        <v>43235.435393518521</v>
      </c>
      <c r="M118" s="59" t="s">
        <v>2393</v>
      </c>
      <c r="N118" s="58" t="s">
        <v>3922</v>
      </c>
      <c r="O118" s="55"/>
      <c r="P118">
        <v>1</v>
      </c>
    </row>
    <row r="119" spans="1:16" x14ac:dyDescent="0.25">
      <c r="A119" s="46" t="s">
        <v>282</v>
      </c>
      <c r="B119" s="46" t="s">
        <v>897</v>
      </c>
      <c r="C119">
        <v>119</v>
      </c>
      <c r="D119" s="53">
        <v>165</v>
      </c>
      <c r="E1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 s="55" t="s">
        <v>1018</v>
      </c>
      <c r="G119" s="57">
        <v>43235.435393518521</v>
      </c>
      <c r="H119" s="55" t="s">
        <v>1121</v>
      </c>
      <c r="I119" s="55"/>
      <c r="J119" s="55"/>
      <c r="K119" s="55"/>
      <c r="L119" s="57">
        <v>43235.435393518521</v>
      </c>
      <c r="M119" s="59" t="s">
        <v>2393</v>
      </c>
      <c r="N119" s="58" t="s">
        <v>3922</v>
      </c>
      <c r="O119" s="55"/>
      <c r="P119">
        <v>1</v>
      </c>
    </row>
    <row r="120" spans="1:16" x14ac:dyDescent="0.25">
      <c r="A120" s="46" t="s">
        <v>282</v>
      </c>
      <c r="B120" s="46" t="s">
        <v>849</v>
      </c>
      <c r="C120">
        <v>120</v>
      </c>
      <c r="D120" s="53">
        <v>166</v>
      </c>
      <c r="E1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 s="55" t="s">
        <v>1018</v>
      </c>
      <c r="G120" s="57">
        <v>43235.435393518521</v>
      </c>
      <c r="H120" s="55" t="s">
        <v>1121</v>
      </c>
      <c r="I120" s="55"/>
      <c r="J120" s="55"/>
      <c r="K120" s="55"/>
      <c r="L120" s="57">
        <v>43235.435393518521</v>
      </c>
      <c r="M120" s="59" t="s">
        <v>2393</v>
      </c>
      <c r="N120" s="58" t="s">
        <v>3922</v>
      </c>
      <c r="O120" s="55"/>
      <c r="P120">
        <v>1</v>
      </c>
    </row>
    <row r="121" spans="1:16" x14ac:dyDescent="0.25">
      <c r="A121" s="46" t="s">
        <v>282</v>
      </c>
      <c r="B121" s="46" t="s">
        <v>748</v>
      </c>
      <c r="C121">
        <v>121</v>
      </c>
      <c r="D121" s="53">
        <v>167</v>
      </c>
      <c r="E1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 s="55" t="s">
        <v>1018</v>
      </c>
      <c r="G121" s="57">
        <v>43235.435393518521</v>
      </c>
      <c r="H121" s="55" t="s">
        <v>1121</v>
      </c>
      <c r="I121" s="55"/>
      <c r="J121" s="55"/>
      <c r="K121" s="55"/>
      <c r="L121" s="57">
        <v>43235.435393518521</v>
      </c>
      <c r="M121" s="59" t="s">
        <v>2393</v>
      </c>
      <c r="N121" s="58" t="s">
        <v>3922</v>
      </c>
      <c r="O121" s="55"/>
      <c r="P121">
        <v>1</v>
      </c>
    </row>
    <row r="122" spans="1:16" x14ac:dyDescent="0.25">
      <c r="A122" s="46" t="s">
        <v>282</v>
      </c>
      <c r="B122" s="46" t="s">
        <v>767</v>
      </c>
      <c r="C122">
        <v>122</v>
      </c>
      <c r="D122" s="53">
        <v>168</v>
      </c>
      <c r="E1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 s="55" t="s">
        <v>1018</v>
      </c>
      <c r="G122" s="57">
        <v>43235.435393518521</v>
      </c>
      <c r="H122" s="55" t="s">
        <v>1121</v>
      </c>
      <c r="I122" s="55"/>
      <c r="J122" s="55"/>
      <c r="K122" s="55"/>
      <c r="L122" s="57">
        <v>43235.435393518521</v>
      </c>
      <c r="M122" s="59" t="s">
        <v>2393</v>
      </c>
      <c r="N122" s="58" t="s">
        <v>3922</v>
      </c>
      <c r="O122" s="55"/>
      <c r="P122">
        <v>1</v>
      </c>
    </row>
    <row r="123" spans="1:16" x14ac:dyDescent="0.25">
      <c r="A123" s="46" t="s">
        <v>282</v>
      </c>
      <c r="B123" s="46" t="s">
        <v>494</v>
      </c>
      <c r="C123">
        <v>123</v>
      </c>
      <c r="D123" s="53">
        <v>169</v>
      </c>
      <c r="E1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 s="55" t="s">
        <v>1018</v>
      </c>
      <c r="G123" s="57">
        <v>43235.435393518521</v>
      </c>
      <c r="H123" s="55" t="s">
        <v>1121</v>
      </c>
      <c r="I123" s="55"/>
      <c r="J123" s="55"/>
      <c r="K123" s="55"/>
      <c r="L123" s="57">
        <v>43235.435393518521</v>
      </c>
      <c r="M123" s="59" t="s">
        <v>2393</v>
      </c>
      <c r="N123" s="58" t="s">
        <v>3922</v>
      </c>
      <c r="O123" s="55"/>
      <c r="P123">
        <v>1</v>
      </c>
    </row>
    <row r="124" spans="1:16" x14ac:dyDescent="0.25">
      <c r="A124" s="46" t="s">
        <v>283</v>
      </c>
      <c r="B124" s="46" t="s">
        <v>366</v>
      </c>
      <c r="C124">
        <v>124</v>
      </c>
      <c r="D124" s="53">
        <v>170</v>
      </c>
      <c r="E1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 s="55" t="s">
        <v>1018</v>
      </c>
      <c r="G124" s="57">
        <v>43235.438125000001</v>
      </c>
      <c r="H124" s="55" t="s">
        <v>1122</v>
      </c>
      <c r="I124" s="59" t="s">
        <v>1791</v>
      </c>
      <c r="J124" s="55" t="s">
        <v>2148</v>
      </c>
      <c r="K124" s="55"/>
      <c r="L124" s="57">
        <v>43235.438125000001</v>
      </c>
      <c r="M124" s="59" t="s">
        <v>2394</v>
      </c>
      <c r="N124" s="58" t="s">
        <v>3923</v>
      </c>
      <c r="O124" s="55"/>
      <c r="P124">
        <v>1</v>
      </c>
    </row>
    <row r="125" spans="1:16" x14ac:dyDescent="0.25">
      <c r="A125" s="46" t="s">
        <v>284</v>
      </c>
      <c r="B125" s="46" t="s">
        <v>898</v>
      </c>
      <c r="C125">
        <v>125</v>
      </c>
      <c r="D125" s="53">
        <v>171</v>
      </c>
      <c r="E1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 s="55" t="s">
        <v>1018</v>
      </c>
      <c r="G125" s="57">
        <v>43235.443715277775</v>
      </c>
      <c r="H125" s="55" t="s">
        <v>1123</v>
      </c>
      <c r="I125" s="59" t="s">
        <v>1792</v>
      </c>
      <c r="J125" s="55" t="s">
        <v>2139</v>
      </c>
      <c r="K125" s="55"/>
      <c r="L125" s="57">
        <v>43235.443715277775</v>
      </c>
      <c r="M125" s="59" t="s">
        <v>2395</v>
      </c>
      <c r="N125" s="58" t="s">
        <v>3924</v>
      </c>
      <c r="O125" s="58" t="s">
        <v>5342</v>
      </c>
      <c r="P125" s="61">
        <v>1</v>
      </c>
    </row>
    <row r="126" spans="1:16" x14ac:dyDescent="0.25">
      <c r="A126" s="46" t="s">
        <v>284</v>
      </c>
      <c r="B126" s="46" t="s">
        <v>899</v>
      </c>
      <c r="C126">
        <v>126</v>
      </c>
      <c r="D126" s="53">
        <v>172</v>
      </c>
      <c r="E1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 s="55" t="s">
        <v>1018</v>
      </c>
      <c r="G126" s="57">
        <v>43235.443715277775</v>
      </c>
      <c r="H126" s="55" t="s">
        <v>1123</v>
      </c>
      <c r="I126" s="59" t="s">
        <v>1792</v>
      </c>
      <c r="J126" s="55" t="s">
        <v>2139</v>
      </c>
      <c r="K126" s="55"/>
      <c r="L126" s="57">
        <v>43235.443715277775</v>
      </c>
      <c r="M126" s="59" t="s">
        <v>2395</v>
      </c>
      <c r="N126" s="58" t="s">
        <v>3924</v>
      </c>
      <c r="O126" s="58" t="s">
        <v>5342</v>
      </c>
      <c r="P126" s="61">
        <v>1</v>
      </c>
    </row>
    <row r="127" spans="1:16" x14ac:dyDescent="0.25">
      <c r="A127" s="46" t="s">
        <v>284</v>
      </c>
      <c r="B127" s="46" t="s">
        <v>900</v>
      </c>
      <c r="C127">
        <v>127</v>
      </c>
      <c r="D127" s="53">
        <v>173</v>
      </c>
      <c r="E1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 s="55" t="s">
        <v>1018</v>
      </c>
      <c r="G127" s="57">
        <v>43235.443715277775</v>
      </c>
      <c r="H127" s="55" t="s">
        <v>1123</v>
      </c>
      <c r="I127" s="59" t="s">
        <v>1792</v>
      </c>
      <c r="J127" s="55" t="s">
        <v>2139</v>
      </c>
      <c r="K127" s="55"/>
      <c r="L127" s="57">
        <v>43235.443715277775</v>
      </c>
      <c r="M127" s="59" t="s">
        <v>2395</v>
      </c>
      <c r="N127" s="58" t="s">
        <v>3924</v>
      </c>
      <c r="O127" s="58" t="s">
        <v>5342</v>
      </c>
      <c r="P127" s="61">
        <v>1</v>
      </c>
    </row>
    <row r="128" spans="1:16" x14ac:dyDescent="0.25">
      <c r="A128" s="46" t="s">
        <v>286</v>
      </c>
      <c r="B128" s="46" t="s">
        <v>892</v>
      </c>
      <c r="C128">
        <v>128</v>
      </c>
      <c r="D128" s="53">
        <v>176</v>
      </c>
      <c r="E1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 s="55" t="s">
        <v>1018</v>
      </c>
      <c r="G128" s="57">
        <v>43235.449432870373</v>
      </c>
      <c r="H128" s="55" t="s">
        <v>1112</v>
      </c>
      <c r="I128" s="55"/>
      <c r="J128" s="55"/>
      <c r="K128" s="55"/>
      <c r="L128" s="57">
        <v>43235.449432870373</v>
      </c>
      <c r="M128" s="59" t="s">
        <v>2397</v>
      </c>
      <c r="N128" s="58" t="s">
        <v>3926</v>
      </c>
      <c r="O128" s="55"/>
      <c r="P128">
        <v>1</v>
      </c>
    </row>
    <row r="129" spans="1:16" x14ac:dyDescent="0.25">
      <c r="A129" s="46" t="s">
        <v>286</v>
      </c>
      <c r="B129" s="46" t="s">
        <v>508</v>
      </c>
      <c r="C129">
        <v>129</v>
      </c>
      <c r="D129" s="53">
        <v>177</v>
      </c>
      <c r="E1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 s="55" t="s">
        <v>1018</v>
      </c>
      <c r="G129" s="57">
        <v>43235.449432870373</v>
      </c>
      <c r="H129" s="55" t="s">
        <v>1112</v>
      </c>
      <c r="I129" s="55"/>
      <c r="J129" s="55"/>
      <c r="K129" s="55"/>
      <c r="L129" s="57">
        <v>43235.449432870373</v>
      </c>
      <c r="M129" s="59" t="s">
        <v>2397</v>
      </c>
      <c r="N129" s="58" t="s">
        <v>3926</v>
      </c>
      <c r="O129" s="55"/>
      <c r="P129">
        <v>1</v>
      </c>
    </row>
    <row r="130" spans="1:16" x14ac:dyDescent="0.25">
      <c r="A130" s="46" t="s">
        <v>287</v>
      </c>
      <c r="B130" s="46" t="s">
        <v>873</v>
      </c>
      <c r="C130">
        <v>130</v>
      </c>
      <c r="D130" s="53">
        <v>178</v>
      </c>
      <c r="E1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 s="55" t="s">
        <v>1018</v>
      </c>
      <c r="G130" s="57">
        <v>43235.451168981483</v>
      </c>
      <c r="H130" s="55" t="s">
        <v>1125</v>
      </c>
      <c r="I130" s="59" t="s">
        <v>1794</v>
      </c>
      <c r="J130" s="55" t="s">
        <v>2146</v>
      </c>
      <c r="K130" s="55"/>
      <c r="L130" s="57">
        <v>43235.451168981483</v>
      </c>
      <c r="M130" s="59" t="s">
        <v>2398</v>
      </c>
      <c r="N130" s="58" t="s">
        <v>3927</v>
      </c>
      <c r="O130" s="55"/>
      <c r="P130">
        <v>1</v>
      </c>
    </row>
    <row r="131" spans="1:16" x14ac:dyDescent="0.25">
      <c r="A131" s="46" t="s">
        <v>290</v>
      </c>
      <c r="B131" s="46" t="s">
        <v>765</v>
      </c>
      <c r="C131">
        <v>131</v>
      </c>
      <c r="D131" s="53">
        <v>181</v>
      </c>
      <c r="E1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 s="55" t="s">
        <v>1018</v>
      </c>
      <c r="G131" s="57">
        <v>43235.324479166666</v>
      </c>
      <c r="H131" s="55" t="s">
        <v>1041</v>
      </c>
      <c r="I131" s="59" t="s">
        <v>1748</v>
      </c>
      <c r="J131" s="55" t="s">
        <v>2141</v>
      </c>
      <c r="K131" s="55"/>
      <c r="L131" s="57">
        <v>43235.324479166666</v>
      </c>
      <c r="M131" s="59" t="s">
        <v>2401</v>
      </c>
      <c r="N131" s="58" t="s">
        <v>3930</v>
      </c>
      <c r="O131" s="55"/>
      <c r="P131">
        <v>1</v>
      </c>
    </row>
    <row r="132" spans="1:16" x14ac:dyDescent="0.25">
      <c r="A132" s="46" t="s">
        <v>290</v>
      </c>
      <c r="B132" s="46" t="s">
        <v>645</v>
      </c>
      <c r="C132">
        <v>132</v>
      </c>
      <c r="D132" s="53">
        <v>182</v>
      </c>
      <c r="E1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 s="55" t="s">
        <v>1018</v>
      </c>
      <c r="G132" s="57">
        <v>43235.46534722222</v>
      </c>
      <c r="H132" s="55" t="s">
        <v>1128</v>
      </c>
      <c r="I132" s="55"/>
      <c r="J132" s="55"/>
      <c r="K132" s="55"/>
      <c r="L132" s="57">
        <v>43235.46534722222</v>
      </c>
      <c r="M132" s="59" t="s">
        <v>2402</v>
      </c>
      <c r="N132" s="58" t="s">
        <v>3931</v>
      </c>
      <c r="O132" s="55"/>
      <c r="P132">
        <v>1</v>
      </c>
    </row>
    <row r="133" spans="1:16" x14ac:dyDescent="0.25">
      <c r="A133" s="46" t="s">
        <v>292</v>
      </c>
      <c r="B133" s="46" t="s">
        <v>738</v>
      </c>
      <c r="C133">
        <v>133</v>
      </c>
      <c r="D133" s="53">
        <v>184</v>
      </c>
      <c r="E1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 s="55" t="s">
        <v>1018</v>
      </c>
      <c r="G133" s="57">
        <v>43235.470046296294</v>
      </c>
      <c r="H133" s="55" t="s">
        <v>1120</v>
      </c>
      <c r="I133" s="55"/>
      <c r="J133" s="55"/>
      <c r="K133" s="55"/>
      <c r="L133" s="57">
        <v>43235.470046296294</v>
      </c>
      <c r="M133" s="59" t="s">
        <v>2404</v>
      </c>
      <c r="N133" s="58" t="s">
        <v>3933</v>
      </c>
      <c r="O133" s="55"/>
      <c r="P133">
        <v>1</v>
      </c>
    </row>
    <row r="134" spans="1:16" x14ac:dyDescent="0.25">
      <c r="A134" s="46" t="s">
        <v>293</v>
      </c>
      <c r="B134" s="46" t="s">
        <v>738</v>
      </c>
      <c r="C134">
        <v>134</v>
      </c>
      <c r="D134" s="53">
        <v>185</v>
      </c>
      <c r="E1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 s="55" t="s">
        <v>1018</v>
      </c>
      <c r="G134" s="57">
        <v>43235.476678240739</v>
      </c>
      <c r="H134" s="55" t="s">
        <v>1120</v>
      </c>
      <c r="I134" s="55"/>
      <c r="J134" s="55"/>
      <c r="K134" s="55"/>
      <c r="L134" s="57">
        <v>43235.476678240739</v>
      </c>
      <c r="M134" s="59" t="s">
        <v>2405</v>
      </c>
      <c r="N134" s="58" t="s">
        <v>3934</v>
      </c>
      <c r="O134" s="55"/>
      <c r="P134">
        <v>1</v>
      </c>
    </row>
    <row r="135" spans="1:16" x14ac:dyDescent="0.25">
      <c r="A135" s="46" t="s">
        <v>294</v>
      </c>
      <c r="B135" s="46" t="s">
        <v>738</v>
      </c>
      <c r="C135">
        <v>135</v>
      </c>
      <c r="D135" s="53">
        <v>186</v>
      </c>
      <c r="E1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 s="55" t="s">
        <v>1018</v>
      </c>
      <c r="G135" s="57">
        <v>43235.477488425924</v>
      </c>
      <c r="H135" s="55" t="s">
        <v>1120</v>
      </c>
      <c r="I135" s="55"/>
      <c r="J135" s="55"/>
      <c r="K135" s="55"/>
      <c r="L135" s="57">
        <v>43235.477488425924</v>
      </c>
      <c r="M135" s="59" t="s">
        <v>2406</v>
      </c>
      <c r="N135" s="58" t="s">
        <v>3935</v>
      </c>
      <c r="O135" s="55"/>
      <c r="P135">
        <v>1</v>
      </c>
    </row>
    <row r="136" spans="1:16" x14ac:dyDescent="0.25">
      <c r="A136" s="46" t="s">
        <v>300</v>
      </c>
      <c r="B136" s="46" t="s">
        <v>738</v>
      </c>
      <c r="C136">
        <v>136</v>
      </c>
      <c r="D136" s="53">
        <v>192</v>
      </c>
      <c r="E1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 s="55" t="s">
        <v>1018</v>
      </c>
      <c r="G136" s="57">
        <v>43235.501712962963</v>
      </c>
      <c r="H136" s="55" t="s">
        <v>1120</v>
      </c>
      <c r="I136" s="55"/>
      <c r="J136" s="55"/>
      <c r="K136" s="55"/>
      <c r="L136" s="57">
        <v>43235.501712962963</v>
      </c>
      <c r="M136" s="59" t="s">
        <v>2412</v>
      </c>
      <c r="N136" s="58" t="s">
        <v>3941</v>
      </c>
      <c r="O136" s="55"/>
      <c r="P136">
        <v>1</v>
      </c>
    </row>
    <row r="137" spans="1:16" x14ac:dyDescent="0.25">
      <c r="A137" s="46" t="s">
        <v>302</v>
      </c>
      <c r="B137" s="46" t="s">
        <v>738</v>
      </c>
      <c r="C137">
        <v>137</v>
      </c>
      <c r="D137" s="53">
        <v>194</v>
      </c>
      <c r="E1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 s="55" t="s">
        <v>1018</v>
      </c>
      <c r="G137" s="57">
        <v>43235.507314814815</v>
      </c>
      <c r="H137" s="55" t="s">
        <v>1120</v>
      </c>
      <c r="I137" s="55"/>
      <c r="J137" s="55"/>
      <c r="K137" s="55"/>
      <c r="L137" s="57">
        <v>43235.507314814815</v>
      </c>
      <c r="M137" s="59" t="s">
        <v>2414</v>
      </c>
      <c r="N137" s="58" t="s">
        <v>3943</v>
      </c>
      <c r="O137" s="55"/>
      <c r="P137">
        <v>1</v>
      </c>
    </row>
    <row r="138" spans="1:16" x14ac:dyDescent="0.25">
      <c r="A138" s="46" t="s">
        <v>306</v>
      </c>
      <c r="B138" s="46" t="s">
        <v>305</v>
      </c>
      <c r="C138">
        <v>138</v>
      </c>
      <c r="D138" s="53">
        <v>198</v>
      </c>
      <c r="E1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 s="55" t="s">
        <v>1018</v>
      </c>
      <c r="G138" s="57">
        <v>43235.514201388891</v>
      </c>
      <c r="H138" s="55" t="s">
        <v>1139</v>
      </c>
      <c r="I138" s="59" t="s">
        <v>1805</v>
      </c>
      <c r="J138" s="55" t="s">
        <v>2148</v>
      </c>
      <c r="K138" s="55"/>
      <c r="L138" s="57">
        <v>43235.514201388891</v>
      </c>
      <c r="M138" s="59" t="s">
        <v>2418</v>
      </c>
      <c r="N138" s="58" t="s">
        <v>3947</v>
      </c>
      <c r="O138" s="55"/>
      <c r="P138">
        <v>1</v>
      </c>
    </row>
    <row r="139" spans="1:16" x14ac:dyDescent="0.25">
      <c r="A139" s="46" t="s">
        <v>306</v>
      </c>
      <c r="B139" s="46" t="s">
        <v>715</v>
      </c>
      <c r="C139">
        <v>139</v>
      </c>
      <c r="D139" s="53">
        <v>199</v>
      </c>
      <c r="E1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 s="55" t="s">
        <v>1018</v>
      </c>
      <c r="G139" s="57">
        <v>43235.407997685186</v>
      </c>
      <c r="H139" s="55" t="s">
        <v>1140</v>
      </c>
      <c r="I139" s="59" t="s">
        <v>1806</v>
      </c>
      <c r="J139" s="55" t="s">
        <v>2137</v>
      </c>
      <c r="K139" s="55"/>
      <c r="L139" s="57">
        <v>43235.407997685186</v>
      </c>
      <c r="M139" s="59" t="s">
        <v>2419</v>
      </c>
      <c r="N139" s="58" t="s">
        <v>3948</v>
      </c>
      <c r="O139" s="55"/>
      <c r="P139">
        <v>1</v>
      </c>
    </row>
    <row r="140" spans="1:16" x14ac:dyDescent="0.25">
      <c r="A140" s="46" t="s">
        <v>308</v>
      </c>
      <c r="B140" s="46" t="s">
        <v>868</v>
      </c>
      <c r="C140">
        <v>140</v>
      </c>
      <c r="D140" s="53">
        <v>201</v>
      </c>
      <c r="E1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 s="55" t="s">
        <v>1018</v>
      </c>
      <c r="G140" s="57">
        <v>43235.515555555554</v>
      </c>
      <c r="H140" s="55" t="s">
        <v>1046</v>
      </c>
      <c r="I140" s="55"/>
      <c r="J140" s="55"/>
      <c r="K140" s="55"/>
      <c r="L140" s="57">
        <v>43235.515555555554</v>
      </c>
      <c r="M140" s="59" t="s">
        <v>2421</v>
      </c>
      <c r="N140" s="58" t="s">
        <v>3950</v>
      </c>
      <c r="O140" s="55"/>
      <c r="P140">
        <v>1</v>
      </c>
    </row>
    <row r="141" spans="1:16" x14ac:dyDescent="0.25">
      <c r="A141" s="46" t="s">
        <v>311</v>
      </c>
      <c r="B141" s="46" t="s">
        <v>738</v>
      </c>
      <c r="C141">
        <v>141</v>
      </c>
      <c r="D141" s="53">
        <v>204</v>
      </c>
      <c r="E1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 s="55" t="s">
        <v>1018</v>
      </c>
      <c r="G141" s="57">
        <v>43235.531388888892</v>
      </c>
      <c r="H141" s="55" t="s">
        <v>1120</v>
      </c>
      <c r="I141" s="55"/>
      <c r="J141" s="55"/>
      <c r="K141" s="55"/>
      <c r="L141" s="57">
        <v>43235.531388888892</v>
      </c>
      <c r="M141" s="59" t="s">
        <v>2424</v>
      </c>
      <c r="N141" s="58" t="s">
        <v>3953</v>
      </c>
      <c r="O141" s="55"/>
      <c r="P141">
        <v>1</v>
      </c>
    </row>
    <row r="142" spans="1:16" x14ac:dyDescent="0.25">
      <c r="A142" s="46" t="s">
        <v>311</v>
      </c>
      <c r="B142" s="46" t="s">
        <v>857</v>
      </c>
      <c r="C142">
        <v>142</v>
      </c>
      <c r="D142" s="53">
        <v>205</v>
      </c>
      <c r="E1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 s="55" t="s">
        <v>1018</v>
      </c>
      <c r="G142" s="57">
        <v>43235.53466435185</v>
      </c>
      <c r="H142" s="55" t="s">
        <v>1144</v>
      </c>
      <c r="I142" s="59" t="s">
        <v>1810</v>
      </c>
      <c r="J142" s="55" t="s">
        <v>2142</v>
      </c>
      <c r="K142" s="55"/>
      <c r="L142" s="57">
        <v>43235.53466435185</v>
      </c>
      <c r="M142" s="59" t="s">
        <v>2425</v>
      </c>
      <c r="N142" s="58" t="s">
        <v>3954</v>
      </c>
      <c r="O142" s="55"/>
      <c r="P142">
        <v>1</v>
      </c>
    </row>
    <row r="143" spans="1:16" x14ac:dyDescent="0.25">
      <c r="A143" s="46" t="s">
        <v>312</v>
      </c>
      <c r="B143" s="46" t="s">
        <v>903</v>
      </c>
      <c r="C143">
        <v>143</v>
      </c>
      <c r="D143" s="53">
        <v>207</v>
      </c>
      <c r="E1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 s="55" t="s">
        <v>1018</v>
      </c>
      <c r="G143" s="57">
        <v>43235.537835648145</v>
      </c>
      <c r="H143" s="55" t="s">
        <v>1145</v>
      </c>
      <c r="I143" s="55"/>
      <c r="J143" s="55"/>
      <c r="K143" s="55"/>
      <c r="L143" s="57">
        <v>43235.537835648145</v>
      </c>
      <c r="M143" s="59" t="s">
        <v>2426</v>
      </c>
      <c r="N143" s="58" t="s">
        <v>3955</v>
      </c>
      <c r="O143" s="58" t="s">
        <v>5343</v>
      </c>
      <c r="P143" s="61">
        <v>1</v>
      </c>
    </row>
    <row r="144" spans="1:16" x14ac:dyDescent="0.25">
      <c r="A144" s="46" t="s">
        <v>313</v>
      </c>
      <c r="B144" s="46" t="s">
        <v>323</v>
      </c>
      <c r="C144">
        <v>144</v>
      </c>
      <c r="D144" s="53">
        <v>208</v>
      </c>
      <c r="E1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 s="55" t="s">
        <v>1018</v>
      </c>
      <c r="G144" s="57">
        <v>43235.538368055553</v>
      </c>
      <c r="H144" s="55" t="s">
        <v>1146</v>
      </c>
      <c r="I144" s="55"/>
      <c r="J144" s="55"/>
      <c r="K144" s="55"/>
      <c r="L144" s="57">
        <v>43235.538368055553</v>
      </c>
      <c r="M144" s="59" t="s">
        <v>2427</v>
      </c>
      <c r="N144" s="58" t="s">
        <v>3956</v>
      </c>
      <c r="O144" s="55"/>
      <c r="P144">
        <v>1</v>
      </c>
    </row>
    <row r="145" spans="1:16" x14ac:dyDescent="0.25">
      <c r="A145" s="46" t="s">
        <v>314</v>
      </c>
      <c r="B145" s="46" t="s">
        <v>781</v>
      </c>
      <c r="C145">
        <v>145</v>
      </c>
      <c r="D145" s="53">
        <v>209</v>
      </c>
      <c r="E1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 s="55" t="s">
        <v>1018</v>
      </c>
      <c r="G145" s="57">
        <v>43235.539664351854</v>
      </c>
      <c r="H145" s="55" t="s">
        <v>1147</v>
      </c>
      <c r="I145" s="55"/>
      <c r="J145" s="55"/>
      <c r="K145" s="55"/>
      <c r="L145" s="57">
        <v>43235.539664351854</v>
      </c>
      <c r="M145" s="59" t="s">
        <v>2428</v>
      </c>
      <c r="N145" s="58" t="s">
        <v>3957</v>
      </c>
      <c r="O145" s="55"/>
      <c r="P145">
        <v>1</v>
      </c>
    </row>
    <row r="146" spans="1:16" x14ac:dyDescent="0.25">
      <c r="A146" s="46" t="s">
        <v>317</v>
      </c>
      <c r="B146" s="46" t="s">
        <v>781</v>
      </c>
      <c r="C146">
        <v>146</v>
      </c>
      <c r="D146" s="53">
        <v>212</v>
      </c>
      <c r="E1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 s="55" t="s">
        <v>1018</v>
      </c>
      <c r="G146" s="57">
        <v>43235.549976851849</v>
      </c>
      <c r="H146" s="55" t="s">
        <v>1147</v>
      </c>
      <c r="I146" s="55"/>
      <c r="J146" s="55"/>
      <c r="K146" s="55"/>
      <c r="L146" s="57">
        <v>43235.549976851849</v>
      </c>
      <c r="M146" s="59" t="s">
        <v>2431</v>
      </c>
      <c r="N146" s="58" t="s">
        <v>3960</v>
      </c>
      <c r="O146" s="55"/>
      <c r="P146">
        <v>1</v>
      </c>
    </row>
    <row r="147" spans="1:16" x14ac:dyDescent="0.25">
      <c r="A147" s="46" t="s">
        <v>318</v>
      </c>
      <c r="B147" s="46" t="s">
        <v>781</v>
      </c>
      <c r="C147">
        <v>147</v>
      </c>
      <c r="D147" s="53">
        <v>213</v>
      </c>
      <c r="E1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 s="55" t="s">
        <v>1018</v>
      </c>
      <c r="G147" s="57">
        <v>43235.550509259258</v>
      </c>
      <c r="H147" s="55" t="s">
        <v>1147</v>
      </c>
      <c r="I147" s="55"/>
      <c r="J147" s="55"/>
      <c r="K147" s="55"/>
      <c r="L147" s="57">
        <v>43235.550509259258</v>
      </c>
      <c r="M147" s="59" t="s">
        <v>2432</v>
      </c>
      <c r="N147" s="58" t="s">
        <v>3961</v>
      </c>
      <c r="O147" s="55"/>
      <c r="P147">
        <v>1</v>
      </c>
    </row>
    <row r="148" spans="1:16" x14ac:dyDescent="0.25">
      <c r="A148" s="46" t="s">
        <v>319</v>
      </c>
      <c r="B148" s="46" t="s">
        <v>903</v>
      </c>
      <c r="C148">
        <v>148</v>
      </c>
      <c r="D148" s="53">
        <v>214</v>
      </c>
      <c r="E1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 s="55" t="s">
        <v>1018</v>
      </c>
      <c r="G148" s="57">
        <v>43235.556863425925</v>
      </c>
      <c r="H148" s="55" t="s">
        <v>1150</v>
      </c>
      <c r="I148" s="55"/>
      <c r="J148" s="55"/>
      <c r="K148" s="55"/>
      <c r="L148" s="57">
        <v>43235.556863425925</v>
      </c>
      <c r="M148" s="59" t="s">
        <v>2433</v>
      </c>
      <c r="N148" s="58" t="s">
        <v>3962</v>
      </c>
      <c r="O148" s="58" t="s">
        <v>5344</v>
      </c>
      <c r="P148" s="61">
        <v>1</v>
      </c>
    </row>
    <row r="149" spans="1:16" x14ac:dyDescent="0.25">
      <c r="A149" s="46" t="s">
        <v>320</v>
      </c>
      <c r="B149" s="46" t="s">
        <v>818</v>
      </c>
      <c r="C149">
        <v>149</v>
      </c>
      <c r="D149" s="53">
        <v>216</v>
      </c>
      <c r="E1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 s="55" t="s">
        <v>1018</v>
      </c>
      <c r="G149" s="57">
        <v>43235.557071759256</v>
      </c>
      <c r="H149" s="55" t="s">
        <v>1151</v>
      </c>
      <c r="I149" s="59" t="s">
        <v>1813</v>
      </c>
      <c r="J149" s="55" t="s">
        <v>2138</v>
      </c>
      <c r="K149" s="55"/>
      <c r="L149" s="57">
        <v>43235.557071759256</v>
      </c>
      <c r="M149" s="59" t="s">
        <v>2434</v>
      </c>
      <c r="N149" s="58" t="s">
        <v>3963</v>
      </c>
      <c r="O149" s="55"/>
      <c r="P149">
        <v>1</v>
      </c>
    </row>
    <row r="150" spans="1:16" x14ac:dyDescent="0.25">
      <c r="A150" s="46" t="s">
        <v>321</v>
      </c>
      <c r="B150" s="46" t="s">
        <v>859</v>
      </c>
      <c r="C150">
        <v>150</v>
      </c>
      <c r="D150" s="53">
        <v>217</v>
      </c>
      <c r="E1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 s="55" t="s">
        <v>1018</v>
      </c>
      <c r="G150" s="57">
        <v>43235.559340277781</v>
      </c>
      <c r="H150" s="55" t="s">
        <v>1033</v>
      </c>
      <c r="I150" s="55"/>
      <c r="J150" s="55"/>
      <c r="K150" s="55" t="s">
        <v>2195</v>
      </c>
      <c r="L150" s="57">
        <v>43235.559340277781</v>
      </c>
      <c r="M150" s="59" t="s">
        <v>2435</v>
      </c>
      <c r="N150" s="58" t="s">
        <v>3964</v>
      </c>
      <c r="O150" s="55"/>
      <c r="P150">
        <v>1</v>
      </c>
    </row>
    <row r="151" spans="1:16" x14ac:dyDescent="0.25">
      <c r="A151" s="46" t="s">
        <v>324</v>
      </c>
      <c r="B151" s="46" t="s">
        <v>323</v>
      </c>
      <c r="C151">
        <v>151</v>
      </c>
      <c r="D151" s="53">
        <v>220</v>
      </c>
      <c r="E1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 s="55" t="s">
        <v>1018</v>
      </c>
      <c r="G151" s="57">
        <v>43235.579513888886</v>
      </c>
      <c r="H151" s="55" t="s">
        <v>1146</v>
      </c>
      <c r="I151" s="55"/>
      <c r="J151" s="55"/>
      <c r="K151" s="55"/>
      <c r="L151" s="57">
        <v>43235.579513888886</v>
      </c>
      <c r="M151" s="59" t="s">
        <v>2438</v>
      </c>
      <c r="N151" s="58" t="s">
        <v>3967</v>
      </c>
      <c r="O151" s="55"/>
      <c r="P151">
        <v>1</v>
      </c>
    </row>
    <row r="152" spans="1:16" x14ac:dyDescent="0.25">
      <c r="A152" s="46" t="s">
        <v>326</v>
      </c>
      <c r="B152" s="46" t="s">
        <v>905</v>
      </c>
      <c r="C152">
        <v>152</v>
      </c>
      <c r="D152" s="53">
        <v>222</v>
      </c>
      <c r="E1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 s="55" t="s">
        <v>1018</v>
      </c>
      <c r="G152" s="57">
        <v>43235.593240740738</v>
      </c>
      <c r="H152" s="55" t="s">
        <v>1155</v>
      </c>
      <c r="I152" s="55"/>
      <c r="J152" s="55"/>
      <c r="K152" s="55"/>
      <c r="L152" s="57">
        <v>43235.593240740738</v>
      </c>
      <c r="M152" s="59" t="s">
        <v>2440</v>
      </c>
      <c r="N152" s="58" t="s">
        <v>3969</v>
      </c>
      <c r="O152" s="58" t="s">
        <v>4166</v>
      </c>
      <c r="P152" s="61">
        <v>1</v>
      </c>
    </row>
    <row r="153" spans="1:16" x14ac:dyDescent="0.25">
      <c r="A153" s="46" t="s">
        <v>326</v>
      </c>
      <c r="B153" s="46" t="s">
        <v>770</v>
      </c>
      <c r="C153">
        <v>153</v>
      </c>
      <c r="D153" s="53">
        <v>223</v>
      </c>
      <c r="E1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 s="55" t="s">
        <v>1018</v>
      </c>
      <c r="G153" s="57">
        <v>43235.593240740738</v>
      </c>
      <c r="H153" s="55" t="s">
        <v>1155</v>
      </c>
      <c r="I153" s="55"/>
      <c r="J153" s="55"/>
      <c r="K153" s="55"/>
      <c r="L153" s="57">
        <v>43235.593240740738</v>
      </c>
      <c r="M153" s="59" t="s">
        <v>2440</v>
      </c>
      <c r="N153" s="58" t="s">
        <v>3969</v>
      </c>
      <c r="O153" s="58" t="s">
        <v>4166</v>
      </c>
      <c r="P153" s="61">
        <v>1</v>
      </c>
    </row>
    <row r="154" spans="1:16" x14ac:dyDescent="0.25">
      <c r="A154" s="46" t="s">
        <v>326</v>
      </c>
      <c r="B154" s="46" t="s">
        <v>455</v>
      </c>
      <c r="C154">
        <v>154</v>
      </c>
      <c r="D154" s="53">
        <v>224</v>
      </c>
      <c r="E1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 s="55" t="s">
        <v>1018</v>
      </c>
      <c r="G154" s="57">
        <v>43235.593240740738</v>
      </c>
      <c r="H154" s="55" t="s">
        <v>1155</v>
      </c>
      <c r="I154" s="55"/>
      <c r="J154" s="55"/>
      <c r="K154" s="55"/>
      <c r="L154" s="57">
        <v>43235.593240740738</v>
      </c>
      <c r="M154" s="59" t="s">
        <v>2440</v>
      </c>
      <c r="N154" s="58" t="s">
        <v>3969</v>
      </c>
      <c r="O154" s="58" t="s">
        <v>4166</v>
      </c>
      <c r="P154" s="61">
        <v>1</v>
      </c>
    </row>
    <row r="155" spans="1:16" x14ac:dyDescent="0.25">
      <c r="A155" s="46" t="s">
        <v>326</v>
      </c>
      <c r="B155" s="46" t="s">
        <v>884</v>
      </c>
      <c r="C155">
        <v>155</v>
      </c>
      <c r="D155" s="53">
        <v>225</v>
      </c>
      <c r="E1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 s="55" t="s">
        <v>1018</v>
      </c>
      <c r="G155" s="57">
        <v>43235.593240740738</v>
      </c>
      <c r="H155" s="55" t="s">
        <v>1155</v>
      </c>
      <c r="I155" s="55"/>
      <c r="J155" s="55"/>
      <c r="K155" s="55"/>
      <c r="L155" s="57">
        <v>43235.593240740738</v>
      </c>
      <c r="M155" s="59" t="s">
        <v>2440</v>
      </c>
      <c r="N155" s="58" t="s">
        <v>3969</v>
      </c>
      <c r="O155" s="58" t="s">
        <v>4166</v>
      </c>
      <c r="P155" s="61">
        <v>1</v>
      </c>
    </row>
    <row r="156" spans="1:16" x14ac:dyDescent="0.25">
      <c r="A156" s="46" t="s">
        <v>326</v>
      </c>
      <c r="B156" s="46" t="s">
        <v>680</v>
      </c>
      <c r="C156">
        <v>156</v>
      </c>
      <c r="D156" s="53">
        <v>226</v>
      </c>
      <c r="E1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 s="55" t="s">
        <v>1018</v>
      </c>
      <c r="G156" s="57">
        <v>43235.593240740738</v>
      </c>
      <c r="H156" s="55" t="s">
        <v>1155</v>
      </c>
      <c r="I156" s="55"/>
      <c r="J156" s="55"/>
      <c r="K156" s="55"/>
      <c r="L156" s="57">
        <v>43235.593240740738</v>
      </c>
      <c r="M156" s="59" t="s">
        <v>2440</v>
      </c>
      <c r="N156" s="58" t="s">
        <v>3969</v>
      </c>
      <c r="O156" s="58" t="s">
        <v>4166</v>
      </c>
      <c r="P156" s="61">
        <v>1</v>
      </c>
    </row>
    <row r="157" spans="1:16" x14ac:dyDescent="0.25">
      <c r="A157" s="46" t="s">
        <v>327</v>
      </c>
      <c r="B157" s="46" t="s">
        <v>738</v>
      </c>
      <c r="C157">
        <v>157</v>
      </c>
      <c r="D157" s="53">
        <v>228</v>
      </c>
      <c r="E1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 s="55" t="s">
        <v>1018</v>
      </c>
      <c r="G157" s="57">
        <v>43235.594872685186</v>
      </c>
      <c r="H157" s="55" t="s">
        <v>1120</v>
      </c>
      <c r="I157" s="55"/>
      <c r="J157" s="55"/>
      <c r="K157" s="55"/>
      <c r="L157" s="57">
        <v>43235.594872685186</v>
      </c>
      <c r="M157" s="59" t="s">
        <v>2441</v>
      </c>
      <c r="N157" s="58" t="s">
        <v>3970</v>
      </c>
      <c r="O157" s="55"/>
      <c r="P157">
        <v>1</v>
      </c>
    </row>
    <row r="158" spans="1:16" x14ac:dyDescent="0.25">
      <c r="A158" s="46" t="s">
        <v>328</v>
      </c>
      <c r="B158" s="46" t="s">
        <v>501</v>
      </c>
      <c r="C158">
        <v>158</v>
      </c>
      <c r="D158" s="53">
        <v>229</v>
      </c>
      <c r="E1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 s="55" t="s">
        <v>1018</v>
      </c>
      <c r="G158" s="57">
        <v>43235.603518518517</v>
      </c>
      <c r="H158" s="55" t="s">
        <v>1156</v>
      </c>
      <c r="I158" s="59" t="s">
        <v>1817</v>
      </c>
      <c r="J158" s="55" t="s">
        <v>2137</v>
      </c>
      <c r="K158" s="55"/>
      <c r="L158" s="57">
        <v>43235.603518518517</v>
      </c>
      <c r="M158" s="59" t="s">
        <v>2442</v>
      </c>
      <c r="N158" s="58" t="s">
        <v>3971</v>
      </c>
      <c r="O158" s="55"/>
      <c r="P158">
        <v>1</v>
      </c>
    </row>
    <row r="159" spans="1:16" x14ac:dyDescent="0.25">
      <c r="A159" s="46" t="s">
        <v>329</v>
      </c>
      <c r="B159" s="46" t="s">
        <v>738</v>
      </c>
      <c r="C159">
        <v>159</v>
      </c>
      <c r="D159" s="53">
        <v>230</v>
      </c>
      <c r="E1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 s="55" t="s">
        <v>1018</v>
      </c>
      <c r="G159" s="57">
        <v>43235.480671296296</v>
      </c>
      <c r="H159" s="55" t="s">
        <v>1157</v>
      </c>
      <c r="I159" s="55"/>
      <c r="J159" s="55"/>
      <c r="K159" s="55"/>
      <c r="L159" s="57">
        <v>43235.480671296296</v>
      </c>
      <c r="M159" s="59" t="s">
        <v>2443</v>
      </c>
      <c r="N159" s="58" t="s">
        <v>3972</v>
      </c>
      <c r="O159" s="55"/>
      <c r="P159">
        <v>1</v>
      </c>
    </row>
    <row r="160" spans="1:16" x14ac:dyDescent="0.25">
      <c r="A160" s="46" t="s">
        <v>329</v>
      </c>
      <c r="B160" s="46" t="s">
        <v>848</v>
      </c>
      <c r="C160">
        <v>160</v>
      </c>
      <c r="D160" s="53">
        <v>231</v>
      </c>
      <c r="E1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 s="55" t="s">
        <v>1018</v>
      </c>
      <c r="G160" s="57">
        <v>43235.480671296296</v>
      </c>
      <c r="H160" s="55" t="s">
        <v>1157</v>
      </c>
      <c r="I160" s="55"/>
      <c r="J160" s="55"/>
      <c r="K160" s="55"/>
      <c r="L160" s="57">
        <v>43235.480671296296</v>
      </c>
      <c r="M160" s="59" t="s">
        <v>2443</v>
      </c>
      <c r="N160" s="58" t="s">
        <v>3972</v>
      </c>
      <c r="O160" s="55"/>
      <c r="P160">
        <v>1</v>
      </c>
    </row>
    <row r="161" spans="1:16" x14ac:dyDescent="0.25">
      <c r="A161" s="46" t="s">
        <v>329</v>
      </c>
      <c r="B161" s="46" t="s">
        <v>585</v>
      </c>
      <c r="C161">
        <v>161</v>
      </c>
      <c r="D161" s="53">
        <v>232</v>
      </c>
      <c r="E1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 s="55" t="s">
        <v>1018</v>
      </c>
      <c r="G161" s="57">
        <v>43235.480671296296</v>
      </c>
      <c r="H161" s="55" t="s">
        <v>1157</v>
      </c>
      <c r="I161" s="55"/>
      <c r="J161" s="55"/>
      <c r="K161" s="55"/>
      <c r="L161" s="57">
        <v>43235.480671296296</v>
      </c>
      <c r="M161" s="59" t="s">
        <v>2443</v>
      </c>
      <c r="N161" s="58" t="s">
        <v>3972</v>
      </c>
      <c r="O161" s="55"/>
      <c r="P161">
        <v>1</v>
      </c>
    </row>
    <row r="162" spans="1:16" x14ac:dyDescent="0.25">
      <c r="A162" s="46" t="s">
        <v>330</v>
      </c>
      <c r="B162" s="46" t="s">
        <v>329</v>
      </c>
      <c r="C162">
        <v>162</v>
      </c>
      <c r="D162" s="53">
        <v>233</v>
      </c>
      <c r="E1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 s="55" t="s">
        <v>1018</v>
      </c>
      <c r="G162" s="57">
        <v>43235.609085648146</v>
      </c>
      <c r="H162" s="55" t="s">
        <v>1158</v>
      </c>
      <c r="I162" s="55"/>
      <c r="J162" s="55"/>
      <c r="K162" s="55"/>
      <c r="L162" s="57">
        <v>43235.609085648146</v>
      </c>
      <c r="M162" s="59" t="s">
        <v>2444</v>
      </c>
      <c r="N162" s="58" t="s">
        <v>3973</v>
      </c>
      <c r="O162" s="58" t="s">
        <v>5345</v>
      </c>
      <c r="P162" s="61">
        <v>1</v>
      </c>
    </row>
    <row r="163" spans="1:16" x14ac:dyDescent="0.25">
      <c r="A163" s="46" t="s">
        <v>330</v>
      </c>
      <c r="B163" s="46" t="s">
        <v>907</v>
      </c>
      <c r="C163">
        <v>163</v>
      </c>
      <c r="D163" s="53">
        <v>235</v>
      </c>
      <c r="E1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 s="55" t="s">
        <v>1018</v>
      </c>
      <c r="G163" s="57">
        <v>43235.609085648146</v>
      </c>
      <c r="H163" s="55" t="s">
        <v>1158</v>
      </c>
      <c r="I163" s="55"/>
      <c r="J163" s="55"/>
      <c r="K163" s="55"/>
      <c r="L163" s="57">
        <v>43235.609085648146</v>
      </c>
      <c r="M163" s="59" t="s">
        <v>2444</v>
      </c>
      <c r="N163" s="58" t="s">
        <v>3973</v>
      </c>
      <c r="O163" s="58" t="s">
        <v>5345</v>
      </c>
      <c r="P163" s="61">
        <v>1</v>
      </c>
    </row>
    <row r="164" spans="1:16" x14ac:dyDescent="0.25">
      <c r="A164" s="46" t="s">
        <v>331</v>
      </c>
      <c r="B164" s="46" t="s">
        <v>753</v>
      </c>
      <c r="C164">
        <v>164</v>
      </c>
      <c r="D164" s="53">
        <v>236</v>
      </c>
      <c r="E1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 s="55" t="s">
        <v>1018</v>
      </c>
      <c r="G164" s="57">
        <v>43235.611458333333</v>
      </c>
      <c r="H164" s="55" t="s">
        <v>1159</v>
      </c>
      <c r="I164" s="59" t="s">
        <v>1818</v>
      </c>
      <c r="J164" s="55" t="s">
        <v>2146</v>
      </c>
      <c r="K164" s="55" t="s">
        <v>2214</v>
      </c>
      <c r="L164" s="57">
        <v>43235.611458333333</v>
      </c>
      <c r="M164" s="59" t="s">
        <v>2445</v>
      </c>
      <c r="N164" s="58" t="s">
        <v>3974</v>
      </c>
      <c r="O164" s="55"/>
      <c r="P164">
        <v>1</v>
      </c>
    </row>
    <row r="165" spans="1:16" x14ac:dyDescent="0.25">
      <c r="A165" s="46" t="s">
        <v>331</v>
      </c>
      <c r="B165" s="46" t="s">
        <v>693</v>
      </c>
      <c r="C165">
        <v>165</v>
      </c>
      <c r="D165" s="53">
        <v>237</v>
      </c>
      <c r="E1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 s="55" t="s">
        <v>1018</v>
      </c>
      <c r="G165" s="57">
        <v>43235.611458333333</v>
      </c>
      <c r="H165" s="55" t="s">
        <v>1159</v>
      </c>
      <c r="I165" s="59" t="s">
        <v>1818</v>
      </c>
      <c r="J165" s="55" t="s">
        <v>2146</v>
      </c>
      <c r="K165" s="55" t="s">
        <v>2214</v>
      </c>
      <c r="L165" s="57">
        <v>43235.611458333333</v>
      </c>
      <c r="M165" s="59" t="s">
        <v>2445</v>
      </c>
      <c r="N165" s="58" t="s">
        <v>3974</v>
      </c>
      <c r="O165" s="55"/>
      <c r="P165">
        <v>1</v>
      </c>
    </row>
    <row r="166" spans="1:16" x14ac:dyDescent="0.25">
      <c r="A166" s="46" t="s">
        <v>332</v>
      </c>
      <c r="B166" s="46" t="s">
        <v>738</v>
      </c>
      <c r="C166">
        <v>166</v>
      </c>
      <c r="D166" s="53">
        <v>238</v>
      </c>
      <c r="E1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 s="55" t="s">
        <v>1018</v>
      </c>
      <c r="G166" s="57">
        <v>43235.608495370368</v>
      </c>
      <c r="H166" s="55" t="s">
        <v>1120</v>
      </c>
      <c r="I166" s="55"/>
      <c r="J166" s="55"/>
      <c r="K166" s="55"/>
      <c r="L166" s="57">
        <v>43235.608495370368</v>
      </c>
      <c r="M166" s="59" t="s">
        <v>2446</v>
      </c>
      <c r="N166" s="58" t="s">
        <v>3975</v>
      </c>
      <c r="O166" s="55"/>
      <c r="P166">
        <v>1</v>
      </c>
    </row>
    <row r="167" spans="1:16" x14ac:dyDescent="0.25">
      <c r="A167" s="46" t="s">
        <v>332</v>
      </c>
      <c r="B167" s="46" t="s">
        <v>715</v>
      </c>
      <c r="C167">
        <v>167</v>
      </c>
      <c r="D167" s="53">
        <v>239</v>
      </c>
      <c r="E1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 s="55" t="s">
        <v>1018</v>
      </c>
      <c r="G167" s="57">
        <v>43235.611805555556</v>
      </c>
      <c r="H167" s="55" t="s">
        <v>1160</v>
      </c>
      <c r="I167" s="55"/>
      <c r="J167" s="55"/>
      <c r="K167" s="55"/>
      <c r="L167" s="57">
        <v>43235.611805555556</v>
      </c>
      <c r="M167" s="59" t="s">
        <v>2447</v>
      </c>
      <c r="N167" s="58" t="s">
        <v>3976</v>
      </c>
      <c r="O167" s="55"/>
      <c r="P167">
        <v>1</v>
      </c>
    </row>
    <row r="168" spans="1:16" x14ac:dyDescent="0.25">
      <c r="A168" s="46" t="s">
        <v>332</v>
      </c>
      <c r="B168" s="46" t="s">
        <v>857</v>
      </c>
      <c r="C168">
        <v>168</v>
      </c>
      <c r="D168" s="53">
        <v>240</v>
      </c>
      <c r="E1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 s="55" t="s">
        <v>1018</v>
      </c>
      <c r="G168" s="57">
        <v>43235.611944444441</v>
      </c>
      <c r="H168" s="55" t="s">
        <v>1161</v>
      </c>
      <c r="I168" s="55"/>
      <c r="J168" s="55"/>
      <c r="K168" s="55"/>
      <c r="L168" s="57">
        <v>43235.611944444441</v>
      </c>
      <c r="M168" s="59" t="s">
        <v>2448</v>
      </c>
      <c r="N168" s="58" t="s">
        <v>3977</v>
      </c>
      <c r="O168" s="55"/>
      <c r="P168">
        <v>1</v>
      </c>
    </row>
    <row r="169" spans="1:16" x14ac:dyDescent="0.25">
      <c r="A169" s="46" t="s">
        <v>333</v>
      </c>
      <c r="B169" s="46" t="s">
        <v>715</v>
      </c>
      <c r="C169">
        <v>169</v>
      </c>
      <c r="D169" s="53">
        <v>241</v>
      </c>
      <c r="E1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 s="55" t="s">
        <v>1018</v>
      </c>
      <c r="G169" s="57">
        <v>43235.613032407404</v>
      </c>
      <c r="H169" s="55" t="s">
        <v>1140</v>
      </c>
      <c r="I169" s="59" t="s">
        <v>1806</v>
      </c>
      <c r="J169" s="55" t="s">
        <v>2137</v>
      </c>
      <c r="K169" s="55"/>
      <c r="L169" s="57">
        <v>43235.613032407404</v>
      </c>
      <c r="M169" s="59" t="s">
        <v>2449</v>
      </c>
      <c r="N169" s="58" t="s">
        <v>3978</v>
      </c>
      <c r="O169" s="55"/>
      <c r="P169">
        <v>1</v>
      </c>
    </row>
    <row r="170" spans="1:16" x14ac:dyDescent="0.25">
      <c r="A170" s="46" t="s">
        <v>335</v>
      </c>
      <c r="B170" s="46" t="s">
        <v>319</v>
      </c>
      <c r="C170">
        <v>170</v>
      </c>
      <c r="D170" s="53">
        <v>243</v>
      </c>
      <c r="E1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 s="55" t="s">
        <v>1018</v>
      </c>
      <c r="G170" s="57">
        <v>43235.222361111111</v>
      </c>
      <c r="H170" s="55" t="s">
        <v>1163</v>
      </c>
      <c r="I170" s="59" t="s">
        <v>1764</v>
      </c>
      <c r="J170" s="55" t="s">
        <v>2148</v>
      </c>
      <c r="K170" s="55"/>
      <c r="L170" s="57">
        <v>43235.222361111111</v>
      </c>
      <c r="M170" s="59" t="s">
        <v>2451</v>
      </c>
      <c r="N170" s="58" t="s">
        <v>3980</v>
      </c>
      <c r="O170" s="55"/>
      <c r="P170">
        <v>1</v>
      </c>
    </row>
    <row r="171" spans="1:16" x14ac:dyDescent="0.25">
      <c r="A171" s="46" t="s">
        <v>335</v>
      </c>
      <c r="B171" s="46" t="s">
        <v>337</v>
      </c>
      <c r="C171">
        <v>171</v>
      </c>
      <c r="D171" s="53">
        <v>244</v>
      </c>
      <c r="E1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 s="55" t="s">
        <v>1018</v>
      </c>
      <c r="G171" s="57">
        <v>43235.617858796293</v>
      </c>
      <c r="H171" s="55" t="s">
        <v>1164</v>
      </c>
      <c r="I171" s="59" t="s">
        <v>1819</v>
      </c>
      <c r="J171" s="55" t="s">
        <v>2141</v>
      </c>
      <c r="K171" s="55"/>
      <c r="L171" s="57">
        <v>43235.617858796293</v>
      </c>
      <c r="M171" s="59" t="s">
        <v>2452</v>
      </c>
      <c r="N171" s="58" t="s">
        <v>3981</v>
      </c>
      <c r="O171" s="55"/>
      <c r="P171">
        <v>1</v>
      </c>
    </row>
    <row r="172" spans="1:16" x14ac:dyDescent="0.25">
      <c r="A172" s="46" t="s">
        <v>336</v>
      </c>
      <c r="B172" s="46" t="s">
        <v>586</v>
      </c>
      <c r="C172">
        <v>172</v>
      </c>
      <c r="D172" s="53">
        <v>245</v>
      </c>
      <c r="E1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 s="55" t="s">
        <v>1018</v>
      </c>
      <c r="G172" s="57">
        <v>43235.619733796295</v>
      </c>
      <c r="H172" s="55" t="s">
        <v>1165</v>
      </c>
      <c r="I172" s="55"/>
      <c r="J172" s="55"/>
      <c r="K172" s="55"/>
      <c r="L172" s="57">
        <v>43235.619733796295</v>
      </c>
      <c r="M172" s="59" t="s">
        <v>2453</v>
      </c>
      <c r="N172" s="58" t="s">
        <v>3982</v>
      </c>
      <c r="O172" s="55"/>
      <c r="P172">
        <v>1</v>
      </c>
    </row>
    <row r="173" spans="1:16" x14ac:dyDescent="0.25">
      <c r="A173" s="46" t="s">
        <v>338</v>
      </c>
      <c r="B173" s="46" t="s">
        <v>337</v>
      </c>
      <c r="C173">
        <v>173</v>
      </c>
      <c r="D173" s="53">
        <v>247</v>
      </c>
      <c r="E1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 s="55" t="s">
        <v>1018</v>
      </c>
      <c r="G173" s="57">
        <v>43235.620057870372</v>
      </c>
      <c r="H173" s="55" t="s">
        <v>1164</v>
      </c>
      <c r="I173" s="59" t="s">
        <v>1819</v>
      </c>
      <c r="J173" s="55" t="s">
        <v>2141</v>
      </c>
      <c r="K173" s="55"/>
      <c r="L173" s="57">
        <v>43235.620057870372</v>
      </c>
      <c r="M173" s="59" t="s">
        <v>2455</v>
      </c>
      <c r="N173" s="58" t="s">
        <v>3984</v>
      </c>
      <c r="O173" s="55"/>
      <c r="P173">
        <v>1</v>
      </c>
    </row>
    <row r="174" spans="1:16" x14ac:dyDescent="0.25">
      <c r="A174" s="46" t="s">
        <v>339</v>
      </c>
      <c r="B174" s="46" t="s">
        <v>880</v>
      </c>
      <c r="C174">
        <v>174</v>
      </c>
      <c r="D174" s="53">
        <v>248</v>
      </c>
      <c r="E1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 s="55" t="s">
        <v>1018</v>
      </c>
      <c r="G174" s="57">
        <v>43235.304479166669</v>
      </c>
      <c r="H174" s="55" t="s">
        <v>1070</v>
      </c>
      <c r="I174" s="55"/>
      <c r="J174" s="55"/>
      <c r="K174" s="55"/>
      <c r="L174" s="57">
        <v>43235.304479166669</v>
      </c>
      <c r="M174" s="59" t="s">
        <v>2456</v>
      </c>
      <c r="N174" s="58" t="s">
        <v>3985</v>
      </c>
      <c r="O174" s="55"/>
      <c r="P174">
        <v>1</v>
      </c>
    </row>
    <row r="175" spans="1:16" x14ac:dyDescent="0.25">
      <c r="A175" s="46" t="s">
        <v>340</v>
      </c>
      <c r="B175" s="46" t="s">
        <v>880</v>
      </c>
      <c r="C175">
        <v>175</v>
      </c>
      <c r="D175" s="53">
        <v>249</v>
      </c>
      <c r="E1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 s="55" t="s">
        <v>1018</v>
      </c>
      <c r="G175" s="57">
        <v>43235.623310185183</v>
      </c>
      <c r="H175" s="55" t="s">
        <v>1070</v>
      </c>
      <c r="I175" s="55"/>
      <c r="J175" s="55"/>
      <c r="K175" s="55"/>
      <c r="L175" s="57">
        <v>43235.623310185183</v>
      </c>
      <c r="M175" s="59" t="s">
        <v>2457</v>
      </c>
      <c r="N175" s="58" t="s">
        <v>3986</v>
      </c>
      <c r="O175" s="55"/>
      <c r="P175">
        <v>1</v>
      </c>
    </row>
    <row r="176" spans="1:16" x14ac:dyDescent="0.25">
      <c r="A176" s="46" t="s">
        <v>341</v>
      </c>
      <c r="B176" s="46" t="s">
        <v>881</v>
      </c>
      <c r="C176">
        <v>176</v>
      </c>
      <c r="D176" s="53">
        <v>250</v>
      </c>
      <c r="E1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 s="55" t="s">
        <v>1018</v>
      </c>
      <c r="G176" s="57">
        <v>43235.202326388891</v>
      </c>
      <c r="H176" s="55" t="s">
        <v>1167</v>
      </c>
      <c r="I176" s="59" t="s">
        <v>1820</v>
      </c>
      <c r="J176" s="55" t="s">
        <v>2139</v>
      </c>
      <c r="K176" s="55"/>
      <c r="L176" s="57">
        <v>43235.202326388891</v>
      </c>
      <c r="M176" s="59" t="s">
        <v>2458</v>
      </c>
      <c r="N176" s="58" t="s">
        <v>3987</v>
      </c>
      <c r="O176" s="55"/>
      <c r="P176">
        <v>1</v>
      </c>
    </row>
    <row r="177" spans="1:16" x14ac:dyDescent="0.25">
      <c r="A177" s="46" t="s">
        <v>339</v>
      </c>
      <c r="B177" s="46" t="s">
        <v>881</v>
      </c>
      <c r="C177">
        <v>177</v>
      </c>
      <c r="D177" s="53">
        <v>251</v>
      </c>
      <c r="E1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 s="55" t="s">
        <v>1018</v>
      </c>
      <c r="G177" s="57">
        <v>43235.304479166669</v>
      </c>
      <c r="H177" s="55" t="s">
        <v>1070</v>
      </c>
      <c r="I177" s="55"/>
      <c r="J177" s="55"/>
      <c r="K177" s="55"/>
      <c r="L177" s="57">
        <v>43235.304479166669</v>
      </c>
      <c r="M177" s="59" t="s">
        <v>2456</v>
      </c>
      <c r="N177" s="58" t="s">
        <v>3985</v>
      </c>
      <c r="O177" s="55"/>
      <c r="P177">
        <v>1</v>
      </c>
    </row>
    <row r="178" spans="1:16" x14ac:dyDescent="0.25">
      <c r="A178" s="46" t="s">
        <v>340</v>
      </c>
      <c r="B178" s="46" t="s">
        <v>881</v>
      </c>
      <c r="C178">
        <v>178</v>
      </c>
      <c r="D178" s="53">
        <v>252</v>
      </c>
      <c r="E1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 s="55" t="s">
        <v>1018</v>
      </c>
      <c r="G178" s="57">
        <v>43235.623310185183</v>
      </c>
      <c r="H178" s="55" t="s">
        <v>1070</v>
      </c>
      <c r="I178" s="55"/>
      <c r="J178" s="55"/>
      <c r="K178" s="55"/>
      <c r="L178" s="57">
        <v>43235.623310185183</v>
      </c>
      <c r="M178" s="59" t="s">
        <v>2457</v>
      </c>
      <c r="N178" s="58" t="s">
        <v>3986</v>
      </c>
      <c r="O178" s="55"/>
      <c r="P178">
        <v>1</v>
      </c>
    </row>
    <row r="179" spans="1:16" x14ac:dyDescent="0.25">
      <c r="A179" s="46" t="s">
        <v>341</v>
      </c>
      <c r="B179" s="46" t="s">
        <v>339</v>
      </c>
      <c r="C179">
        <v>179</v>
      </c>
      <c r="D179" s="53">
        <v>253</v>
      </c>
      <c r="E1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 s="55" t="s">
        <v>1018</v>
      </c>
      <c r="G179" s="57">
        <v>43235.202326388891</v>
      </c>
      <c r="H179" s="55" t="s">
        <v>1167</v>
      </c>
      <c r="I179" s="59" t="s">
        <v>1820</v>
      </c>
      <c r="J179" s="55" t="s">
        <v>2139</v>
      </c>
      <c r="K179" s="55"/>
      <c r="L179" s="57">
        <v>43235.202326388891</v>
      </c>
      <c r="M179" s="59" t="s">
        <v>2458</v>
      </c>
      <c r="N179" s="58" t="s">
        <v>3987</v>
      </c>
      <c r="O179" s="55"/>
      <c r="P179">
        <v>1</v>
      </c>
    </row>
    <row r="180" spans="1:16" x14ac:dyDescent="0.25">
      <c r="A180" s="46" t="s">
        <v>339</v>
      </c>
      <c r="B180" s="46" t="s">
        <v>748</v>
      </c>
      <c r="C180">
        <v>180</v>
      </c>
      <c r="D180" s="53">
        <v>254</v>
      </c>
      <c r="E1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 s="55" t="s">
        <v>1018</v>
      </c>
      <c r="G180" s="57">
        <v>43235.304479166669</v>
      </c>
      <c r="H180" s="55" t="s">
        <v>1070</v>
      </c>
      <c r="I180" s="55"/>
      <c r="J180" s="55"/>
      <c r="K180" s="55"/>
      <c r="L180" s="57">
        <v>43235.304479166669</v>
      </c>
      <c r="M180" s="59" t="s">
        <v>2456</v>
      </c>
      <c r="N180" s="58" t="s">
        <v>3985</v>
      </c>
      <c r="O180" s="55"/>
      <c r="P180">
        <v>1</v>
      </c>
    </row>
    <row r="181" spans="1:16" x14ac:dyDescent="0.25">
      <c r="A181" s="46" t="s">
        <v>339</v>
      </c>
      <c r="B181" s="46" t="s">
        <v>341</v>
      </c>
      <c r="C181">
        <v>181</v>
      </c>
      <c r="D181" s="53">
        <v>255</v>
      </c>
      <c r="E1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 s="55" t="s">
        <v>1018</v>
      </c>
      <c r="G181" s="57">
        <v>43235.304479166669</v>
      </c>
      <c r="H181" s="55" t="s">
        <v>1070</v>
      </c>
      <c r="I181" s="55"/>
      <c r="J181" s="55"/>
      <c r="K181" s="55"/>
      <c r="L181" s="57">
        <v>43235.304479166669</v>
      </c>
      <c r="M181" s="59" t="s">
        <v>2456</v>
      </c>
      <c r="N181" s="58" t="s">
        <v>3985</v>
      </c>
      <c r="O181" s="55"/>
      <c r="P181">
        <v>1</v>
      </c>
    </row>
    <row r="182" spans="1:16" x14ac:dyDescent="0.25">
      <c r="A182" s="46" t="s">
        <v>340</v>
      </c>
      <c r="B182" s="46" t="s">
        <v>339</v>
      </c>
      <c r="C182">
        <v>182</v>
      </c>
      <c r="D182" s="53">
        <v>256</v>
      </c>
      <c r="E1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 s="55" t="s">
        <v>1018</v>
      </c>
      <c r="G182" s="57">
        <v>43235.623310185183</v>
      </c>
      <c r="H182" s="55" t="s">
        <v>1070</v>
      </c>
      <c r="I182" s="55"/>
      <c r="J182" s="55"/>
      <c r="K182" s="55"/>
      <c r="L182" s="57">
        <v>43235.623310185183</v>
      </c>
      <c r="M182" s="59" t="s">
        <v>2457</v>
      </c>
      <c r="N182" s="58" t="s">
        <v>3986</v>
      </c>
      <c r="O182" s="55"/>
      <c r="P182">
        <v>1</v>
      </c>
    </row>
    <row r="183" spans="1:16" x14ac:dyDescent="0.25">
      <c r="A183" s="46" t="s">
        <v>341</v>
      </c>
      <c r="B183" s="46" t="s">
        <v>748</v>
      </c>
      <c r="C183">
        <v>183</v>
      </c>
      <c r="D183" s="53">
        <v>257</v>
      </c>
      <c r="E1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 s="55" t="s">
        <v>1018</v>
      </c>
      <c r="G183" s="57">
        <v>43235.202326388891</v>
      </c>
      <c r="H183" s="55" t="s">
        <v>1167</v>
      </c>
      <c r="I183" s="59" t="s">
        <v>1820</v>
      </c>
      <c r="J183" s="55" t="s">
        <v>2139</v>
      </c>
      <c r="K183" s="55"/>
      <c r="L183" s="57">
        <v>43235.202326388891</v>
      </c>
      <c r="M183" s="59" t="s">
        <v>2458</v>
      </c>
      <c r="N183" s="58" t="s">
        <v>3987</v>
      </c>
      <c r="O183" s="55"/>
      <c r="P183">
        <v>1</v>
      </c>
    </row>
    <row r="184" spans="1:16" x14ac:dyDescent="0.25">
      <c r="A184" s="46" t="s">
        <v>340</v>
      </c>
      <c r="B184" s="46" t="s">
        <v>341</v>
      </c>
      <c r="C184">
        <v>184</v>
      </c>
      <c r="D184" s="53">
        <v>258</v>
      </c>
      <c r="E1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 s="55" t="s">
        <v>1018</v>
      </c>
      <c r="G184" s="57">
        <v>43235.623310185183</v>
      </c>
      <c r="H184" s="55" t="s">
        <v>1070</v>
      </c>
      <c r="I184" s="55"/>
      <c r="J184" s="55"/>
      <c r="K184" s="55"/>
      <c r="L184" s="57">
        <v>43235.623310185183</v>
      </c>
      <c r="M184" s="59" t="s">
        <v>2457</v>
      </c>
      <c r="N184" s="58" t="s">
        <v>3986</v>
      </c>
      <c r="O184" s="55"/>
      <c r="P184">
        <v>1</v>
      </c>
    </row>
    <row r="185" spans="1:16" x14ac:dyDescent="0.25">
      <c r="A185" s="46" t="s">
        <v>340</v>
      </c>
      <c r="B185" s="46" t="s">
        <v>748</v>
      </c>
      <c r="C185">
        <v>185</v>
      </c>
      <c r="D185" s="53">
        <v>259</v>
      </c>
      <c r="E1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 s="55" t="s">
        <v>1018</v>
      </c>
      <c r="G185" s="57">
        <v>43235.623310185183</v>
      </c>
      <c r="H185" s="55" t="s">
        <v>1070</v>
      </c>
      <c r="I185" s="55"/>
      <c r="J185" s="55"/>
      <c r="K185" s="55"/>
      <c r="L185" s="57">
        <v>43235.623310185183</v>
      </c>
      <c r="M185" s="59" t="s">
        <v>2457</v>
      </c>
      <c r="N185" s="58" t="s">
        <v>3986</v>
      </c>
      <c r="O185" s="55"/>
      <c r="P185">
        <v>1</v>
      </c>
    </row>
    <row r="186" spans="1:16" x14ac:dyDescent="0.25">
      <c r="A186" s="46" t="s">
        <v>343</v>
      </c>
      <c r="B186" s="46" t="s">
        <v>909</v>
      </c>
      <c r="C186">
        <v>186</v>
      </c>
      <c r="D186" s="53">
        <v>261</v>
      </c>
      <c r="E1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 s="55" t="s">
        <v>1018</v>
      </c>
      <c r="G186" s="57">
        <v>43235.627453703702</v>
      </c>
      <c r="H186" s="55" t="s">
        <v>1169</v>
      </c>
      <c r="I186" s="59" t="s">
        <v>1822</v>
      </c>
      <c r="J186" s="55" t="s">
        <v>2139</v>
      </c>
      <c r="K186" s="55"/>
      <c r="L186" s="57">
        <v>43235.627453703702</v>
      </c>
      <c r="M186" s="59" t="s">
        <v>2460</v>
      </c>
      <c r="N186" s="58" t="s">
        <v>3989</v>
      </c>
      <c r="O186" s="58" t="s">
        <v>5347</v>
      </c>
      <c r="P186" s="61">
        <v>1</v>
      </c>
    </row>
    <row r="187" spans="1:16" x14ac:dyDescent="0.25">
      <c r="A187" s="46" t="s">
        <v>343</v>
      </c>
      <c r="B187" s="46" t="s">
        <v>910</v>
      </c>
      <c r="C187">
        <v>187</v>
      </c>
      <c r="D187" s="53">
        <v>262</v>
      </c>
      <c r="E1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 s="55" t="s">
        <v>1018</v>
      </c>
      <c r="G187" s="57">
        <v>43235.627453703702</v>
      </c>
      <c r="H187" s="55" t="s">
        <v>1169</v>
      </c>
      <c r="I187" s="59" t="s">
        <v>1822</v>
      </c>
      <c r="J187" s="55" t="s">
        <v>2139</v>
      </c>
      <c r="K187" s="55"/>
      <c r="L187" s="57">
        <v>43235.627453703702</v>
      </c>
      <c r="M187" s="59" t="s">
        <v>2460</v>
      </c>
      <c r="N187" s="58" t="s">
        <v>3989</v>
      </c>
      <c r="O187" s="58" t="s">
        <v>5347</v>
      </c>
      <c r="P187" s="61">
        <v>1</v>
      </c>
    </row>
    <row r="188" spans="1:16" x14ac:dyDescent="0.25">
      <c r="A188" s="46" t="s">
        <v>344</v>
      </c>
      <c r="B188" s="46" t="s">
        <v>774</v>
      </c>
      <c r="C188">
        <v>188</v>
      </c>
      <c r="D188" s="53">
        <v>264</v>
      </c>
      <c r="E1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 s="55" t="s">
        <v>1018</v>
      </c>
      <c r="G188" s="57">
        <v>43235.640740740739</v>
      </c>
      <c r="H188" s="55" t="s">
        <v>1170</v>
      </c>
      <c r="I188" s="55"/>
      <c r="J188" s="55"/>
      <c r="K188" s="55"/>
      <c r="L188" s="57">
        <v>43235.640740740739</v>
      </c>
      <c r="M188" s="59" t="s">
        <v>2461</v>
      </c>
      <c r="N188" s="58" t="s">
        <v>3990</v>
      </c>
      <c r="O188" s="55"/>
      <c r="P188">
        <v>1</v>
      </c>
    </row>
    <row r="189" spans="1:16" x14ac:dyDescent="0.25">
      <c r="A189" s="46" t="s">
        <v>345</v>
      </c>
      <c r="B189" s="46" t="s">
        <v>738</v>
      </c>
      <c r="C189">
        <v>189</v>
      </c>
      <c r="D189" s="53">
        <v>265</v>
      </c>
      <c r="E1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 s="55" t="s">
        <v>1018</v>
      </c>
      <c r="G189" s="57">
        <v>43235.634884259256</v>
      </c>
      <c r="H189" s="55" t="s">
        <v>1120</v>
      </c>
      <c r="I189" s="55"/>
      <c r="J189" s="55"/>
      <c r="K189" s="55"/>
      <c r="L189" s="57">
        <v>43235.634884259256</v>
      </c>
      <c r="M189" s="59" t="s">
        <v>2462</v>
      </c>
      <c r="N189" s="58" t="s">
        <v>3991</v>
      </c>
      <c r="O189" s="55"/>
      <c r="P189">
        <v>1</v>
      </c>
    </row>
    <row r="190" spans="1:16" x14ac:dyDescent="0.25">
      <c r="A190" s="46" t="s">
        <v>345</v>
      </c>
      <c r="B190" s="46" t="s">
        <v>848</v>
      </c>
      <c r="C190">
        <v>190</v>
      </c>
      <c r="D190" s="53">
        <v>266</v>
      </c>
      <c r="E1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 s="55" t="s">
        <v>1018</v>
      </c>
      <c r="G190" s="57">
        <v>43235.640972222223</v>
      </c>
      <c r="H190" s="55" t="s">
        <v>1171</v>
      </c>
      <c r="I190" s="55"/>
      <c r="J190" s="55"/>
      <c r="K190" s="55" t="s">
        <v>2215</v>
      </c>
      <c r="L190" s="57">
        <v>43235.640972222223</v>
      </c>
      <c r="M190" s="59" t="s">
        <v>2463</v>
      </c>
      <c r="N190" s="58" t="s">
        <v>3992</v>
      </c>
      <c r="O190" s="55"/>
      <c r="P190">
        <v>1</v>
      </c>
    </row>
    <row r="191" spans="1:16" x14ac:dyDescent="0.25">
      <c r="A191" s="46" t="s">
        <v>347</v>
      </c>
      <c r="B191" s="46" t="s">
        <v>346</v>
      </c>
      <c r="C191">
        <v>191</v>
      </c>
      <c r="D191" s="53">
        <v>268</v>
      </c>
      <c r="E1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 s="55" t="s">
        <v>1018</v>
      </c>
      <c r="G191" s="57">
        <v>43235.642280092594</v>
      </c>
      <c r="H191" s="55" t="s">
        <v>1173</v>
      </c>
      <c r="I191" s="55"/>
      <c r="J191" s="55"/>
      <c r="K191" s="55"/>
      <c r="L191" s="57">
        <v>43235.642280092594</v>
      </c>
      <c r="M191" s="59" t="s">
        <v>2465</v>
      </c>
      <c r="N191" s="58" t="s">
        <v>3994</v>
      </c>
      <c r="O191" s="55"/>
      <c r="P191">
        <v>1</v>
      </c>
    </row>
    <row r="192" spans="1:16" x14ac:dyDescent="0.25">
      <c r="A192" s="46" t="s">
        <v>348</v>
      </c>
      <c r="B192" s="46" t="s">
        <v>848</v>
      </c>
      <c r="C192">
        <v>192</v>
      </c>
      <c r="D192" s="53">
        <v>269</v>
      </c>
      <c r="E1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 s="55" t="s">
        <v>1018</v>
      </c>
      <c r="G192" s="57">
        <v>43235.647905092592</v>
      </c>
      <c r="H192" s="55" t="s">
        <v>1174</v>
      </c>
      <c r="I192" s="55"/>
      <c r="J192" s="55"/>
      <c r="K192" s="55" t="s">
        <v>2215</v>
      </c>
      <c r="L192" s="57">
        <v>43235.647905092592</v>
      </c>
      <c r="M192" s="59" t="s">
        <v>2466</v>
      </c>
      <c r="N192" s="58" t="s">
        <v>3995</v>
      </c>
      <c r="O192" s="55"/>
      <c r="P192">
        <v>1</v>
      </c>
    </row>
    <row r="193" spans="1:16" x14ac:dyDescent="0.25">
      <c r="A193" s="46" t="s">
        <v>348</v>
      </c>
      <c r="B193" s="46" t="s">
        <v>912</v>
      </c>
      <c r="C193">
        <v>193</v>
      </c>
      <c r="D193" s="53">
        <v>270</v>
      </c>
      <c r="E1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 s="55" t="s">
        <v>1018</v>
      </c>
      <c r="G193" s="57">
        <v>43235.64806712963</v>
      </c>
      <c r="H193" s="55" t="s">
        <v>1175</v>
      </c>
      <c r="I193" s="55"/>
      <c r="J193" s="55"/>
      <c r="K193" s="55"/>
      <c r="L193" s="57">
        <v>43235.64806712963</v>
      </c>
      <c r="M193" s="59" t="s">
        <v>2467</v>
      </c>
      <c r="N193" s="58" t="s">
        <v>3996</v>
      </c>
      <c r="O193" s="55"/>
      <c r="P193">
        <v>1</v>
      </c>
    </row>
    <row r="194" spans="1:16" x14ac:dyDescent="0.25">
      <c r="A194" s="46" t="s">
        <v>349</v>
      </c>
      <c r="B194" s="46" t="s">
        <v>738</v>
      </c>
      <c r="C194">
        <v>194</v>
      </c>
      <c r="D194" s="53">
        <v>271</v>
      </c>
      <c r="E1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 s="55" t="s">
        <v>1018</v>
      </c>
      <c r="G194" s="57">
        <v>43235.648495370369</v>
      </c>
      <c r="H194" s="55" t="s">
        <v>1120</v>
      </c>
      <c r="I194" s="55"/>
      <c r="J194" s="55"/>
      <c r="K194" s="55"/>
      <c r="L194" s="57">
        <v>43235.648495370369</v>
      </c>
      <c r="M194" s="59" t="s">
        <v>2468</v>
      </c>
      <c r="N194" s="58" t="s">
        <v>3997</v>
      </c>
      <c r="O194" s="55"/>
      <c r="P194">
        <v>1</v>
      </c>
    </row>
    <row r="195" spans="1:16" x14ac:dyDescent="0.25">
      <c r="A195" s="46" t="s">
        <v>350</v>
      </c>
      <c r="B195" s="46" t="s">
        <v>844</v>
      </c>
      <c r="C195">
        <v>195</v>
      </c>
      <c r="D195" s="53">
        <v>272</v>
      </c>
      <c r="E1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 s="55" t="s">
        <v>1018</v>
      </c>
      <c r="G195" s="57">
        <v>43234.843657407408</v>
      </c>
      <c r="H195" s="55" t="s">
        <v>1068</v>
      </c>
      <c r="I195" s="59" t="s">
        <v>1764</v>
      </c>
      <c r="J195" s="55" t="s">
        <v>2148</v>
      </c>
      <c r="K195" s="55"/>
      <c r="L195" s="57">
        <v>43234.843657407408</v>
      </c>
      <c r="M195" s="59" t="s">
        <v>2469</v>
      </c>
      <c r="N195" s="58" t="s">
        <v>3998</v>
      </c>
      <c r="O195" s="55"/>
      <c r="P195">
        <v>1</v>
      </c>
    </row>
    <row r="196" spans="1:16" x14ac:dyDescent="0.25">
      <c r="A196" s="46" t="s">
        <v>350</v>
      </c>
      <c r="B196" s="46" t="s">
        <v>816</v>
      </c>
      <c r="C196">
        <v>196</v>
      </c>
      <c r="D196" s="53">
        <v>274</v>
      </c>
      <c r="E1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 s="55" t="s">
        <v>1018</v>
      </c>
      <c r="G196" s="57">
        <v>43235.648738425924</v>
      </c>
      <c r="H196" s="55" t="s">
        <v>1177</v>
      </c>
      <c r="I196" s="55"/>
      <c r="J196" s="55"/>
      <c r="K196" s="55"/>
      <c r="L196" s="57">
        <v>43235.648738425924</v>
      </c>
      <c r="M196" s="59" t="s">
        <v>2471</v>
      </c>
      <c r="N196" s="58" t="s">
        <v>4000</v>
      </c>
      <c r="O196" s="55"/>
      <c r="P196">
        <v>1</v>
      </c>
    </row>
    <row r="197" spans="1:16" x14ac:dyDescent="0.25">
      <c r="A197" s="46" t="s">
        <v>351</v>
      </c>
      <c r="B197" s="46" t="s">
        <v>913</v>
      </c>
      <c r="C197">
        <v>197</v>
      </c>
      <c r="D197" s="53">
        <v>275</v>
      </c>
      <c r="E1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 s="55" t="s">
        <v>1018</v>
      </c>
      <c r="G197" s="57">
        <v>43235.655821759261</v>
      </c>
      <c r="H197" s="55" t="s">
        <v>1178</v>
      </c>
      <c r="I197" s="55"/>
      <c r="J197" s="55"/>
      <c r="K197" s="55" t="s">
        <v>2216</v>
      </c>
      <c r="L197" s="57">
        <v>43235.655821759261</v>
      </c>
      <c r="M197" s="59" t="s">
        <v>2472</v>
      </c>
      <c r="N197" s="58" t="s">
        <v>4001</v>
      </c>
      <c r="O197" s="55"/>
      <c r="P197">
        <v>1</v>
      </c>
    </row>
    <row r="198" spans="1:16" x14ac:dyDescent="0.25">
      <c r="A198" s="46" t="s">
        <v>354</v>
      </c>
      <c r="B198" s="46" t="s">
        <v>818</v>
      </c>
      <c r="C198">
        <v>198</v>
      </c>
      <c r="D198" s="53">
        <v>278</v>
      </c>
      <c r="E1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 s="55" t="s">
        <v>1018</v>
      </c>
      <c r="G198" s="57">
        <v>43235.673125000001</v>
      </c>
      <c r="H198" s="55" t="s">
        <v>1151</v>
      </c>
      <c r="I198" s="59" t="s">
        <v>1813</v>
      </c>
      <c r="J198" s="55" t="s">
        <v>2138</v>
      </c>
      <c r="K198" s="55"/>
      <c r="L198" s="57">
        <v>43235.673125000001</v>
      </c>
      <c r="M198" s="59" t="s">
        <v>2475</v>
      </c>
      <c r="N198" s="58" t="s">
        <v>4004</v>
      </c>
      <c r="O198" s="55"/>
      <c r="P198">
        <v>1</v>
      </c>
    </row>
    <row r="199" spans="1:16" x14ac:dyDescent="0.25">
      <c r="A199" s="46" t="s">
        <v>355</v>
      </c>
      <c r="B199" s="46" t="s">
        <v>848</v>
      </c>
      <c r="C199">
        <v>199</v>
      </c>
      <c r="D199" s="53">
        <v>279</v>
      </c>
      <c r="E1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 s="55" t="s">
        <v>1018</v>
      </c>
      <c r="G199" s="57">
        <v>43235.673958333333</v>
      </c>
      <c r="H199" s="55" t="s">
        <v>1181</v>
      </c>
      <c r="I199" s="55"/>
      <c r="J199" s="55"/>
      <c r="K199" s="55" t="s">
        <v>2215</v>
      </c>
      <c r="L199" s="57">
        <v>43235.673958333333</v>
      </c>
      <c r="M199" s="59" t="s">
        <v>2476</v>
      </c>
      <c r="N199" s="58" t="s">
        <v>4005</v>
      </c>
      <c r="O199" s="55"/>
      <c r="P199">
        <v>1</v>
      </c>
    </row>
    <row r="200" spans="1:16" x14ac:dyDescent="0.25">
      <c r="A200" s="46" t="s">
        <v>355</v>
      </c>
      <c r="B200" s="46" t="s">
        <v>843</v>
      </c>
      <c r="C200">
        <v>200</v>
      </c>
      <c r="D200" s="53">
        <v>280</v>
      </c>
      <c r="E2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 s="55" t="s">
        <v>1018</v>
      </c>
      <c r="G200" s="57">
        <v>43235.673958333333</v>
      </c>
      <c r="H200" s="55" t="s">
        <v>1181</v>
      </c>
      <c r="I200" s="55"/>
      <c r="J200" s="55"/>
      <c r="K200" s="55" t="s">
        <v>2215</v>
      </c>
      <c r="L200" s="57">
        <v>43235.673958333333</v>
      </c>
      <c r="M200" s="59" t="s">
        <v>2476</v>
      </c>
      <c r="N200" s="58" t="s">
        <v>4005</v>
      </c>
      <c r="O200" s="55"/>
      <c r="P200">
        <v>2</v>
      </c>
    </row>
    <row r="201" spans="1:16" x14ac:dyDescent="0.25">
      <c r="A201" s="46" t="s">
        <v>356</v>
      </c>
      <c r="B201" s="46" t="s">
        <v>797</v>
      </c>
      <c r="C201">
        <v>201</v>
      </c>
      <c r="D201" s="53">
        <v>281</v>
      </c>
      <c r="E2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 s="55" t="s">
        <v>1018</v>
      </c>
      <c r="G201" s="57">
        <v>43235.674328703702</v>
      </c>
      <c r="H201" s="55" t="s">
        <v>1183</v>
      </c>
      <c r="I201" s="55"/>
      <c r="J201" s="55"/>
      <c r="K201" s="55" t="s">
        <v>2217</v>
      </c>
      <c r="L201" s="57">
        <v>43235.674328703702</v>
      </c>
      <c r="M201" s="59" t="s">
        <v>2477</v>
      </c>
      <c r="N201" s="58" t="s">
        <v>4006</v>
      </c>
      <c r="O201" s="55"/>
      <c r="P201">
        <v>1</v>
      </c>
    </row>
    <row r="202" spans="1:16" x14ac:dyDescent="0.25">
      <c r="A202" s="46" t="s">
        <v>356</v>
      </c>
      <c r="B202" s="46" t="s">
        <v>507</v>
      </c>
      <c r="C202">
        <v>202</v>
      </c>
      <c r="D202" s="53">
        <v>282</v>
      </c>
      <c r="E2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 s="55" t="s">
        <v>1018</v>
      </c>
      <c r="G202" s="57">
        <v>43235.674328703702</v>
      </c>
      <c r="H202" s="55" t="s">
        <v>1183</v>
      </c>
      <c r="I202" s="55"/>
      <c r="J202" s="55"/>
      <c r="K202" s="55" t="s">
        <v>2217</v>
      </c>
      <c r="L202" s="57">
        <v>43235.674328703702</v>
      </c>
      <c r="M202" s="59" t="s">
        <v>2477</v>
      </c>
      <c r="N202" s="58" t="s">
        <v>4006</v>
      </c>
      <c r="O202" s="55"/>
      <c r="P202">
        <v>1</v>
      </c>
    </row>
    <row r="203" spans="1:16" x14ac:dyDescent="0.25">
      <c r="A203" s="46" t="s">
        <v>356</v>
      </c>
      <c r="B203" s="46" t="s">
        <v>648</v>
      </c>
      <c r="C203">
        <v>203</v>
      </c>
      <c r="D203" s="53">
        <v>283</v>
      </c>
      <c r="E2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 s="55" t="s">
        <v>1018</v>
      </c>
      <c r="G203" s="57">
        <v>43235.674328703702</v>
      </c>
      <c r="H203" s="55" t="s">
        <v>1183</v>
      </c>
      <c r="I203" s="55"/>
      <c r="J203" s="55"/>
      <c r="K203" s="55" t="s">
        <v>2217</v>
      </c>
      <c r="L203" s="57">
        <v>43235.674328703702</v>
      </c>
      <c r="M203" s="59" t="s">
        <v>2477</v>
      </c>
      <c r="N203" s="58" t="s">
        <v>4006</v>
      </c>
      <c r="O203" s="55"/>
      <c r="P203">
        <v>1</v>
      </c>
    </row>
    <row r="204" spans="1:16" x14ac:dyDescent="0.25">
      <c r="A204" s="46" t="s">
        <v>357</v>
      </c>
      <c r="B204" s="46" t="s">
        <v>858</v>
      </c>
      <c r="C204">
        <v>204</v>
      </c>
      <c r="D204" s="53">
        <v>284</v>
      </c>
      <c r="E2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 s="55" t="s">
        <v>1018</v>
      </c>
      <c r="G204" s="57">
        <v>43235.674687500003</v>
      </c>
      <c r="H204" s="55" t="s">
        <v>1184</v>
      </c>
      <c r="I204" s="55"/>
      <c r="J204" s="55"/>
      <c r="K204" s="55"/>
      <c r="L204" s="57">
        <v>43235.674687500003</v>
      </c>
      <c r="M204" s="59" t="s">
        <v>2478</v>
      </c>
      <c r="N204" s="58" t="s">
        <v>4007</v>
      </c>
      <c r="O204" s="55"/>
      <c r="P204">
        <v>1</v>
      </c>
    </row>
    <row r="205" spans="1:16" x14ac:dyDescent="0.25">
      <c r="A205" s="46" t="s">
        <v>358</v>
      </c>
      <c r="B205" s="46" t="s">
        <v>857</v>
      </c>
      <c r="C205">
        <v>205</v>
      </c>
      <c r="D205" s="53">
        <v>285</v>
      </c>
      <c r="E2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 s="55" t="s">
        <v>1018</v>
      </c>
      <c r="G205" s="57">
        <v>43235.429305555554</v>
      </c>
      <c r="H205" s="55" t="s">
        <v>1101</v>
      </c>
      <c r="I205" s="55"/>
      <c r="J205" s="55"/>
      <c r="K205" s="55"/>
      <c r="L205" s="57">
        <v>43235.429305555554</v>
      </c>
      <c r="M205" s="59" t="s">
        <v>2479</v>
      </c>
      <c r="N205" s="58" t="s">
        <v>4008</v>
      </c>
      <c r="O205" s="55"/>
      <c r="P205">
        <v>2</v>
      </c>
    </row>
    <row r="206" spans="1:16" x14ac:dyDescent="0.25">
      <c r="A206" s="46" t="s">
        <v>359</v>
      </c>
      <c r="B206" s="46" t="s">
        <v>857</v>
      </c>
      <c r="C206">
        <v>206</v>
      </c>
      <c r="D206" s="53">
        <v>286</v>
      </c>
      <c r="E2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 s="55" t="s">
        <v>1018</v>
      </c>
      <c r="G206" s="57">
        <v>43235.460011574076</v>
      </c>
      <c r="H206" s="55" t="s">
        <v>1161</v>
      </c>
      <c r="I206" s="55"/>
      <c r="J206" s="55"/>
      <c r="K206" s="55"/>
      <c r="L206" s="57">
        <v>43235.460011574076</v>
      </c>
      <c r="M206" s="59" t="s">
        <v>2480</v>
      </c>
      <c r="N206" s="58" t="s">
        <v>4009</v>
      </c>
      <c r="O206" s="55"/>
      <c r="P206">
        <v>3</v>
      </c>
    </row>
    <row r="207" spans="1:16" x14ac:dyDescent="0.25">
      <c r="A207" s="46" t="s">
        <v>360</v>
      </c>
      <c r="B207" s="46" t="s">
        <v>914</v>
      </c>
      <c r="C207">
        <v>207</v>
      </c>
      <c r="D207" s="53">
        <v>287</v>
      </c>
      <c r="E2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 s="55" t="s">
        <v>1018</v>
      </c>
      <c r="G207" s="57">
        <v>43235.680023148147</v>
      </c>
      <c r="H207" s="55" t="s">
        <v>1187</v>
      </c>
      <c r="I207" s="55"/>
      <c r="J207" s="55"/>
      <c r="K207" s="55"/>
      <c r="L207" s="57">
        <v>43235.680023148147</v>
      </c>
      <c r="M207" s="59" t="s">
        <v>2481</v>
      </c>
      <c r="N207" s="58" t="s">
        <v>4010</v>
      </c>
      <c r="O207" s="55"/>
      <c r="P207">
        <v>1</v>
      </c>
    </row>
    <row r="208" spans="1:16" x14ac:dyDescent="0.25">
      <c r="A208" s="46" t="s">
        <v>360</v>
      </c>
      <c r="B208" s="46" t="s">
        <v>825</v>
      </c>
      <c r="C208">
        <v>208</v>
      </c>
      <c r="D208" s="53">
        <v>288</v>
      </c>
      <c r="E2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 s="55" t="s">
        <v>1018</v>
      </c>
      <c r="G208" s="57">
        <v>43235.680023148147</v>
      </c>
      <c r="H208" s="55" t="s">
        <v>1187</v>
      </c>
      <c r="I208" s="55"/>
      <c r="J208" s="55"/>
      <c r="K208" s="55"/>
      <c r="L208" s="57">
        <v>43235.680023148147</v>
      </c>
      <c r="M208" s="59" t="s">
        <v>2481</v>
      </c>
      <c r="N208" s="58" t="s">
        <v>4010</v>
      </c>
      <c r="O208" s="55"/>
      <c r="P208">
        <v>1</v>
      </c>
    </row>
    <row r="209" spans="1:16" x14ac:dyDescent="0.25">
      <c r="A209" s="46" t="s">
        <v>361</v>
      </c>
      <c r="B209" s="46" t="s">
        <v>720</v>
      </c>
      <c r="C209">
        <v>209</v>
      </c>
      <c r="D209" s="53">
        <v>289</v>
      </c>
      <c r="E2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 s="55" t="s">
        <v>1018</v>
      </c>
      <c r="G209" s="57">
        <v>43235.374826388892</v>
      </c>
      <c r="H209" s="55" t="s">
        <v>1188</v>
      </c>
      <c r="I209" s="59" t="s">
        <v>1826</v>
      </c>
      <c r="J209" s="55" t="s">
        <v>2140</v>
      </c>
      <c r="K209" s="55"/>
      <c r="L209" s="57">
        <v>43235.374826388892</v>
      </c>
      <c r="M209" s="59" t="s">
        <v>2482</v>
      </c>
      <c r="N209" s="58" t="s">
        <v>4011</v>
      </c>
      <c r="O209" s="55"/>
      <c r="P209">
        <v>2</v>
      </c>
    </row>
    <row r="210" spans="1:16" x14ac:dyDescent="0.25">
      <c r="A210" s="46" t="s">
        <v>361</v>
      </c>
      <c r="B210" s="46" t="s">
        <v>772</v>
      </c>
      <c r="C210">
        <v>210</v>
      </c>
      <c r="D210" s="53">
        <v>290</v>
      </c>
      <c r="E2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 s="55" t="s">
        <v>1018</v>
      </c>
      <c r="G210" s="57">
        <v>43235.681886574072</v>
      </c>
      <c r="H210" s="55" t="s">
        <v>1189</v>
      </c>
      <c r="I210" s="59" t="s">
        <v>1827</v>
      </c>
      <c r="J210" s="55" t="s">
        <v>2136</v>
      </c>
      <c r="K210" s="55"/>
      <c r="L210" s="57">
        <v>43235.681886574072</v>
      </c>
      <c r="M210" s="59" t="s">
        <v>2483</v>
      </c>
      <c r="N210" s="58" t="s">
        <v>4012</v>
      </c>
      <c r="O210" s="55"/>
      <c r="P210">
        <v>1</v>
      </c>
    </row>
    <row r="211" spans="1:16" x14ac:dyDescent="0.25">
      <c r="A211" s="46" t="s">
        <v>362</v>
      </c>
      <c r="B211" s="46" t="s">
        <v>857</v>
      </c>
      <c r="C211">
        <v>211</v>
      </c>
      <c r="D211" s="53">
        <v>291</v>
      </c>
      <c r="E2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 s="55" t="s">
        <v>1018</v>
      </c>
      <c r="G211" s="57">
        <v>43235.325416666667</v>
      </c>
      <c r="H211" s="55" t="s">
        <v>1161</v>
      </c>
      <c r="I211" s="55"/>
      <c r="J211" s="55"/>
      <c r="K211" s="55"/>
      <c r="L211" s="57">
        <v>43235.325416666667</v>
      </c>
      <c r="M211" s="59" t="s">
        <v>2484</v>
      </c>
      <c r="N211" s="58" t="s">
        <v>4013</v>
      </c>
      <c r="O211" s="55"/>
      <c r="P211">
        <v>1</v>
      </c>
    </row>
    <row r="212" spans="1:16" x14ac:dyDescent="0.25">
      <c r="A212" s="46" t="s">
        <v>362</v>
      </c>
      <c r="B212" s="46" t="s">
        <v>816</v>
      </c>
      <c r="C212">
        <v>212</v>
      </c>
      <c r="D212" s="53">
        <v>292</v>
      </c>
      <c r="E2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 s="55" t="s">
        <v>1018</v>
      </c>
      <c r="G212" s="57">
        <v>43235.695868055554</v>
      </c>
      <c r="H212" s="55" t="s">
        <v>1177</v>
      </c>
      <c r="I212" s="55"/>
      <c r="J212" s="55"/>
      <c r="K212" s="55"/>
      <c r="L212" s="57">
        <v>43235.695868055554</v>
      </c>
      <c r="M212" s="59" t="s">
        <v>2485</v>
      </c>
      <c r="N212" s="58" t="s">
        <v>4014</v>
      </c>
      <c r="O212" s="55"/>
      <c r="P212">
        <v>1</v>
      </c>
    </row>
    <row r="213" spans="1:16" x14ac:dyDescent="0.25">
      <c r="A213" s="46" t="s">
        <v>364</v>
      </c>
      <c r="B213" s="46" t="s">
        <v>363</v>
      </c>
      <c r="C213">
        <v>213</v>
      </c>
      <c r="D213" s="53">
        <v>294</v>
      </c>
      <c r="E2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 s="55" t="s">
        <v>1018</v>
      </c>
      <c r="G213" s="57">
        <v>43235.696863425925</v>
      </c>
      <c r="H213" s="55" t="s">
        <v>1191</v>
      </c>
      <c r="I213" s="59" t="s">
        <v>1828</v>
      </c>
      <c r="J213" s="55" t="s">
        <v>2139</v>
      </c>
      <c r="K213" s="55"/>
      <c r="L213" s="57">
        <v>43235.696863425925</v>
      </c>
      <c r="M213" s="59" t="s">
        <v>2487</v>
      </c>
      <c r="N213" s="58" t="s">
        <v>4016</v>
      </c>
      <c r="O213" s="55"/>
      <c r="P213">
        <v>1</v>
      </c>
    </row>
    <row r="214" spans="1:16" x14ac:dyDescent="0.25">
      <c r="A214" s="46" t="s">
        <v>365</v>
      </c>
      <c r="B214" s="46" t="s">
        <v>774</v>
      </c>
      <c r="C214">
        <v>214</v>
      </c>
      <c r="D214" s="53">
        <v>295</v>
      </c>
      <c r="E2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 s="55" t="s">
        <v>1018</v>
      </c>
      <c r="G214" s="57">
        <v>43235.698078703703</v>
      </c>
      <c r="H214" s="55" t="s">
        <v>1170</v>
      </c>
      <c r="I214" s="55"/>
      <c r="J214" s="55"/>
      <c r="K214" s="55"/>
      <c r="L214" s="57">
        <v>43235.698078703703</v>
      </c>
      <c r="M214" s="59" t="s">
        <v>2488</v>
      </c>
      <c r="N214" s="58" t="s">
        <v>4017</v>
      </c>
      <c r="O214" s="55"/>
      <c r="P214">
        <v>1</v>
      </c>
    </row>
    <row r="215" spans="1:16" x14ac:dyDescent="0.25">
      <c r="A215" s="46" t="s">
        <v>367</v>
      </c>
      <c r="B215" s="46" t="s">
        <v>915</v>
      </c>
      <c r="C215">
        <v>215</v>
      </c>
      <c r="D215" s="53">
        <v>297</v>
      </c>
      <c r="E2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 s="55" t="s">
        <v>1018</v>
      </c>
      <c r="G215" s="57">
        <v>43234.799976851849</v>
      </c>
      <c r="H215" s="55" t="s">
        <v>1193</v>
      </c>
      <c r="I215" s="55"/>
      <c r="J215" s="55"/>
      <c r="K215" s="55"/>
      <c r="L215" s="57">
        <v>43234.799976851849</v>
      </c>
      <c r="M215" s="59" t="s">
        <v>2490</v>
      </c>
      <c r="N215" s="58" t="s">
        <v>4019</v>
      </c>
      <c r="O215" s="55"/>
      <c r="P215">
        <v>1</v>
      </c>
    </row>
    <row r="216" spans="1:16" x14ac:dyDescent="0.25">
      <c r="A216" s="46" t="s">
        <v>367</v>
      </c>
      <c r="B216" s="46" t="s">
        <v>916</v>
      </c>
      <c r="C216">
        <v>216</v>
      </c>
      <c r="D216" s="53">
        <v>299</v>
      </c>
      <c r="E2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6" s="55" t="s">
        <v>1018</v>
      </c>
      <c r="G216" s="57">
        <v>43235.708020833335</v>
      </c>
      <c r="H216" s="55" t="s">
        <v>1195</v>
      </c>
      <c r="I216" s="59" t="s">
        <v>1831</v>
      </c>
      <c r="J216" s="55" t="s">
        <v>2158</v>
      </c>
      <c r="K216" s="55" t="s">
        <v>2219</v>
      </c>
      <c r="L216" s="57">
        <v>43235.708020833335</v>
      </c>
      <c r="M216" s="59" t="s">
        <v>2492</v>
      </c>
      <c r="N216" s="58" t="s">
        <v>4021</v>
      </c>
      <c r="O216" s="55"/>
      <c r="P216">
        <v>1</v>
      </c>
    </row>
    <row r="217" spans="1:16" x14ac:dyDescent="0.25">
      <c r="A217" s="46" t="s">
        <v>367</v>
      </c>
      <c r="B217" s="46" t="s">
        <v>917</v>
      </c>
      <c r="C217">
        <v>217</v>
      </c>
      <c r="D217" s="53">
        <v>300</v>
      </c>
      <c r="E2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7" s="55" t="s">
        <v>1018</v>
      </c>
      <c r="G217" s="57">
        <v>43235.708020833335</v>
      </c>
      <c r="H217" s="55" t="s">
        <v>1195</v>
      </c>
      <c r="I217" s="59" t="s">
        <v>1831</v>
      </c>
      <c r="J217" s="55" t="s">
        <v>2158</v>
      </c>
      <c r="K217" s="55" t="s">
        <v>2219</v>
      </c>
      <c r="L217" s="57">
        <v>43235.708020833335</v>
      </c>
      <c r="M217" s="59" t="s">
        <v>2492</v>
      </c>
      <c r="N217" s="58" t="s">
        <v>4021</v>
      </c>
      <c r="O217" s="55"/>
      <c r="P217">
        <v>2</v>
      </c>
    </row>
    <row r="218" spans="1:16" x14ac:dyDescent="0.25">
      <c r="A218" s="46" t="s">
        <v>367</v>
      </c>
      <c r="B218" s="46" t="s">
        <v>588</v>
      </c>
      <c r="C218">
        <v>218</v>
      </c>
      <c r="D218" s="53">
        <v>301</v>
      </c>
      <c r="E2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8" s="55" t="s">
        <v>1018</v>
      </c>
      <c r="G218" s="57">
        <v>43235.708020833335</v>
      </c>
      <c r="H218" s="55" t="s">
        <v>1195</v>
      </c>
      <c r="I218" s="59" t="s">
        <v>1831</v>
      </c>
      <c r="J218" s="55" t="s">
        <v>2158</v>
      </c>
      <c r="K218" s="55" t="s">
        <v>2219</v>
      </c>
      <c r="L218" s="57">
        <v>43235.708020833335</v>
      </c>
      <c r="M218" s="59" t="s">
        <v>2492</v>
      </c>
      <c r="N218" s="58" t="s">
        <v>4021</v>
      </c>
      <c r="O218" s="55"/>
      <c r="P218">
        <v>2</v>
      </c>
    </row>
    <row r="219" spans="1:16" x14ac:dyDescent="0.25">
      <c r="A219" s="46" t="s">
        <v>367</v>
      </c>
      <c r="B219" s="46" t="s">
        <v>680</v>
      </c>
      <c r="C219">
        <v>219</v>
      </c>
      <c r="D219" s="53">
        <v>302</v>
      </c>
      <c r="E2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9" s="55" t="s">
        <v>1018</v>
      </c>
      <c r="G219" s="57">
        <v>43235.70820601852</v>
      </c>
      <c r="H219" s="55" t="s">
        <v>1196</v>
      </c>
      <c r="I219" s="59" t="s">
        <v>1832</v>
      </c>
      <c r="J219" s="55" t="s">
        <v>2158</v>
      </c>
      <c r="K219" s="55" t="s">
        <v>2219</v>
      </c>
      <c r="L219" s="57">
        <v>43235.70820601852</v>
      </c>
      <c r="M219" s="59" t="s">
        <v>2493</v>
      </c>
      <c r="N219" s="58" t="s">
        <v>4022</v>
      </c>
      <c r="O219" s="55"/>
      <c r="P219">
        <v>1</v>
      </c>
    </row>
    <row r="220" spans="1:16" x14ac:dyDescent="0.25">
      <c r="A220" s="46" t="s">
        <v>368</v>
      </c>
      <c r="B220" s="46" t="s">
        <v>715</v>
      </c>
      <c r="C220">
        <v>220</v>
      </c>
      <c r="D220" s="53">
        <v>303</v>
      </c>
      <c r="E2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0" s="55" t="s">
        <v>1018</v>
      </c>
      <c r="G220" s="57">
        <v>43235.255949074075</v>
      </c>
      <c r="H220" s="55" t="s">
        <v>1160</v>
      </c>
      <c r="I220" s="55"/>
      <c r="J220" s="55"/>
      <c r="K220" s="55"/>
      <c r="L220" s="57">
        <v>43235.255949074075</v>
      </c>
      <c r="M220" s="59" t="s">
        <v>2494</v>
      </c>
      <c r="N220" s="58" t="s">
        <v>4023</v>
      </c>
      <c r="O220" s="55"/>
      <c r="P220">
        <v>1</v>
      </c>
    </row>
    <row r="221" spans="1:16" x14ac:dyDescent="0.25">
      <c r="A221" s="46" t="s">
        <v>368</v>
      </c>
      <c r="B221" s="46" t="s">
        <v>857</v>
      </c>
      <c r="C221">
        <v>221</v>
      </c>
      <c r="D221" s="53">
        <v>304</v>
      </c>
      <c r="E2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1" s="55" t="s">
        <v>1018</v>
      </c>
      <c r="G221" s="57">
        <v>43235.375763888886</v>
      </c>
      <c r="H221" s="55" t="s">
        <v>1161</v>
      </c>
      <c r="I221" s="55"/>
      <c r="J221" s="55"/>
      <c r="K221" s="55"/>
      <c r="L221" s="57">
        <v>43235.375763888886</v>
      </c>
      <c r="M221" s="59" t="s">
        <v>2495</v>
      </c>
      <c r="N221" s="58" t="s">
        <v>4024</v>
      </c>
      <c r="O221" s="55"/>
      <c r="P221">
        <v>1</v>
      </c>
    </row>
    <row r="222" spans="1:16" x14ac:dyDescent="0.25">
      <c r="A222" s="46" t="s">
        <v>368</v>
      </c>
      <c r="B222" s="46" t="s">
        <v>816</v>
      </c>
      <c r="C222">
        <v>222</v>
      </c>
      <c r="D222" s="53">
        <v>305</v>
      </c>
      <c r="E2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2" s="55" t="s">
        <v>1018</v>
      </c>
      <c r="G222" s="57">
        <v>43235.70826388889</v>
      </c>
      <c r="H222" s="55" t="s">
        <v>1177</v>
      </c>
      <c r="I222" s="55"/>
      <c r="J222" s="55"/>
      <c r="K222" s="55"/>
      <c r="L222" s="57">
        <v>43235.70826388889</v>
      </c>
      <c r="M222" s="59" t="s">
        <v>2496</v>
      </c>
      <c r="N222" s="58" t="s">
        <v>4025</v>
      </c>
      <c r="O222" s="55"/>
      <c r="P222">
        <v>1</v>
      </c>
    </row>
    <row r="223" spans="1:16" x14ac:dyDescent="0.25">
      <c r="A223" s="46" t="s">
        <v>370</v>
      </c>
      <c r="B223" s="46" t="s">
        <v>738</v>
      </c>
      <c r="C223">
        <v>223</v>
      </c>
      <c r="D223" s="53">
        <v>307</v>
      </c>
      <c r="E2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3" s="55" t="s">
        <v>1018</v>
      </c>
      <c r="G223" s="57">
        <v>43235.714502314811</v>
      </c>
      <c r="H223" s="55" t="s">
        <v>1120</v>
      </c>
      <c r="I223" s="55"/>
      <c r="J223" s="55"/>
      <c r="K223" s="55"/>
      <c r="L223" s="57">
        <v>43235.714502314811</v>
      </c>
      <c r="M223" s="59" t="s">
        <v>2498</v>
      </c>
      <c r="N223" s="58" t="s">
        <v>4027</v>
      </c>
      <c r="O223" s="55"/>
      <c r="P223">
        <v>1</v>
      </c>
    </row>
    <row r="224" spans="1:16" x14ac:dyDescent="0.25">
      <c r="A224" s="46" t="s">
        <v>371</v>
      </c>
      <c r="B224" s="46" t="s">
        <v>406</v>
      </c>
      <c r="C224">
        <v>224</v>
      </c>
      <c r="D224" s="53">
        <v>308</v>
      </c>
      <c r="E2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4" s="55" t="s">
        <v>1018</v>
      </c>
      <c r="G224" s="57">
        <v>43235.717418981483</v>
      </c>
      <c r="H224" s="55" t="s">
        <v>1198</v>
      </c>
      <c r="I224" s="55"/>
      <c r="J224" s="55"/>
      <c r="K224" s="55"/>
      <c r="L224" s="57">
        <v>43235.717418981483</v>
      </c>
      <c r="M224" s="59" t="s">
        <v>2499</v>
      </c>
      <c r="N224" s="58" t="s">
        <v>4028</v>
      </c>
      <c r="O224" s="55"/>
      <c r="P224">
        <v>1</v>
      </c>
    </row>
    <row r="225" spans="1:16" x14ac:dyDescent="0.25">
      <c r="A225" s="46" t="s">
        <v>371</v>
      </c>
      <c r="B225" s="46" t="s">
        <v>918</v>
      </c>
      <c r="C225">
        <v>225</v>
      </c>
      <c r="D225" s="53">
        <v>309</v>
      </c>
      <c r="E2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5" s="55" t="s">
        <v>1018</v>
      </c>
      <c r="G225" s="57">
        <v>43235.717418981483</v>
      </c>
      <c r="H225" s="55" t="s">
        <v>1198</v>
      </c>
      <c r="I225" s="55"/>
      <c r="J225" s="55"/>
      <c r="K225" s="55"/>
      <c r="L225" s="57">
        <v>43235.717418981483</v>
      </c>
      <c r="M225" s="59" t="s">
        <v>2499</v>
      </c>
      <c r="N225" s="58" t="s">
        <v>4028</v>
      </c>
      <c r="O225" s="55"/>
      <c r="P225">
        <v>1</v>
      </c>
    </row>
    <row r="226" spans="1:16" x14ac:dyDescent="0.25">
      <c r="A226" s="46" t="s">
        <v>371</v>
      </c>
      <c r="B226" s="46" t="s">
        <v>375</v>
      </c>
      <c r="C226">
        <v>226</v>
      </c>
      <c r="D226" s="53">
        <v>310</v>
      </c>
      <c r="E2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6" s="55" t="s">
        <v>1018</v>
      </c>
      <c r="G226" s="57">
        <v>43235.717418981483</v>
      </c>
      <c r="H226" s="55" t="s">
        <v>1198</v>
      </c>
      <c r="I226" s="55"/>
      <c r="J226" s="55"/>
      <c r="K226" s="55"/>
      <c r="L226" s="57">
        <v>43235.717418981483</v>
      </c>
      <c r="M226" s="59" t="s">
        <v>2499</v>
      </c>
      <c r="N226" s="58" t="s">
        <v>4028</v>
      </c>
      <c r="O226" s="55"/>
      <c r="P226">
        <v>1</v>
      </c>
    </row>
    <row r="227" spans="1:16" x14ac:dyDescent="0.25">
      <c r="A227" s="46" t="s">
        <v>371</v>
      </c>
      <c r="B227" s="46" t="s">
        <v>374</v>
      </c>
      <c r="C227">
        <v>227</v>
      </c>
      <c r="D227" s="53">
        <v>311</v>
      </c>
      <c r="E2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7" s="55" t="s">
        <v>1018</v>
      </c>
      <c r="G227" s="57">
        <v>43235.717418981483</v>
      </c>
      <c r="H227" s="55" t="s">
        <v>1198</v>
      </c>
      <c r="I227" s="55"/>
      <c r="J227" s="55"/>
      <c r="K227" s="55"/>
      <c r="L227" s="57">
        <v>43235.717418981483</v>
      </c>
      <c r="M227" s="59" t="s">
        <v>2499</v>
      </c>
      <c r="N227" s="58" t="s">
        <v>4028</v>
      </c>
      <c r="O227" s="55"/>
      <c r="P227">
        <v>1</v>
      </c>
    </row>
    <row r="228" spans="1:16" x14ac:dyDescent="0.25">
      <c r="A228" s="46" t="s">
        <v>374</v>
      </c>
      <c r="B228" s="46" t="s">
        <v>918</v>
      </c>
      <c r="C228">
        <v>228</v>
      </c>
      <c r="D228" s="53">
        <v>314</v>
      </c>
      <c r="E2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8" s="55" t="s">
        <v>1018</v>
      </c>
      <c r="G228" s="57">
        <v>43235.684745370374</v>
      </c>
      <c r="H228" s="55" t="s">
        <v>1201</v>
      </c>
      <c r="I228" s="55"/>
      <c r="J228" s="55"/>
      <c r="K228" s="55" t="s">
        <v>2215</v>
      </c>
      <c r="L228" s="57">
        <v>43235.684745370374</v>
      </c>
      <c r="M228" s="59" t="s">
        <v>2502</v>
      </c>
      <c r="N228" s="58" t="s">
        <v>4031</v>
      </c>
      <c r="O228" s="58" t="s">
        <v>5348</v>
      </c>
      <c r="P228" s="61">
        <v>1</v>
      </c>
    </row>
    <row r="229" spans="1:16" x14ac:dyDescent="0.25">
      <c r="A229" s="46" t="s">
        <v>375</v>
      </c>
      <c r="B229" s="46" t="s">
        <v>918</v>
      </c>
      <c r="C229">
        <v>229</v>
      </c>
      <c r="D229" s="53">
        <v>315</v>
      </c>
      <c r="E2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29" s="55" t="s">
        <v>1018</v>
      </c>
      <c r="G229" s="57">
        <v>43235.698275462964</v>
      </c>
      <c r="H229" s="55" t="s">
        <v>1198</v>
      </c>
      <c r="I229" s="55"/>
      <c r="J229" s="55"/>
      <c r="K229" s="55"/>
      <c r="L229" s="57">
        <v>43235.698275462964</v>
      </c>
      <c r="M229" s="59" t="s">
        <v>2503</v>
      </c>
      <c r="N229" s="58" t="s">
        <v>4032</v>
      </c>
      <c r="O229" s="55"/>
      <c r="P229">
        <v>1</v>
      </c>
    </row>
    <row r="230" spans="1:16" x14ac:dyDescent="0.25">
      <c r="A230" s="46" t="s">
        <v>376</v>
      </c>
      <c r="B230" s="46" t="s">
        <v>918</v>
      </c>
      <c r="C230">
        <v>230</v>
      </c>
      <c r="D230" s="53">
        <v>316</v>
      </c>
      <c r="E2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0" s="55" t="s">
        <v>1018</v>
      </c>
      <c r="G230" s="57">
        <v>43235.719699074078</v>
      </c>
      <c r="H230" s="55" t="s">
        <v>1198</v>
      </c>
      <c r="I230" s="55"/>
      <c r="J230" s="55"/>
      <c r="K230" s="55"/>
      <c r="L230" s="57">
        <v>43235.719699074078</v>
      </c>
      <c r="M230" s="59" t="s">
        <v>2504</v>
      </c>
      <c r="N230" s="58" t="s">
        <v>4033</v>
      </c>
      <c r="O230" s="55"/>
      <c r="P230">
        <v>1</v>
      </c>
    </row>
    <row r="231" spans="1:16" x14ac:dyDescent="0.25">
      <c r="A231" s="46" t="s">
        <v>375</v>
      </c>
      <c r="B231" s="46" t="s">
        <v>406</v>
      </c>
      <c r="C231">
        <v>231</v>
      </c>
      <c r="D231" s="53">
        <v>318</v>
      </c>
      <c r="E2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1" s="55" t="s">
        <v>1018</v>
      </c>
      <c r="G231" s="57">
        <v>43235.698275462964</v>
      </c>
      <c r="H231" s="55" t="s">
        <v>1198</v>
      </c>
      <c r="I231" s="55"/>
      <c r="J231" s="55"/>
      <c r="K231" s="55"/>
      <c r="L231" s="57">
        <v>43235.698275462964</v>
      </c>
      <c r="M231" s="59" t="s">
        <v>2503</v>
      </c>
      <c r="N231" s="58" t="s">
        <v>4032</v>
      </c>
      <c r="O231" s="55"/>
      <c r="P231">
        <v>1</v>
      </c>
    </row>
    <row r="232" spans="1:16" x14ac:dyDescent="0.25">
      <c r="A232" s="46" t="s">
        <v>375</v>
      </c>
      <c r="B232" s="46" t="s">
        <v>374</v>
      </c>
      <c r="C232">
        <v>232</v>
      </c>
      <c r="D232" s="53">
        <v>319</v>
      </c>
      <c r="E2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2" s="55" t="s">
        <v>1018</v>
      </c>
      <c r="G232" s="57">
        <v>43235.698275462964</v>
      </c>
      <c r="H232" s="55" t="s">
        <v>1198</v>
      </c>
      <c r="I232" s="55"/>
      <c r="J232" s="55"/>
      <c r="K232" s="55"/>
      <c r="L232" s="57">
        <v>43235.698275462964</v>
      </c>
      <c r="M232" s="59" t="s">
        <v>2503</v>
      </c>
      <c r="N232" s="58" t="s">
        <v>4032</v>
      </c>
      <c r="O232" s="55"/>
      <c r="P232">
        <v>1</v>
      </c>
    </row>
    <row r="233" spans="1:16" x14ac:dyDescent="0.25">
      <c r="A233" s="46" t="s">
        <v>376</v>
      </c>
      <c r="B233" s="46" t="s">
        <v>375</v>
      </c>
      <c r="C233">
        <v>233</v>
      </c>
      <c r="D233" s="53">
        <v>320</v>
      </c>
      <c r="E2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3" s="55" t="s">
        <v>1018</v>
      </c>
      <c r="G233" s="57">
        <v>43235.719699074078</v>
      </c>
      <c r="H233" s="55" t="s">
        <v>1198</v>
      </c>
      <c r="I233" s="55"/>
      <c r="J233" s="55"/>
      <c r="K233" s="55"/>
      <c r="L233" s="57">
        <v>43235.719699074078</v>
      </c>
      <c r="M233" s="59" t="s">
        <v>2504</v>
      </c>
      <c r="N233" s="58" t="s">
        <v>4033</v>
      </c>
      <c r="O233" s="55"/>
      <c r="P233">
        <v>1</v>
      </c>
    </row>
    <row r="234" spans="1:16" x14ac:dyDescent="0.25">
      <c r="A234" s="46" t="s">
        <v>374</v>
      </c>
      <c r="B234" s="46" t="s">
        <v>406</v>
      </c>
      <c r="C234">
        <v>234</v>
      </c>
      <c r="D234" s="53">
        <v>321</v>
      </c>
      <c r="E2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4" s="55" t="s">
        <v>1018</v>
      </c>
      <c r="G234" s="57">
        <v>43235.684745370374</v>
      </c>
      <c r="H234" s="55" t="s">
        <v>1201</v>
      </c>
      <c r="I234" s="55"/>
      <c r="J234" s="55"/>
      <c r="K234" s="55" t="s">
        <v>2215</v>
      </c>
      <c r="L234" s="57">
        <v>43235.684745370374</v>
      </c>
      <c r="M234" s="59" t="s">
        <v>2502</v>
      </c>
      <c r="N234" s="58" t="s">
        <v>4031</v>
      </c>
      <c r="O234" s="58" t="s">
        <v>5348</v>
      </c>
      <c r="P234" s="61">
        <v>1</v>
      </c>
    </row>
    <row r="235" spans="1:16" x14ac:dyDescent="0.25">
      <c r="A235" s="46" t="s">
        <v>376</v>
      </c>
      <c r="B235" s="46" t="s">
        <v>374</v>
      </c>
      <c r="C235">
        <v>235</v>
      </c>
      <c r="D235" s="53">
        <v>322</v>
      </c>
      <c r="E2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5" s="55" t="s">
        <v>1018</v>
      </c>
      <c r="G235" s="57">
        <v>43235.719699074078</v>
      </c>
      <c r="H235" s="55" t="s">
        <v>1198</v>
      </c>
      <c r="I235" s="55"/>
      <c r="J235" s="55"/>
      <c r="K235" s="55"/>
      <c r="L235" s="57">
        <v>43235.719699074078</v>
      </c>
      <c r="M235" s="59" t="s">
        <v>2504</v>
      </c>
      <c r="N235" s="58" t="s">
        <v>4033</v>
      </c>
      <c r="O235" s="55"/>
      <c r="P235">
        <v>1</v>
      </c>
    </row>
    <row r="236" spans="1:16" x14ac:dyDescent="0.25">
      <c r="A236" s="46" t="s">
        <v>376</v>
      </c>
      <c r="B236" s="46" t="s">
        <v>406</v>
      </c>
      <c r="C236">
        <v>236</v>
      </c>
      <c r="D236" s="53">
        <v>323</v>
      </c>
      <c r="E2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6" s="55" t="s">
        <v>1018</v>
      </c>
      <c r="G236" s="57">
        <v>43235.719699074078</v>
      </c>
      <c r="H236" s="55" t="s">
        <v>1198</v>
      </c>
      <c r="I236" s="55"/>
      <c r="J236" s="55"/>
      <c r="K236" s="55"/>
      <c r="L236" s="57">
        <v>43235.719699074078</v>
      </c>
      <c r="M236" s="59" t="s">
        <v>2504</v>
      </c>
      <c r="N236" s="58" t="s">
        <v>4033</v>
      </c>
      <c r="O236" s="55"/>
      <c r="P236">
        <v>1</v>
      </c>
    </row>
    <row r="237" spans="1:16" x14ac:dyDescent="0.25">
      <c r="A237" s="46" t="s">
        <v>377</v>
      </c>
      <c r="B237" s="46" t="s">
        <v>818</v>
      </c>
      <c r="C237">
        <v>237</v>
      </c>
      <c r="D237" s="53">
        <v>324</v>
      </c>
      <c r="E2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7" s="55" t="s">
        <v>1018</v>
      </c>
      <c r="G237" s="57">
        <v>43235.724270833336</v>
      </c>
      <c r="H237" s="55" t="s">
        <v>1151</v>
      </c>
      <c r="I237" s="59" t="s">
        <v>1813</v>
      </c>
      <c r="J237" s="55" t="s">
        <v>2138</v>
      </c>
      <c r="K237" s="55"/>
      <c r="L237" s="57">
        <v>43235.724270833336</v>
      </c>
      <c r="M237" s="59" t="s">
        <v>2505</v>
      </c>
      <c r="N237" s="58" t="s">
        <v>4034</v>
      </c>
      <c r="O237" s="55"/>
      <c r="P237">
        <v>1</v>
      </c>
    </row>
    <row r="238" spans="1:16" x14ac:dyDescent="0.25">
      <c r="A238" s="46" t="s">
        <v>378</v>
      </c>
      <c r="B238" s="46" t="s">
        <v>850</v>
      </c>
      <c r="C238">
        <v>238</v>
      </c>
      <c r="D238" s="53">
        <v>325</v>
      </c>
      <c r="E2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8" s="55" t="s">
        <v>1018</v>
      </c>
      <c r="G238" s="57">
        <v>43235.725462962961</v>
      </c>
      <c r="H238" s="55" t="s">
        <v>1202</v>
      </c>
      <c r="I238" s="59" t="s">
        <v>1836</v>
      </c>
      <c r="J238" s="55" t="s">
        <v>2138</v>
      </c>
      <c r="K238" s="55"/>
      <c r="L238" s="57">
        <v>43235.725462962961</v>
      </c>
      <c r="M238" s="59" t="s">
        <v>2506</v>
      </c>
      <c r="N238" s="58" t="s">
        <v>4035</v>
      </c>
      <c r="O238" s="55"/>
      <c r="P238">
        <v>1</v>
      </c>
    </row>
    <row r="239" spans="1:16" x14ac:dyDescent="0.25">
      <c r="A239" s="46" t="s">
        <v>379</v>
      </c>
      <c r="B239" s="46" t="s">
        <v>919</v>
      </c>
      <c r="C239">
        <v>239</v>
      </c>
      <c r="D239" s="53">
        <v>326</v>
      </c>
      <c r="E2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39" s="55" t="s">
        <v>1018</v>
      </c>
      <c r="G239" s="57">
        <v>43235.728032407409</v>
      </c>
      <c r="H239" s="55" t="s">
        <v>1203</v>
      </c>
      <c r="I239" s="59" t="s">
        <v>1837</v>
      </c>
      <c r="J239" s="55" t="s">
        <v>2142</v>
      </c>
      <c r="K239" s="55"/>
      <c r="L239" s="57">
        <v>43235.728032407409</v>
      </c>
      <c r="M239" s="59" t="s">
        <v>2507</v>
      </c>
      <c r="N239" s="58" t="s">
        <v>4036</v>
      </c>
      <c r="O239" s="58" t="s">
        <v>5349</v>
      </c>
      <c r="P239" s="61">
        <v>1</v>
      </c>
    </row>
    <row r="240" spans="1:16" x14ac:dyDescent="0.25">
      <c r="A240" s="46" t="s">
        <v>380</v>
      </c>
      <c r="B240" s="46" t="s">
        <v>738</v>
      </c>
      <c r="C240">
        <v>240</v>
      </c>
      <c r="D240" s="53">
        <v>327</v>
      </c>
      <c r="E2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0" s="55" t="s">
        <v>1018</v>
      </c>
      <c r="G240" s="57">
        <v>43235.597199074073</v>
      </c>
      <c r="H240" s="55" t="s">
        <v>1120</v>
      </c>
      <c r="I240" s="55"/>
      <c r="J240" s="55"/>
      <c r="K240" s="55"/>
      <c r="L240" s="57">
        <v>43235.597199074073</v>
      </c>
      <c r="M240" s="59" t="s">
        <v>2508</v>
      </c>
      <c r="N240" s="58" t="s">
        <v>4037</v>
      </c>
      <c r="O240" s="55"/>
      <c r="P240">
        <v>1</v>
      </c>
    </row>
    <row r="241" spans="1:16" x14ac:dyDescent="0.25">
      <c r="A241" s="46" t="s">
        <v>380</v>
      </c>
      <c r="B241" s="46" t="s">
        <v>818</v>
      </c>
      <c r="C241">
        <v>241</v>
      </c>
      <c r="D241" s="53">
        <v>328</v>
      </c>
      <c r="E2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1" s="55" t="s">
        <v>1018</v>
      </c>
      <c r="G241" s="57">
        <v>43235.694965277777</v>
      </c>
      <c r="H241" s="55" t="s">
        <v>1204</v>
      </c>
      <c r="I241" s="55"/>
      <c r="J241" s="55"/>
      <c r="K241" s="55"/>
      <c r="L241" s="57">
        <v>43235.694965277777</v>
      </c>
      <c r="M241" s="59" t="s">
        <v>2509</v>
      </c>
      <c r="N241" s="58" t="s">
        <v>4038</v>
      </c>
      <c r="O241" s="55"/>
      <c r="P241">
        <v>1</v>
      </c>
    </row>
    <row r="242" spans="1:16" x14ac:dyDescent="0.25">
      <c r="A242" s="46" t="s">
        <v>381</v>
      </c>
      <c r="B242" s="46" t="s">
        <v>873</v>
      </c>
      <c r="C242">
        <v>242</v>
      </c>
      <c r="D242" s="53">
        <v>330</v>
      </c>
      <c r="E2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2" s="55" t="s">
        <v>1018</v>
      </c>
      <c r="G242" s="57">
        <v>43235.730162037034</v>
      </c>
      <c r="H242" s="55" t="s">
        <v>1205</v>
      </c>
      <c r="I242" s="59" t="s">
        <v>1838</v>
      </c>
      <c r="J242" s="55" t="s">
        <v>2146</v>
      </c>
      <c r="K242" s="55"/>
      <c r="L242" s="57">
        <v>43235.730162037034</v>
      </c>
      <c r="M242" s="59" t="s">
        <v>2510</v>
      </c>
      <c r="N242" s="58" t="s">
        <v>4039</v>
      </c>
      <c r="O242" s="55"/>
      <c r="P242">
        <v>1</v>
      </c>
    </row>
    <row r="243" spans="1:16" x14ac:dyDescent="0.25">
      <c r="A243" s="46" t="s">
        <v>382</v>
      </c>
      <c r="B243" s="46" t="s">
        <v>920</v>
      </c>
      <c r="C243">
        <v>243</v>
      </c>
      <c r="D243" s="53">
        <v>332</v>
      </c>
      <c r="E2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3" s="55" t="s">
        <v>1018</v>
      </c>
      <c r="G243" s="57">
        <v>43235.736377314817</v>
      </c>
      <c r="H243" s="55" t="s">
        <v>1207</v>
      </c>
      <c r="I243" s="59" t="s">
        <v>1840</v>
      </c>
      <c r="J243" s="55" t="s">
        <v>2159</v>
      </c>
      <c r="K243" s="55"/>
      <c r="L243" s="57">
        <v>43235.736377314817</v>
      </c>
      <c r="M243" s="59" t="s">
        <v>2512</v>
      </c>
      <c r="N243" s="58" t="s">
        <v>4041</v>
      </c>
      <c r="O243" s="55"/>
      <c r="P243">
        <v>1</v>
      </c>
    </row>
    <row r="244" spans="1:16" x14ac:dyDescent="0.25">
      <c r="A244" s="46" t="s">
        <v>382</v>
      </c>
      <c r="B244" s="46" t="s">
        <v>442</v>
      </c>
      <c r="C244">
        <v>244</v>
      </c>
      <c r="D244" s="53">
        <v>333</v>
      </c>
      <c r="E2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4" s="55" t="s">
        <v>1018</v>
      </c>
      <c r="G244" s="57">
        <v>43235.736377314817</v>
      </c>
      <c r="H244" s="55" t="s">
        <v>1207</v>
      </c>
      <c r="I244" s="59" t="s">
        <v>1840</v>
      </c>
      <c r="J244" s="55" t="s">
        <v>2159</v>
      </c>
      <c r="K244" s="55"/>
      <c r="L244" s="57">
        <v>43235.736377314817</v>
      </c>
      <c r="M244" s="59" t="s">
        <v>2512</v>
      </c>
      <c r="N244" s="58" t="s">
        <v>4041</v>
      </c>
      <c r="O244" s="55"/>
      <c r="P244">
        <v>1</v>
      </c>
    </row>
    <row r="245" spans="1:16" x14ac:dyDescent="0.25">
      <c r="A245" s="46" t="s">
        <v>383</v>
      </c>
      <c r="B245" s="46" t="s">
        <v>891</v>
      </c>
      <c r="C245">
        <v>245</v>
      </c>
      <c r="D245" s="53">
        <v>334</v>
      </c>
      <c r="E2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5" s="55" t="s">
        <v>1018</v>
      </c>
      <c r="G245" s="57">
        <v>43235.736446759256</v>
      </c>
      <c r="H245" s="55" t="s">
        <v>1109</v>
      </c>
      <c r="I245" s="55"/>
      <c r="J245" s="55"/>
      <c r="K245" s="55"/>
      <c r="L245" s="57">
        <v>43235.736446759256</v>
      </c>
      <c r="M245" s="59" t="s">
        <v>2513</v>
      </c>
      <c r="N245" s="58" t="s">
        <v>4042</v>
      </c>
      <c r="O245" s="55"/>
      <c r="P245">
        <v>1</v>
      </c>
    </row>
    <row r="246" spans="1:16" x14ac:dyDescent="0.25">
      <c r="A246" s="46" t="s">
        <v>383</v>
      </c>
      <c r="B246" s="46" t="s">
        <v>738</v>
      </c>
      <c r="C246">
        <v>246</v>
      </c>
      <c r="D246" s="53">
        <v>335</v>
      </c>
      <c r="E2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6" s="55" t="s">
        <v>1018</v>
      </c>
      <c r="G246" s="57">
        <v>43235.736446759256</v>
      </c>
      <c r="H246" s="55" t="s">
        <v>1109</v>
      </c>
      <c r="I246" s="55"/>
      <c r="J246" s="55"/>
      <c r="K246" s="55"/>
      <c r="L246" s="57">
        <v>43235.736446759256</v>
      </c>
      <c r="M246" s="59" t="s">
        <v>2513</v>
      </c>
      <c r="N246" s="58" t="s">
        <v>4042</v>
      </c>
      <c r="O246" s="55"/>
      <c r="P246">
        <v>1</v>
      </c>
    </row>
    <row r="247" spans="1:16" x14ac:dyDescent="0.25">
      <c r="A247" s="46" t="s">
        <v>384</v>
      </c>
      <c r="B247" s="46" t="s">
        <v>857</v>
      </c>
      <c r="C247">
        <v>247</v>
      </c>
      <c r="D247" s="53">
        <v>336</v>
      </c>
      <c r="E2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7" s="55" t="s">
        <v>1018</v>
      </c>
      <c r="G247" s="57">
        <v>43235.736921296295</v>
      </c>
      <c r="H247" s="55" t="s">
        <v>1185</v>
      </c>
      <c r="I247" s="55"/>
      <c r="J247" s="55"/>
      <c r="K247" s="55"/>
      <c r="L247" s="57">
        <v>43235.736921296295</v>
      </c>
      <c r="M247" s="59" t="s">
        <v>2514</v>
      </c>
      <c r="N247" s="58" t="s">
        <v>4043</v>
      </c>
      <c r="O247" s="55"/>
      <c r="P247">
        <v>1</v>
      </c>
    </row>
    <row r="248" spans="1:16" x14ac:dyDescent="0.25">
      <c r="A248" s="46" t="s">
        <v>387</v>
      </c>
      <c r="B248" s="46" t="s">
        <v>857</v>
      </c>
      <c r="C248">
        <v>248</v>
      </c>
      <c r="D248" s="53">
        <v>339</v>
      </c>
      <c r="E2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8" s="55" t="s">
        <v>1018</v>
      </c>
      <c r="G248" s="57">
        <v>43235.208877314813</v>
      </c>
      <c r="H248" s="55" t="s">
        <v>1210</v>
      </c>
      <c r="I248" s="55"/>
      <c r="J248" s="55"/>
      <c r="K248" s="55"/>
      <c r="L248" s="57">
        <v>43235.208877314813</v>
      </c>
      <c r="M248" s="59" t="s">
        <v>2517</v>
      </c>
      <c r="N248" s="58" t="s">
        <v>4046</v>
      </c>
      <c r="O248" s="55"/>
      <c r="P248">
        <v>2</v>
      </c>
    </row>
    <row r="249" spans="1:16" x14ac:dyDescent="0.25">
      <c r="A249" s="46" t="s">
        <v>387</v>
      </c>
      <c r="B249" s="46" t="s">
        <v>818</v>
      </c>
      <c r="C249">
        <v>249</v>
      </c>
      <c r="D249" s="53">
        <v>340</v>
      </c>
      <c r="E2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49" s="55" t="s">
        <v>1018</v>
      </c>
      <c r="G249" s="57">
        <v>43235.244212962964</v>
      </c>
      <c r="H249" s="55" t="s">
        <v>1211</v>
      </c>
      <c r="I249" s="59" t="s">
        <v>1744</v>
      </c>
      <c r="J249" s="55" t="s">
        <v>2138</v>
      </c>
      <c r="K249" s="55"/>
      <c r="L249" s="57">
        <v>43235.244212962964</v>
      </c>
      <c r="M249" s="59" t="s">
        <v>2518</v>
      </c>
      <c r="N249" s="58" t="s">
        <v>4047</v>
      </c>
      <c r="O249" s="55"/>
      <c r="P249">
        <v>1</v>
      </c>
    </row>
    <row r="250" spans="1:16" x14ac:dyDescent="0.25">
      <c r="A250" s="46" t="s">
        <v>387</v>
      </c>
      <c r="B250" s="46" t="s">
        <v>850</v>
      </c>
      <c r="C250">
        <v>250</v>
      </c>
      <c r="D250" s="53">
        <v>341</v>
      </c>
      <c r="E2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0" s="55" t="s">
        <v>1018</v>
      </c>
      <c r="G250" s="57">
        <v>43235.744432870371</v>
      </c>
      <c r="H250" s="55" t="s">
        <v>1202</v>
      </c>
      <c r="I250" s="59" t="s">
        <v>1836</v>
      </c>
      <c r="J250" s="55" t="s">
        <v>2138</v>
      </c>
      <c r="K250" s="55"/>
      <c r="L250" s="57">
        <v>43235.744432870371</v>
      </c>
      <c r="M250" s="59" t="s">
        <v>2519</v>
      </c>
      <c r="N250" s="58" t="s">
        <v>4048</v>
      </c>
      <c r="O250" s="55"/>
      <c r="P250">
        <v>1</v>
      </c>
    </row>
    <row r="251" spans="1:16" x14ac:dyDescent="0.25">
      <c r="A251" s="46" t="s">
        <v>389</v>
      </c>
      <c r="B251" s="46" t="s">
        <v>921</v>
      </c>
      <c r="C251">
        <v>251</v>
      </c>
      <c r="D251" s="53">
        <v>344</v>
      </c>
      <c r="E2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1" s="55" t="s">
        <v>1018</v>
      </c>
      <c r="G251" s="57">
        <v>43235.747650462959</v>
      </c>
      <c r="H251" s="55" t="s">
        <v>1213</v>
      </c>
      <c r="I251" s="59" t="s">
        <v>1844</v>
      </c>
      <c r="J251" s="55" t="s">
        <v>2148</v>
      </c>
      <c r="K251" s="55"/>
      <c r="L251" s="57">
        <v>43235.747650462959</v>
      </c>
      <c r="M251" s="59" t="s">
        <v>2521</v>
      </c>
      <c r="N251" s="58" t="s">
        <v>4050</v>
      </c>
      <c r="O251" s="58" t="s">
        <v>5351</v>
      </c>
      <c r="P251" s="61">
        <v>1</v>
      </c>
    </row>
    <row r="252" spans="1:16" x14ac:dyDescent="0.25">
      <c r="A252" s="46" t="s">
        <v>390</v>
      </c>
      <c r="B252" s="46" t="s">
        <v>715</v>
      </c>
      <c r="C252">
        <v>252</v>
      </c>
      <c r="D252" s="53">
        <v>345</v>
      </c>
      <c r="E2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2" s="55" t="s">
        <v>1018</v>
      </c>
      <c r="G252" s="57">
        <v>43235.741493055553</v>
      </c>
      <c r="H252" s="55" t="s">
        <v>1214</v>
      </c>
      <c r="I252" s="59" t="s">
        <v>1802</v>
      </c>
      <c r="J252" s="55" t="s">
        <v>2137</v>
      </c>
      <c r="K252" s="55"/>
      <c r="L252" s="57">
        <v>43235.741493055553</v>
      </c>
      <c r="M252" s="59" t="s">
        <v>2522</v>
      </c>
      <c r="N252" s="58" t="s">
        <v>4051</v>
      </c>
      <c r="O252" s="55"/>
      <c r="P252">
        <v>2</v>
      </c>
    </row>
    <row r="253" spans="1:16" x14ac:dyDescent="0.25">
      <c r="A253" s="46" t="s">
        <v>391</v>
      </c>
      <c r="B253" s="46" t="s">
        <v>916</v>
      </c>
      <c r="C253">
        <v>253</v>
      </c>
      <c r="D253" s="53">
        <v>346</v>
      </c>
      <c r="E2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3" s="55" t="s">
        <v>1018</v>
      </c>
      <c r="G253" s="57">
        <v>43235.7496875</v>
      </c>
      <c r="H253" s="55" t="s">
        <v>1195</v>
      </c>
      <c r="I253" s="59" t="s">
        <v>1831</v>
      </c>
      <c r="J253" s="55" t="s">
        <v>2158</v>
      </c>
      <c r="K253" s="55" t="s">
        <v>2219</v>
      </c>
      <c r="L253" s="57">
        <v>43235.7496875</v>
      </c>
      <c r="M253" s="59" t="s">
        <v>2523</v>
      </c>
      <c r="N253" s="58" t="s">
        <v>4052</v>
      </c>
      <c r="O253" s="55"/>
      <c r="P253">
        <v>1</v>
      </c>
    </row>
    <row r="254" spans="1:16" x14ac:dyDescent="0.25">
      <c r="A254" s="46" t="s">
        <v>391</v>
      </c>
      <c r="B254" s="46" t="s">
        <v>572</v>
      </c>
      <c r="C254">
        <v>254</v>
      </c>
      <c r="D254" s="53">
        <v>348</v>
      </c>
      <c r="E2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4" s="55" t="s">
        <v>1018</v>
      </c>
      <c r="G254" s="57">
        <v>43235.439386574071</v>
      </c>
      <c r="H254" s="55" t="s">
        <v>1217</v>
      </c>
      <c r="I254" s="55"/>
      <c r="J254" s="55"/>
      <c r="K254" s="55"/>
      <c r="L254" s="57">
        <v>43235.439386574071</v>
      </c>
      <c r="M254" s="59" t="s">
        <v>2525</v>
      </c>
      <c r="N254" s="58" t="s">
        <v>4054</v>
      </c>
      <c r="O254" s="55"/>
      <c r="P254">
        <v>1</v>
      </c>
    </row>
    <row r="255" spans="1:16" x14ac:dyDescent="0.25">
      <c r="A255" s="46" t="s">
        <v>391</v>
      </c>
      <c r="B255" s="46" t="s">
        <v>571</v>
      </c>
      <c r="C255">
        <v>255</v>
      </c>
      <c r="D255" s="53">
        <v>349</v>
      </c>
      <c r="E2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5" s="55" t="s">
        <v>1018</v>
      </c>
      <c r="G255" s="57">
        <v>43235.439386574071</v>
      </c>
      <c r="H255" s="55" t="s">
        <v>1217</v>
      </c>
      <c r="I255" s="55"/>
      <c r="J255" s="55"/>
      <c r="K255" s="55"/>
      <c r="L255" s="57">
        <v>43235.439386574071</v>
      </c>
      <c r="M255" s="59" t="s">
        <v>2525</v>
      </c>
      <c r="N255" s="58" t="s">
        <v>4054</v>
      </c>
      <c r="O255" s="55"/>
      <c r="P255">
        <v>1</v>
      </c>
    </row>
    <row r="256" spans="1:16" x14ac:dyDescent="0.25">
      <c r="A256" s="46" t="s">
        <v>391</v>
      </c>
      <c r="B256" s="46" t="s">
        <v>917</v>
      </c>
      <c r="C256">
        <v>256</v>
      </c>
      <c r="D256" s="53">
        <v>350</v>
      </c>
      <c r="E2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6" s="55" t="s">
        <v>1018</v>
      </c>
      <c r="G256" s="57">
        <v>43235.7496875</v>
      </c>
      <c r="H256" s="55" t="s">
        <v>1195</v>
      </c>
      <c r="I256" s="59" t="s">
        <v>1831</v>
      </c>
      <c r="J256" s="55" t="s">
        <v>2158</v>
      </c>
      <c r="K256" s="55" t="s">
        <v>2219</v>
      </c>
      <c r="L256" s="57">
        <v>43235.7496875</v>
      </c>
      <c r="M256" s="59" t="s">
        <v>2523</v>
      </c>
      <c r="N256" s="58" t="s">
        <v>4052</v>
      </c>
      <c r="O256" s="55"/>
      <c r="P256">
        <v>1</v>
      </c>
    </row>
    <row r="257" spans="1:16" x14ac:dyDescent="0.25">
      <c r="A257" s="46" t="s">
        <v>391</v>
      </c>
      <c r="B257" s="46" t="s">
        <v>588</v>
      </c>
      <c r="C257">
        <v>257</v>
      </c>
      <c r="D257" s="53">
        <v>351</v>
      </c>
      <c r="E2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7" s="55" t="s">
        <v>1018</v>
      </c>
      <c r="G257" s="57">
        <v>43235.7496875</v>
      </c>
      <c r="H257" s="55" t="s">
        <v>1195</v>
      </c>
      <c r="I257" s="59" t="s">
        <v>1831</v>
      </c>
      <c r="J257" s="55" t="s">
        <v>2158</v>
      </c>
      <c r="K257" s="55" t="s">
        <v>2219</v>
      </c>
      <c r="L257" s="57">
        <v>43235.7496875</v>
      </c>
      <c r="M257" s="59" t="s">
        <v>2523</v>
      </c>
      <c r="N257" s="58" t="s">
        <v>4052</v>
      </c>
      <c r="O257" s="55"/>
      <c r="P257">
        <v>1</v>
      </c>
    </row>
    <row r="258" spans="1:16" x14ac:dyDescent="0.25">
      <c r="A258" s="46" t="s">
        <v>392</v>
      </c>
      <c r="B258" s="46" t="s">
        <v>922</v>
      </c>
      <c r="C258">
        <v>258</v>
      </c>
      <c r="D258" s="53">
        <v>352</v>
      </c>
      <c r="E2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8" s="55" t="s">
        <v>1018</v>
      </c>
      <c r="G258" s="57">
        <v>43235.749780092592</v>
      </c>
      <c r="H258" s="55" t="s">
        <v>1218</v>
      </c>
      <c r="I258" s="55"/>
      <c r="J258" s="55"/>
      <c r="K258" s="55"/>
      <c r="L258" s="57">
        <v>43235.749780092592</v>
      </c>
      <c r="M258" s="59" t="s">
        <v>2526</v>
      </c>
      <c r="N258" s="58" t="s">
        <v>4055</v>
      </c>
      <c r="O258" s="55"/>
      <c r="P258">
        <v>1</v>
      </c>
    </row>
    <row r="259" spans="1:16" x14ac:dyDescent="0.25">
      <c r="A259" s="46" t="s">
        <v>393</v>
      </c>
      <c r="B259" s="46" t="s">
        <v>738</v>
      </c>
      <c r="C259">
        <v>259</v>
      </c>
      <c r="D259" s="53">
        <v>353</v>
      </c>
      <c r="E2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59" s="55" t="s">
        <v>1018</v>
      </c>
      <c r="G259" s="57">
        <v>43235.466527777775</v>
      </c>
      <c r="H259" s="55" t="s">
        <v>1120</v>
      </c>
      <c r="I259" s="55"/>
      <c r="J259" s="55"/>
      <c r="K259" s="55"/>
      <c r="L259" s="57">
        <v>43235.466527777775</v>
      </c>
      <c r="M259" s="59" t="s">
        <v>2527</v>
      </c>
      <c r="N259" s="58" t="s">
        <v>4056</v>
      </c>
      <c r="O259" s="55"/>
      <c r="P259">
        <v>2</v>
      </c>
    </row>
    <row r="260" spans="1:16" x14ac:dyDescent="0.25">
      <c r="A260" s="46" t="s">
        <v>393</v>
      </c>
      <c r="B260" s="46" t="s">
        <v>748</v>
      </c>
      <c r="C260">
        <v>260</v>
      </c>
      <c r="D260" s="53">
        <v>354</v>
      </c>
      <c r="E2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0" s="55" t="s">
        <v>1018</v>
      </c>
      <c r="G260" s="57">
        <v>43235.751354166663</v>
      </c>
      <c r="H260" s="55" t="s">
        <v>1219</v>
      </c>
      <c r="I260" s="55"/>
      <c r="J260" s="55"/>
      <c r="K260" s="55"/>
      <c r="L260" s="57">
        <v>43235.751354166663</v>
      </c>
      <c r="M260" s="59" t="s">
        <v>2528</v>
      </c>
      <c r="N260" s="58" t="s">
        <v>4057</v>
      </c>
      <c r="O260" s="55"/>
      <c r="P260">
        <v>1</v>
      </c>
    </row>
    <row r="261" spans="1:16" x14ac:dyDescent="0.25">
      <c r="A261" s="46" t="s">
        <v>394</v>
      </c>
      <c r="B261" s="46" t="s">
        <v>857</v>
      </c>
      <c r="C261">
        <v>261</v>
      </c>
      <c r="D261" s="53">
        <v>355</v>
      </c>
      <c r="E2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1" s="55" t="s">
        <v>1018</v>
      </c>
      <c r="G261" s="57">
        <v>43235.35</v>
      </c>
      <c r="H261" s="55" t="s">
        <v>1161</v>
      </c>
      <c r="I261" s="55"/>
      <c r="J261" s="55"/>
      <c r="K261" s="55"/>
      <c r="L261" s="57">
        <v>43235.35</v>
      </c>
      <c r="M261" s="59" t="s">
        <v>2529</v>
      </c>
      <c r="N261" s="58" t="s">
        <v>4058</v>
      </c>
      <c r="O261" s="55"/>
      <c r="P261">
        <v>1</v>
      </c>
    </row>
    <row r="262" spans="1:16" x14ac:dyDescent="0.25">
      <c r="A262" s="46" t="s">
        <v>394</v>
      </c>
      <c r="B262" s="46" t="s">
        <v>923</v>
      </c>
      <c r="C262">
        <v>262</v>
      </c>
      <c r="D262" s="53">
        <v>356</v>
      </c>
      <c r="E2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2" s="55" t="s">
        <v>1018</v>
      </c>
      <c r="G262" s="57">
        <v>43235.364374999997</v>
      </c>
      <c r="H262" s="55" t="s">
        <v>1220</v>
      </c>
      <c r="I262" s="55"/>
      <c r="J262" s="55"/>
      <c r="K262" s="55"/>
      <c r="L262" s="57">
        <v>43235.364374999997</v>
      </c>
      <c r="M262" s="59" t="s">
        <v>2530</v>
      </c>
      <c r="N262" s="58" t="s">
        <v>4059</v>
      </c>
      <c r="O262" s="55"/>
      <c r="P262">
        <v>1</v>
      </c>
    </row>
    <row r="263" spans="1:16" x14ac:dyDescent="0.25">
      <c r="A263" s="46" t="s">
        <v>394</v>
      </c>
      <c r="B263" s="46" t="s">
        <v>752</v>
      </c>
      <c r="C263">
        <v>263</v>
      </c>
      <c r="D263" s="53">
        <v>357</v>
      </c>
      <c r="E2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3" s="55" t="s">
        <v>1018</v>
      </c>
      <c r="G263" s="57">
        <v>43235.364374999997</v>
      </c>
      <c r="H263" s="55" t="s">
        <v>1220</v>
      </c>
      <c r="I263" s="55"/>
      <c r="J263" s="55"/>
      <c r="K263" s="55"/>
      <c r="L263" s="57">
        <v>43235.364374999997</v>
      </c>
      <c r="M263" s="59" t="s">
        <v>2530</v>
      </c>
      <c r="N263" s="58" t="s">
        <v>4059</v>
      </c>
      <c r="O263" s="55"/>
      <c r="P263">
        <v>1</v>
      </c>
    </row>
    <row r="264" spans="1:16" x14ac:dyDescent="0.25">
      <c r="A264" s="46" t="s">
        <v>394</v>
      </c>
      <c r="B264" s="46" t="s">
        <v>748</v>
      </c>
      <c r="C264">
        <v>264</v>
      </c>
      <c r="D264" s="53">
        <v>358</v>
      </c>
      <c r="E2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4" s="55" t="s">
        <v>1018</v>
      </c>
      <c r="G264" s="57">
        <v>43235.752905092595</v>
      </c>
      <c r="H264" s="55" t="s">
        <v>1219</v>
      </c>
      <c r="I264" s="55"/>
      <c r="J264" s="55"/>
      <c r="K264" s="55"/>
      <c r="L264" s="57">
        <v>43235.752905092595</v>
      </c>
      <c r="M264" s="59" t="s">
        <v>2531</v>
      </c>
      <c r="N264" s="58" t="s">
        <v>4060</v>
      </c>
      <c r="O264" s="55"/>
      <c r="P264">
        <v>1</v>
      </c>
    </row>
    <row r="265" spans="1:16" x14ac:dyDescent="0.25">
      <c r="A265" s="46" t="s">
        <v>394</v>
      </c>
      <c r="B265" s="46" t="s">
        <v>738</v>
      </c>
      <c r="C265">
        <v>265</v>
      </c>
      <c r="D265" s="53">
        <v>359</v>
      </c>
      <c r="E2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5" s="55" t="s">
        <v>1018</v>
      </c>
      <c r="G265" s="57">
        <v>43235.752905092595</v>
      </c>
      <c r="H265" s="55" t="s">
        <v>1219</v>
      </c>
      <c r="I265" s="55"/>
      <c r="J265" s="55"/>
      <c r="K265" s="55"/>
      <c r="L265" s="57">
        <v>43235.752905092595</v>
      </c>
      <c r="M265" s="59" t="s">
        <v>2531</v>
      </c>
      <c r="N265" s="58" t="s">
        <v>4060</v>
      </c>
      <c r="O265" s="55"/>
      <c r="P265">
        <v>1</v>
      </c>
    </row>
    <row r="266" spans="1:16" x14ac:dyDescent="0.25">
      <c r="A266" s="46" t="s">
        <v>395</v>
      </c>
      <c r="B266" s="46" t="s">
        <v>738</v>
      </c>
      <c r="C266">
        <v>266</v>
      </c>
      <c r="D266" s="53">
        <v>360</v>
      </c>
      <c r="E2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6" s="55" t="s">
        <v>1018</v>
      </c>
      <c r="G266" s="57">
        <v>43235.752557870372</v>
      </c>
      <c r="H266" s="55" t="s">
        <v>1120</v>
      </c>
      <c r="I266" s="55"/>
      <c r="J266" s="55"/>
      <c r="K266" s="55"/>
      <c r="L266" s="57">
        <v>43235.752557870372</v>
      </c>
      <c r="M266" s="59" t="s">
        <v>2532</v>
      </c>
      <c r="N266" s="58" t="s">
        <v>4061</v>
      </c>
      <c r="O266" s="55"/>
      <c r="P266">
        <v>2</v>
      </c>
    </row>
    <row r="267" spans="1:16" x14ac:dyDescent="0.25">
      <c r="A267" s="46" t="s">
        <v>395</v>
      </c>
      <c r="B267" s="46" t="s">
        <v>748</v>
      </c>
      <c r="C267">
        <v>267</v>
      </c>
      <c r="D267" s="53">
        <v>361</v>
      </c>
      <c r="E2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7" s="55" t="s">
        <v>1018</v>
      </c>
      <c r="G267" s="57">
        <v>43235.753194444442</v>
      </c>
      <c r="H267" s="55" t="s">
        <v>1219</v>
      </c>
      <c r="I267" s="55"/>
      <c r="J267" s="55"/>
      <c r="K267" s="55"/>
      <c r="L267" s="57">
        <v>43235.753194444442</v>
      </c>
      <c r="M267" s="59" t="s">
        <v>2533</v>
      </c>
      <c r="N267" s="58" t="s">
        <v>4062</v>
      </c>
      <c r="O267" s="55"/>
      <c r="P267">
        <v>1</v>
      </c>
    </row>
    <row r="268" spans="1:16" x14ac:dyDescent="0.25">
      <c r="A268" s="46" t="s">
        <v>396</v>
      </c>
      <c r="B268" s="46" t="s">
        <v>748</v>
      </c>
      <c r="C268">
        <v>268</v>
      </c>
      <c r="D268" s="53">
        <v>362</v>
      </c>
      <c r="E2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8" s="55" t="s">
        <v>1018</v>
      </c>
      <c r="G268" s="57">
        <v>43235.753298611111</v>
      </c>
      <c r="H268" s="55" t="s">
        <v>1219</v>
      </c>
      <c r="I268" s="55"/>
      <c r="J268" s="55"/>
      <c r="K268" s="55"/>
      <c r="L268" s="57">
        <v>43235.753298611111</v>
      </c>
      <c r="M268" s="59" t="s">
        <v>2534</v>
      </c>
      <c r="N268" s="58" t="s">
        <v>4063</v>
      </c>
      <c r="O268" s="55"/>
      <c r="P268">
        <v>1</v>
      </c>
    </row>
    <row r="269" spans="1:16" x14ac:dyDescent="0.25">
      <c r="A269" s="46" t="s">
        <v>396</v>
      </c>
      <c r="B269" s="46" t="s">
        <v>738</v>
      </c>
      <c r="C269">
        <v>269</v>
      </c>
      <c r="D269" s="53">
        <v>363</v>
      </c>
      <c r="E2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69" s="55" t="s">
        <v>1018</v>
      </c>
      <c r="G269" s="57">
        <v>43235.753298611111</v>
      </c>
      <c r="H269" s="55" t="s">
        <v>1219</v>
      </c>
      <c r="I269" s="55"/>
      <c r="J269" s="55"/>
      <c r="K269" s="55"/>
      <c r="L269" s="57">
        <v>43235.753298611111</v>
      </c>
      <c r="M269" s="59" t="s">
        <v>2534</v>
      </c>
      <c r="N269" s="58" t="s">
        <v>4063</v>
      </c>
      <c r="O269" s="55"/>
      <c r="P269">
        <v>1</v>
      </c>
    </row>
    <row r="270" spans="1:16" x14ac:dyDescent="0.25">
      <c r="A270" s="46" t="s">
        <v>399</v>
      </c>
      <c r="B270" s="46" t="s">
        <v>850</v>
      </c>
      <c r="C270">
        <v>270</v>
      </c>
      <c r="D270" s="53">
        <v>367</v>
      </c>
      <c r="E2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0" s="55" t="s">
        <v>1018</v>
      </c>
      <c r="G270" s="57">
        <v>43235.758425925924</v>
      </c>
      <c r="H270" s="55" t="s">
        <v>1202</v>
      </c>
      <c r="I270" s="59" t="s">
        <v>1836</v>
      </c>
      <c r="J270" s="55" t="s">
        <v>2138</v>
      </c>
      <c r="K270" s="55"/>
      <c r="L270" s="57">
        <v>43235.758425925924</v>
      </c>
      <c r="M270" s="59" t="s">
        <v>2538</v>
      </c>
      <c r="N270" s="58" t="s">
        <v>4067</v>
      </c>
      <c r="O270" s="55"/>
      <c r="P270">
        <v>1</v>
      </c>
    </row>
    <row r="271" spans="1:16" x14ac:dyDescent="0.25">
      <c r="A271" s="46" t="s">
        <v>400</v>
      </c>
      <c r="B271" s="46" t="s">
        <v>924</v>
      </c>
      <c r="C271">
        <v>271</v>
      </c>
      <c r="D271" s="53">
        <v>368</v>
      </c>
      <c r="E2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1" s="55" t="s">
        <v>1018</v>
      </c>
      <c r="G271" s="57">
        <v>43235.758553240739</v>
      </c>
      <c r="H271" s="55" t="s">
        <v>1224</v>
      </c>
      <c r="I271" s="59" t="s">
        <v>1849</v>
      </c>
      <c r="J271" s="55" t="s">
        <v>2139</v>
      </c>
      <c r="K271" s="55"/>
      <c r="L271" s="57">
        <v>43235.758553240739</v>
      </c>
      <c r="M271" s="59" t="s">
        <v>2539</v>
      </c>
      <c r="N271" s="58" t="s">
        <v>4068</v>
      </c>
      <c r="O271" s="55"/>
      <c r="P271">
        <v>1</v>
      </c>
    </row>
    <row r="272" spans="1:16" x14ac:dyDescent="0.25">
      <c r="A272" s="46" t="s">
        <v>401</v>
      </c>
      <c r="B272" s="46" t="s">
        <v>738</v>
      </c>
      <c r="C272">
        <v>272</v>
      </c>
      <c r="D272" s="53">
        <v>369</v>
      </c>
      <c r="E2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2" s="55" t="s">
        <v>1018</v>
      </c>
      <c r="G272" s="57">
        <v>43235.758958333332</v>
      </c>
      <c r="H272" s="55" t="s">
        <v>1120</v>
      </c>
      <c r="I272" s="55"/>
      <c r="J272" s="55"/>
      <c r="K272" s="55"/>
      <c r="L272" s="57">
        <v>43235.758958333332</v>
      </c>
      <c r="M272" s="59" t="s">
        <v>2540</v>
      </c>
      <c r="N272" s="58" t="s">
        <v>4069</v>
      </c>
      <c r="O272" s="55"/>
      <c r="P272">
        <v>2</v>
      </c>
    </row>
    <row r="273" spans="1:16" x14ac:dyDescent="0.25">
      <c r="A273" s="46" t="s">
        <v>401</v>
      </c>
      <c r="B273" s="46" t="s">
        <v>748</v>
      </c>
      <c r="C273">
        <v>273</v>
      </c>
      <c r="D273" s="53">
        <v>370</v>
      </c>
      <c r="E2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3" s="55" t="s">
        <v>1018</v>
      </c>
      <c r="G273" s="57">
        <v>43235.759386574071</v>
      </c>
      <c r="H273" s="55" t="s">
        <v>1219</v>
      </c>
      <c r="I273" s="55"/>
      <c r="J273" s="55"/>
      <c r="K273" s="55"/>
      <c r="L273" s="57">
        <v>43235.759386574071</v>
      </c>
      <c r="M273" s="59" t="s">
        <v>2541</v>
      </c>
      <c r="N273" s="58" t="s">
        <v>4070</v>
      </c>
      <c r="O273" s="55"/>
      <c r="P273">
        <v>1</v>
      </c>
    </row>
    <row r="274" spans="1:16" x14ac:dyDescent="0.25">
      <c r="A274" s="46" t="s">
        <v>403</v>
      </c>
      <c r="B274" s="46" t="s">
        <v>402</v>
      </c>
      <c r="C274">
        <v>274</v>
      </c>
      <c r="D274" s="53">
        <v>372</v>
      </c>
      <c r="E2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4" s="55" t="s">
        <v>1018</v>
      </c>
      <c r="G274" s="57">
        <v>43235.42428240741</v>
      </c>
      <c r="H274" s="55" t="s">
        <v>1226</v>
      </c>
      <c r="I274" s="55"/>
      <c r="J274" s="55"/>
      <c r="K274" s="55"/>
      <c r="L274" s="57">
        <v>43235.42428240741</v>
      </c>
      <c r="M274" s="59" t="s">
        <v>2543</v>
      </c>
      <c r="N274" s="58" t="s">
        <v>4072</v>
      </c>
      <c r="O274" s="55"/>
      <c r="P274">
        <v>1</v>
      </c>
    </row>
    <row r="275" spans="1:16" x14ac:dyDescent="0.25">
      <c r="A275" s="46" t="s">
        <v>403</v>
      </c>
      <c r="B275" s="46" t="s">
        <v>748</v>
      </c>
      <c r="C275">
        <v>275</v>
      </c>
      <c r="D275" s="53">
        <v>373</v>
      </c>
      <c r="E2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5" s="55" t="s">
        <v>1018</v>
      </c>
      <c r="G275" s="57">
        <v>43235.763819444444</v>
      </c>
      <c r="H275" s="55" t="s">
        <v>1219</v>
      </c>
      <c r="I275" s="55"/>
      <c r="J275" s="55"/>
      <c r="K275" s="55"/>
      <c r="L275" s="57">
        <v>43235.763819444444</v>
      </c>
      <c r="M275" s="59" t="s">
        <v>2544</v>
      </c>
      <c r="N275" s="58" t="s">
        <v>4073</v>
      </c>
      <c r="O275" s="55"/>
      <c r="P275">
        <v>1</v>
      </c>
    </row>
    <row r="276" spans="1:16" x14ac:dyDescent="0.25">
      <c r="A276" s="46" t="s">
        <v>403</v>
      </c>
      <c r="B276" s="46" t="s">
        <v>738</v>
      </c>
      <c r="C276">
        <v>276</v>
      </c>
      <c r="D276" s="53">
        <v>374</v>
      </c>
      <c r="E2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6" s="55" t="s">
        <v>1018</v>
      </c>
      <c r="G276" s="57">
        <v>43235.763819444444</v>
      </c>
      <c r="H276" s="55" t="s">
        <v>1219</v>
      </c>
      <c r="I276" s="55"/>
      <c r="J276" s="55"/>
      <c r="K276" s="55"/>
      <c r="L276" s="57">
        <v>43235.763819444444</v>
      </c>
      <c r="M276" s="59" t="s">
        <v>2544</v>
      </c>
      <c r="N276" s="58" t="s">
        <v>4073</v>
      </c>
      <c r="O276" s="55"/>
      <c r="P276">
        <v>1</v>
      </c>
    </row>
    <row r="277" spans="1:16" x14ac:dyDescent="0.25">
      <c r="A277" s="46" t="s">
        <v>404</v>
      </c>
      <c r="B277" s="46" t="s">
        <v>925</v>
      </c>
      <c r="C277">
        <v>277</v>
      </c>
      <c r="D277" s="53">
        <v>375</v>
      </c>
      <c r="E2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7" s="55" t="s">
        <v>1018</v>
      </c>
      <c r="G277" s="57">
        <v>43235.457060185188</v>
      </c>
      <c r="H277" s="55" t="s">
        <v>1227</v>
      </c>
      <c r="I277" s="59" t="s">
        <v>1851</v>
      </c>
      <c r="J277" s="55" t="s">
        <v>2139</v>
      </c>
      <c r="K277" s="55"/>
      <c r="L277" s="57">
        <v>43235.457060185188</v>
      </c>
      <c r="M277" s="59" t="s">
        <v>2545</v>
      </c>
      <c r="N277" s="58" t="s">
        <v>4074</v>
      </c>
      <c r="O277" s="58" t="s">
        <v>5341</v>
      </c>
      <c r="P277" s="61">
        <v>1</v>
      </c>
    </row>
    <row r="278" spans="1:16" x14ac:dyDescent="0.25">
      <c r="A278" s="46" t="s">
        <v>405</v>
      </c>
      <c r="B278" s="46" t="s">
        <v>925</v>
      </c>
      <c r="C278">
        <v>278</v>
      </c>
      <c r="D278" s="53">
        <v>376</v>
      </c>
      <c r="E2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8" s="55" t="s">
        <v>1018</v>
      </c>
      <c r="G278" s="57">
        <v>43235.652743055558</v>
      </c>
      <c r="H278" s="55" t="s">
        <v>1228</v>
      </c>
      <c r="I278" s="55"/>
      <c r="J278" s="55"/>
      <c r="K278" s="55"/>
      <c r="L278" s="57">
        <v>43235.652743055558</v>
      </c>
      <c r="M278" s="59" t="s">
        <v>2546</v>
      </c>
      <c r="N278" s="58" t="s">
        <v>4075</v>
      </c>
      <c r="O278" s="55"/>
      <c r="P278">
        <v>1</v>
      </c>
    </row>
    <row r="279" spans="1:16" x14ac:dyDescent="0.25">
      <c r="A279" s="46" t="s">
        <v>406</v>
      </c>
      <c r="B279" s="46" t="s">
        <v>738</v>
      </c>
      <c r="C279">
        <v>279</v>
      </c>
      <c r="D279" s="53">
        <v>378</v>
      </c>
      <c r="E2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79" s="55" t="s">
        <v>1018</v>
      </c>
      <c r="G279" s="57">
        <v>43235.534120370372</v>
      </c>
      <c r="H279" s="55" t="s">
        <v>1120</v>
      </c>
      <c r="I279" s="55"/>
      <c r="J279" s="55"/>
      <c r="K279" s="55"/>
      <c r="L279" s="57">
        <v>43235.534120370372</v>
      </c>
      <c r="M279" s="59" t="s">
        <v>2547</v>
      </c>
      <c r="N279" s="58" t="s">
        <v>4076</v>
      </c>
      <c r="O279" s="55"/>
      <c r="P279">
        <v>1</v>
      </c>
    </row>
    <row r="280" spans="1:16" x14ac:dyDescent="0.25">
      <c r="A280" s="46" t="s">
        <v>405</v>
      </c>
      <c r="B280" s="46" t="s">
        <v>406</v>
      </c>
      <c r="C280">
        <v>280</v>
      </c>
      <c r="D280" s="53">
        <v>379</v>
      </c>
      <c r="E2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0" s="55" t="s">
        <v>1018</v>
      </c>
      <c r="G280" s="57">
        <v>43235.652743055558</v>
      </c>
      <c r="H280" s="55" t="s">
        <v>1228</v>
      </c>
      <c r="I280" s="55"/>
      <c r="J280" s="55"/>
      <c r="K280" s="55"/>
      <c r="L280" s="57">
        <v>43235.652743055558</v>
      </c>
      <c r="M280" s="59" t="s">
        <v>2546</v>
      </c>
      <c r="N280" s="58" t="s">
        <v>4075</v>
      </c>
      <c r="O280" s="55"/>
      <c r="P280">
        <v>1</v>
      </c>
    </row>
    <row r="281" spans="1:16" x14ac:dyDescent="0.25">
      <c r="A281" s="46" t="s">
        <v>404</v>
      </c>
      <c r="B281" s="46" t="s">
        <v>536</v>
      </c>
      <c r="C281">
        <v>281</v>
      </c>
      <c r="D281" s="53">
        <v>380</v>
      </c>
      <c r="E2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1" s="55" t="s">
        <v>1018</v>
      </c>
      <c r="G281" s="57">
        <v>43235.457060185188</v>
      </c>
      <c r="H281" s="55" t="s">
        <v>1227</v>
      </c>
      <c r="I281" s="59" t="s">
        <v>1851</v>
      </c>
      <c r="J281" s="55" t="s">
        <v>2139</v>
      </c>
      <c r="K281" s="55"/>
      <c r="L281" s="57">
        <v>43235.457060185188</v>
      </c>
      <c r="M281" s="59" t="s">
        <v>2545</v>
      </c>
      <c r="N281" s="58" t="s">
        <v>4074</v>
      </c>
      <c r="O281" s="58" t="s">
        <v>5341</v>
      </c>
      <c r="P281" s="61">
        <v>1</v>
      </c>
    </row>
    <row r="282" spans="1:16" x14ac:dyDescent="0.25">
      <c r="A282" s="46" t="s">
        <v>405</v>
      </c>
      <c r="B282" s="46" t="s">
        <v>404</v>
      </c>
      <c r="C282">
        <v>282</v>
      </c>
      <c r="D282" s="53">
        <v>381</v>
      </c>
      <c r="E2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2" s="55" t="s">
        <v>1018</v>
      </c>
      <c r="G282" s="57">
        <v>43235.652743055558</v>
      </c>
      <c r="H282" s="55" t="s">
        <v>1228</v>
      </c>
      <c r="I282" s="55"/>
      <c r="J282" s="55"/>
      <c r="K282" s="55"/>
      <c r="L282" s="57">
        <v>43235.652743055558</v>
      </c>
      <c r="M282" s="59" t="s">
        <v>2546</v>
      </c>
      <c r="N282" s="58" t="s">
        <v>4075</v>
      </c>
      <c r="O282" s="55"/>
      <c r="P282">
        <v>1</v>
      </c>
    </row>
    <row r="283" spans="1:16" x14ac:dyDescent="0.25">
      <c r="A283" s="46" t="s">
        <v>405</v>
      </c>
      <c r="B283" s="46" t="s">
        <v>536</v>
      </c>
      <c r="C283">
        <v>283</v>
      </c>
      <c r="D283" s="53">
        <v>382</v>
      </c>
      <c r="E2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3" s="55" t="s">
        <v>1018</v>
      </c>
      <c r="G283" s="57">
        <v>43235.652743055558</v>
      </c>
      <c r="H283" s="55" t="s">
        <v>1228</v>
      </c>
      <c r="I283" s="55"/>
      <c r="J283" s="55"/>
      <c r="K283" s="55"/>
      <c r="L283" s="57">
        <v>43235.652743055558</v>
      </c>
      <c r="M283" s="59" t="s">
        <v>2546</v>
      </c>
      <c r="N283" s="58" t="s">
        <v>4075</v>
      </c>
      <c r="O283" s="55"/>
      <c r="P283">
        <v>1</v>
      </c>
    </row>
    <row r="284" spans="1:16" x14ac:dyDescent="0.25">
      <c r="A284" s="46" t="s">
        <v>405</v>
      </c>
      <c r="B284" s="46" t="s">
        <v>599</v>
      </c>
      <c r="C284">
        <v>284</v>
      </c>
      <c r="D284" s="53">
        <v>383</v>
      </c>
      <c r="E2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4" s="55" t="s">
        <v>1018</v>
      </c>
      <c r="G284" s="57">
        <v>43235.658668981479</v>
      </c>
      <c r="H284" s="55" t="s">
        <v>1229</v>
      </c>
      <c r="I284" s="55"/>
      <c r="J284" s="55"/>
      <c r="K284" s="55"/>
      <c r="L284" s="57">
        <v>43235.658668981479</v>
      </c>
      <c r="M284" s="59" t="s">
        <v>2548</v>
      </c>
      <c r="N284" s="58" t="s">
        <v>4077</v>
      </c>
      <c r="O284" s="55"/>
      <c r="P284">
        <v>1</v>
      </c>
    </row>
    <row r="285" spans="1:16" x14ac:dyDescent="0.25">
      <c r="A285" s="46" t="s">
        <v>405</v>
      </c>
      <c r="B285" s="46" t="s">
        <v>819</v>
      </c>
      <c r="C285">
        <v>285</v>
      </c>
      <c r="D285" s="53">
        <v>384</v>
      </c>
      <c r="E2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5" s="55" t="s">
        <v>1018</v>
      </c>
      <c r="G285" s="57">
        <v>43235.658668981479</v>
      </c>
      <c r="H285" s="55" t="s">
        <v>1229</v>
      </c>
      <c r="I285" s="55"/>
      <c r="J285" s="55"/>
      <c r="K285" s="55"/>
      <c r="L285" s="57">
        <v>43235.658668981479</v>
      </c>
      <c r="M285" s="59" t="s">
        <v>2548</v>
      </c>
      <c r="N285" s="58" t="s">
        <v>4077</v>
      </c>
      <c r="O285" s="55"/>
      <c r="P285">
        <v>1</v>
      </c>
    </row>
    <row r="286" spans="1:16" x14ac:dyDescent="0.25">
      <c r="A286" s="46" t="s">
        <v>405</v>
      </c>
      <c r="B286" s="46" t="s">
        <v>748</v>
      </c>
      <c r="C286">
        <v>286</v>
      </c>
      <c r="D286" s="53">
        <v>385</v>
      </c>
      <c r="E2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6" s="55" t="s">
        <v>1018</v>
      </c>
      <c r="G286" s="57">
        <v>43235.764386574076</v>
      </c>
      <c r="H286" s="55" t="s">
        <v>1219</v>
      </c>
      <c r="I286" s="55"/>
      <c r="J286" s="55"/>
      <c r="K286" s="55"/>
      <c r="L286" s="57">
        <v>43235.764386574076</v>
      </c>
      <c r="M286" s="59" t="s">
        <v>2549</v>
      </c>
      <c r="N286" s="58" t="s">
        <v>4078</v>
      </c>
      <c r="O286" s="55"/>
      <c r="P286">
        <v>1</v>
      </c>
    </row>
    <row r="287" spans="1:16" x14ac:dyDescent="0.25">
      <c r="A287" s="46" t="s">
        <v>405</v>
      </c>
      <c r="B287" s="46" t="s">
        <v>738</v>
      </c>
      <c r="C287">
        <v>287</v>
      </c>
      <c r="D287" s="53">
        <v>386</v>
      </c>
      <c r="E2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7" s="55" t="s">
        <v>1018</v>
      </c>
      <c r="G287" s="57">
        <v>43235.764386574076</v>
      </c>
      <c r="H287" s="55" t="s">
        <v>1219</v>
      </c>
      <c r="I287" s="55"/>
      <c r="J287" s="55"/>
      <c r="K287" s="55"/>
      <c r="L287" s="57">
        <v>43235.764386574076</v>
      </c>
      <c r="M287" s="59" t="s">
        <v>2549</v>
      </c>
      <c r="N287" s="58" t="s">
        <v>4078</v>
      </c>
      <c r="O287" s="55"/>
      <c r="P287">
        <v>1</v>
      </c>
    </row>
    <row r="288" spans="1:16" x14ac:dyDescent="0.25">
      <c r="A288" s="46" t="s">
        <v>407</v>
      </c>
      <c r="B288" s="46" t="s">
        <v>764</v>
      </c>
      <c r="C288">
        <v>288</v>
      </c>
      <c r="D288" s="53">
        <v>387</v>
      </c>
      <c r="E2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8" s="55" t="s">
        <v>1018</v>
      </c>
      <c r="G288" s="57">
        <v>43234.795451388891</v>
      </c>
      <c r="H288" s="55" t="s">
        <v>1072</v>
      </c>
      <c r="I288" s="59" t="s">
        <v>1766</v>
      </c>
      <c r="J288" s="55" t="s">
        <v>2142</v>
      </c>
      <c r="K288" s="55"/>
      <c r="L288" s="57">
        <v>43234.795451388891</v>
      </c>
      <c r="M288" s="59" t="s">
        <v>2550</v>
      </c>
      <c r="N288" s="58" t="s">
        <v>4079</v>
      </c>
      <c r="O288" s="55"/>
      <c r="P288">
        <v>1</v>
      </c>
    </row>
    <row r="289" spans="1:16" x14ac:dyDescent="0.25">
      <c r="A289" s="46" t="s">
        <v>407</v>
      </c>
      <c r="B289" s="46" t="s">
        <v>529</v>
      </c>
      <c r="C289">
        <v>289</v>
      </c>
      <c r="D289" s="53">
        <v>388</v>
      </c>
      <c r="E2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89" s="55" t="s">
        <v>1018</v>
      </c>
      <c r="G289" s="57">
        <v>43235.522083333337</v>
      </c>
      <c r="H289" s="55" t="s">
        <v>1230</v>
      </c>
      <c r="I289" s="55"/>
      <c r="J289" s="55"/>
      <c r="K289" s="55"/>
      <c r="L289" s="57">
        <v>43235.522083333337</v>
      </c>
      <c r="M289" s="59" t="s">
        <v>2551</v>
      </c>
      <c r="N289" s="58" t="s">
        <v>4080</v>
      </c>
      <c r="O289" s="55"/>
      <c r="P289">
        <v>1</v>
      </c>
    </row>
    <row r="290" spans="1:16" x14ac:dyDescent="0.25">
      <c r="A290" s="46" t="s">
        <v>407</v>
      </c>
      <c r="B290" s="46" t="s">
        <v>818</v>
      </c>
      <c r="C290">
        <v>290</v>
      </c>
      <c r="D290" s="53">
        <v>389</v>
      </c>
      <c r="E2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0" s="55" t="s">
        <v>1018</v>
      </c>
      <c r="G290" s="57">
        <v>43235.556018518517</v>
      </c>
      <c r="H290" s="55" t="s">
        <v>1151</v>
      </c>
      <c r="I290" s="59" t="s">
        <v>1813</v>
      </c>
      <c r="J290" s="55" t="s">
        <v>2138</v>
      </c>
      <c r="K290" s="55"/>
      <c r="L290" s="57">
        <v>43235.556018518517</v>
      </c>
      <c r="M290" s="59" t="s">
        <v>2552</v>
      </c>
      <c r="N290" s="58" t="s">
        <v>4081</v>
      </c>
      <c r="O290" s="55"/>
      <c r="P290">
        <v>1</v>
      </c>
    </row>
    <row r="291" spans="1:16" x14ac:dyDescent="0.25">
      <c r="A291" s="46" t="s">
        <v>407</v>
      </c>
      <c r="B291" s="46" t="s">
        <v>791</v>
      </c>
      <c r="C291">
        <v>291</v>
      </c>
      <c r="D291" s="53">
        <v>390</v>
      </c>
      <c r="E2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1" s="55" t="s">
        <v>1018</v>
      </c>
      <c r="G291" s="57">
        <v>43235.556840277779</v>
      </c>
      <c r="H291" s="55" t="s">
        <v>1231</v>
      </c>
      <c r="I291" s="55"/>
      <c r="J291" s="55"/>
      <c r="K291" s="55"/>
      <c r="L291" s="57">
        <v>43235.556840277779</v>
      </c>
      <c r="M291" s="59" t="s">
        <v>2553</v>
      </c>
      <c r="N291" s="58" t="s">
        <v>4082</v>
      </c>
      <c r="O291" s="55"/>
      <c r="P291">
        <v>1</v>
      </c>
    </row>
    <row r="292" spans="1:16" x14ac:dyDescent="0.25">
      <c r="A292" s="46" t="s">
        <v>407</v>
      </c>
      <c r="B292" s="46" t="s">
        <v>926</v>
      </c>
      <c r="C292">
        <v>292</v>
      </c>
      <c r="D292" s="53">
        <v>391</v>
      </c>
      <c r="E2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2" s="55" t="s">
        <v>1018</v>
      </c>
      <c r="G292" s="57">
        <v>43235.556840277779</v>
      </c>
      <c r="H292" s="55" t="s">
        <v>1231</v>
      </c>
      <c r="I292" s="55"/>
      <c r="J292" s="55"/>
      <c r="K292" s="55"/>
      <c r="L292" s="57">
        <v>43235.556840277779</v>
      </c>
      <c r="M292" s="59" t="s">
        <v>2553</v>
      </c>
      <c r="N292" s="58" t="s">
        <v>4082</v>
      </c>
      <c r="O292" s="55"/>
      <c r="P292">
        <v>1</v>
      </c>
    </row>
    <row r="293" spans="1:16" x14ac:dyDescent="0.25">
      <c r="A293" s="46" t="s">
        <v>407</v>
      </c>
      <c r="B293" s="46" t="s">
        <v>715</v>
      </c>
      <c r="C293">
        <v>293</v>
      </c>
      <c r="D293" s="53">
        <v>392</v>
      </c>
      <c r="E2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3" s="55" t="s">
        <v>1018</v>
      </c>
      <c r="G293" s="57">
        <v>43235.556840277779</v>
      </c>
      <c r="H293" s="55" t="s">
        <v>1231</v>
      </c>
      <c r="I293" s="55"/>
      <c r="J293" s="55"/>
      <c r="K293" s="55"/>
      <c r="L293" s="57">
        <v>43235.556840277779</v>
      </c>
      <c r="M293" s="59" t="s">
        <v>2553</v>
      </c>
      <c r="N293" s="58" t="s">
        <v>4082</v>
      </c>
      <c r="O293" s="55"/>
      <c r="P293">
        <v>1</v>
      </c>
    </row>
    <row r="294" spans="1:16" x14ac:dyDescent="0.25">
      <c r="A294" s="46" t="s">
        <v>407</v>
      </c>
      <c r="B294" s="46" t="s">
        <v>692</v>
      </c>
      <c r="C294">
        <v>294</v>
      </c>
      <c r="D294" s="53">
        <v>393</v>
      </c>
      <c r="E2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4" s="55" t="s">
        <v>1018</v>
      </c>
      <c r="G294" s="57">
        <v>43235.618125000001</v>
      </c>
      <c r="H294" s="55" t="s">
        <v>1232</v>
      </c>
      <c r="I294" s="55"/>
      <c r="J294" s="55"/>
      <c r="K294" s="55"/>
      <c r="L294" s="57">
        <v>43235.618125000001</v>
      </c>
      <c r="M294" s="59" t="s">
        <v>2554</v>
      </c>
      <c r="N294" s="58" t="s">
        <v>4083</v>
      </c>
      <c r="O294" s="55"/>
      <c r="P294">
        <v>1</v>
      </c>
    </row>
    <row r="295" spans="1:16" x14ac:dyDescent="0.25">
      <c r="A295" s="46" t="s">
        <v>407</v>
      </c>
      <c r="B295" s="46" t="s">
        <v>849</v>
      </c>
      <c r="C295">
        <v>295</v>
      </c>
      <c r="D295" s="53">
        <v>394</v>
      </c>
      <c r="E2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5" s="55" t="s">
        <v>1018</v>
      </c>
      <c r="G295" s="57">
        <v>43235.622002314813</v>
      </c>
      <c r="H295" s="55" t="s">
        <v>1233</v>
      </c>
      <c r="I295" s="59" t="s">
        <v>1764</v>
      </c>
      <c r="J295" s="55" t="s">
        <v>2148</v>
      </c>
      <c r="K295" s="55"/>
      <c r="L295" s="57">
        <v>43235.622002314813</v>
      </c>
      <c r="M295" s="59" t="s">
        <v>2555</v>
      </c>
      <c r="N295" s="58" t="s">
        <v>4084</v>
      </c>
      <c r="O295" s="55"/>
      <c r="P295">
        <v>1</v>
      </c>
    </row>
    <row r="296" spans="1:16" x14ac:dyDescent="0.25">
      <c r="A296" s="46" t="s">
        <v>407</v>
      </c>
      <c r="B296" s="46" t="s">
        <v>857</v>
      </c>
      <c r="C296">
        <v>296</v>
      </c>
      <c r="D296" s="53">
        <v>395</v>
      </c>
      <c r="E2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6" s="55" t="s">
        <v>1018</v>
      </c>
      <c r="G296" s="57">
        <v>43235.626018518517</v>
      </c>
      <c r="H296" s="55" t="s">
        <v>1185</v>
      </c>
      <c r="I296" s="55"/>
      <c r="J296" s="55"/>
      <c r="K296" s="55"/>
      <c r="L296" s="57">
        <v>43235.626018518517</v>
      </c>
      <c r="M296" s="59" t="s">
        <v>2556</v>
      </c>
      <c r="N296" s="58" t="s">
        <v>4085</v>
      </c>
      <c r="O296" s="55"/>
      <c r="P296">
        <v>1</v>
      </c>
    </row>
    <row r="297" spans="1:16" x14ac:dyDescent="0.25">
      <c r="A297" s="46" t="s">
        <v>407</v>
      </c>
      <c r="B297" s="46" t="s">
        <v>483</v>
      </c>
      <c r="C297">
        <v>297</v>
      </c>
      <c r="D297" s="53">
        <v>396</v>
      </c>
      <c r="E2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7" s="55" t="s">
        <v>1018</v>
      </c>
      <c r="G297" s="57">
        <v>43235.631921296299</v>
      </c>
      <c r="H297" s="55" t="s">
        <v>1234</v>
      </c>
      <c r="I297" s="55"/>
      <c r="J297" s="55"/>
      <c r="K297" s="55"/>
      <c r="L297" s="57">
        <v>43235.631921296299</v>
      </c>
      <c r="M297" s="59" t="s">
        <v>2557</v>
      </c>
      <c r="N297" s="58" t="s">
        <v>4086</v>
      </c>
      <c r="O297" s="55"/>
      <c r="P297">
        <v>1</v>
      </c>
    </row>
    <row r="298" spans="1:16" x14ac:dyDescent="0.25">
      <c r="A298" s="46" t="s">
        <v>407</v>
      </c>
      <c r="B298" s="46" t="s">
        <v>816</v>
      </c>
      <c r="C298">
        <v>298</v>
      </c>
      <c r="D298" s="53">
        <v>397</v>
      </c>
      <c r="E2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8" s="55" t="s">
        <v>1018</v>
      </c>
      <c r="G298" s="57">
        <v>43235.635057870371</v>
      </c>
      <c r="H298" s="55" t="s">
        <v>1177</v>
      </c>
      <c r="I298" s="55"/>
      <c r="J298" s="55"/>
      <c r="K298" s="55"/>
      <c r="L298" s="57">
        <v>43235.635057870371</v>
      </c>
      <c r="M298" s="59" t="s">
        <v>2558</v>
      </c>
      <c r="N298" s="58" t="s">
        <v>4087</v>
      </c>
      <c r="O298" s="55"/>
      <c r="P298">
        <v>1</v>
      </c>
    </row>
    <row r="299" spans="1:16" x14ac:dyDescent="0.25">
      <c r="A299" s="46" t="s">
        <v>407</v>
      </c>
      <c r="B299" s="46" t="s">
        <v>850</v>
      </c>
      <c r="C299">
        <v>299</v>
      </c>
      <c r="D299" s="53">
        <v>398</v>
      </c>
      <c r="E2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99" s="55" t="s">
        <v>1018</v>
      </c>
      <c r="G299" s="57">
        <v>43235.765474537038</v>
      </c>
      <c r="H299" s="55" t="s">
        <v>1202</v>
      </c>
      <c r="I299" s="59" t="s">
        <v>1836</v>
      </c>
      <c r="J299" s="55" t="s">
        <v>2138</v>
      </c>
      <c r="K299" s="55"/>
      <c r="L299" s="57">
        <v>43235.765474537038</v>
      </c>
      <c r="M299" s="59" t="s">
        <v>2559</v>
      </c>
      <c r="N299" s="58" t="s">
        <v>4088</v>
      </c>
      <c r="O299" s="55"/>
      <c r="P299">
        <v>1</v>
      </c>
    </row>
    <row r="300" spans="1:16" x14ac:dyDescent="0.25">
      <c r="A300" s="46" t="s">
        <v>408</v>
      </c>
      <c r="B300" s="46" t="s">
        <v>850</v>
      </c>
      <c r="C300">
        <v>300</v>
      </c>
      <c r="D300" s="53">
        <v>399</v>
      </c>
      <c r="E3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0" s="55" t="s">
        <v>1018</v>
      </c>
      <c r="G300" s="57">
        <v>43235.735636574071</v>
      </c>
      <c r="H300" s="55" t="s">
        <v>1202</v>
      </c>
      <c r="I300" s="59" t="s">
        <v>1836</v>
      </c>
      <c r="J300" s="55" t="s">
        <v>2138</v>
      </c>
      <c r="K300" s="55"/>
      <c r="L300" s="57">
        <v>43235.735636574071</v>
      </c>
      <c r="M300" s="59" t="s">
        <v>2560</v>
      </c>
      <c r="N300" s="58" t="s">
        <v>4089</v>
      </c>
      <c r="O300" s="55"/>
      <c r="P300">
        <v>1</v>
      </c>
    </row>
    <row r="301" spans="1:16" x14ac:dyDescent="0.25">
      <c r="A301" s="46" t="s">
        <v>408</v>
      </c>
      <c r="B301" s="46" t="s">
        <v>748</v>
      </c>
      <c r="C301">
        <v>301</v>
      </c>
      <c r="D301" s="53">
        <v>400</v>
      </c>
      <c r="E3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1" s="55" t="s">
        <v>1018</v>
      </c>
      <c r="G301" s="57">
        <v>43235.767939814818</v>
      </c>
      <c r="H301" s="55" t="s">
        <v>1219</v>
      </c>
      <c r="I301" s="55"/>
      <c r="J301" s="55"/>
      <c r="K301" s="55"/>
      <c r="L301" s="57">
        <v>43235.767939814818</v>
      </c>
      <c r="M301" s="59" t="s">
        <v>2561</v>
      </c>
      <c r="N301" s="58" t="s">
        <v>4090</v>
      </c>
      <c r="O301" s="55"/>
      <c r="P301">
        <v>1</v>
      </c>
    </row>
    <row r="302" spans="1:16" x14ac:dyDescent="0.25">
      <c r="A302" s="46" t="s">
        <v>408</v>
      </c>
      <c r="B302" s="46" t="s">
        <v>738</v>
      </c>
      <c r="C302">
        <v>302</v>
      </c>
      <c r="D302" s="53">
        <v>401</v>
      </c>
      <c r="E3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2" s="55" t="s">
        <v>1018</v>
      </c>
      <c r="G302" s="57">
        <v>43235.767939814818</v>
      </c>
      <c r="H302" s="55" t="s">
        <v>1219</v>
      </c>
      <c r="I302" s="55"/>
      <c r="J302" s="55"/>
      <c r="K302" s="55"/>
      <c r="L302" s="57">
        <v>43235.767939814818</v>
      </c>
      <c r="M302" s="59" t="s">
        <v>2561</v>
      </c>
      <c r="N302" s="58" t="s">
        <v>4090</v>
      </c>
      <c r="O302" s="55"/>
      <c r="P302">
        <v>1</v>
      </c>
    </row>
    <row r="303" spans="1:16" x14ac:dyDescent="0.25">
      <c r="A303" s="46" t="s">
        <v>409</v>
      </c>
      <c r="B303" s="46" t="s">
        <v>737</v>
      </c>
      <c r="C303">
        <v>303</v>
      </c>
      <c r="D303" s="53">
        <v>402</v>
      </c>
      <c r="E3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3" s="55" t="s">
        <v>1018</v>
      </c>
      <c r="G303" s="57">
        <v>43235.768437500003</v>
      </c>
      <c r="H303" s="55" t="s">
        <v>1235</v>
      </c>
      <c r="I303" s="59" t="s">
        <v>1852</v>
      </c>
      <c r="J303" s="55" t="s">
        <v>2141</v>
      </c>
      <c r="K303" s="55"/>
      <c r="L303" s="57">
        <v>43235.768437500003</v>
      </c>
      <c r="M303" s="59" t="s">
        <v>2562</v>
      </c>
      <c r="N303" s="58" t="s">
        <v>4091</v>
      </c>
      <c r="O303" s="55"/>
      <c r="P303">
        <v>1</v>
      </c>
    </row>
    <row r="304" spans="1:16" x14ac:dyDescent="0.25">
      <c r="A304" s="46" t="s">
        <v>410</v>
      </c>
      <c r="B304" s="46" t="s">
        <v>748</v>
      </c>
      <c r="C304">
        <v>304</v>
      </c>
      <c r="D304" s="53">
        <v>403</v>
      </c>
      <c r="E3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4" s="55" t="s">
        <v>1018</v>
      </c>
      <c r="G304" s="57">
        <v>43235.76866898148</v>
      </c>
      <c r="H304" s="55" t="s">
        <v>1219</v>
      </c>
      <c r="I304" s="55"/>
      <c r="J304" s="55"/>
      <c r="K304" s="55"/>
      <c r="L304" s="57">
        <v>43235.76866898148</v>
      </c>
      <c r="M304" s="59" t="s">
        <v>2563</v>
      </c>
      <c r="N304" s="58" t="s">
        <v>4092</v>
      </c>
      <c r="O304" s="55"/>
      <c r="P304">
        <v>1</v>
      </c>
    </row>
    <row r="305" spans="1:16" x14ac:dyDescent="0.25">
      <c r="A305" s="46" t="s">
        <v>410</v>
      </c>
      <c r="B305" s="46" t="s">
        <v>738</v>
      </c>
      <c r="C305">
        <v>305</v>
      </c>
      <c r="D305" s="53">
        <v>404</v>
      </c>
      <c r="E3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5" s="55" t="s">
        <v>1018</v>
      </c>
      <c r="G305" s="57">
        <v>43235.76866898148</v>
      </c>
      <c r="H305" s="55" t="s">
        <v>1219</v>
      </c>
      <c r="I305" s="55"/>
      <c r="J305" s="55"/>
      <c r="K305" s="55"/>
      <c r="L305" s="57">
        <v>43235.76866898148</v>
      </c>
      <c r="M305" s="59" t="s">
        <v>2563</v>
      </c>
      <c r="N305" s="58" t="s">
        <v>4092</v>
      </c>
      <c r="O305" s="55"/>
      <c r="P305">
        <v>1</v>
      </c>
    </row>
    <row r="306" spans="1:16" x14ac:dyDescent="0.25">
      <c r="A306" s="46" t="s">
        <v>411</v>
      </c>
      <c r="B306" s="46" t="s">
        <v>892</v>
      </c>
      <c r="C306">
        <v>306</v>
      </c>
      <c r="D306" s="53">
        <v>405</v>
      </c>
      <c r="E3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6" s="55" t="s">
        <v>1018</v>
      </c>
      <c r="G306" s="57">
        <v>43235.770844907405</v>
      </c>
      <c r="H306" s="55" t="s">
        <v>1112</v>
      </c>
      <c r="I306" s="55"/>
      <c r="J306" s="55"/>
      <c r="K306" s="55"/>
      <c r="L306" s="57">
        <v>43235.770844907405</v>
      </c>
      <c r="M306" s="59" t="s">
        <v>2564</v>
      </c>
      <c r="N306" s="58" t="s">
        <v>4093</v>
      </c>
      <c r="O306" s="55"/>
      <c r="P306">
        <v>1</v>
      </c>
    </row>
    <row r="307" spans="1:16" x14ac:dyDescent="0.25">
      <c r="A307" s="46" t="s">
        <v>411</v>
      </c>
      <c r="B307" s="46" t="s">
        <v>508</v>
      </c>
      <c r="C307">
        <v>307</v>
      </c>
      <c r="D307" s="53">
        <v>406</v>
      </c>
      <c r="E3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7" s="55" t="s">
        <v>1018</v>
      </c>
      <c r="G307" s="57">
        <v>43235.770844907405</v>
      </c>
      <c r="H307" s="55" t="s">
        <v>1112</v>
      </c>
      <c r="I307" s="55"/>
      <c r="J307" s="55"/>
      <c r="K307" s="55"/>
      <c r="L307" s="57">
        <v>43235.770844907405</v>
      </c>
      <c r="M307" s="59" t="s">
        <v>2564</v>
      </c>
      <c r="N307" s="58" t="s">
        <v>4093</v>
      </c>
      <c r="O307" s="55"/>
      <c r="P307">
        <v>1</v>
      </c>
    </row>
    <row r="308" spans="1:16" x14ac:dyDescent="0.25">
      <c r="A308" s="46" t="s">
        <v>412</v>
      </c>
      <c r="B308" s="46" t="s">
        <v>748</v>
      </c>
      <c r="C308">
        <v>308</v>
      </c>
      <c r="D308" s="53">
        <v>407</v>
      </c>
      <c r="E3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8" s="55" t="s">
        <v>1018</v>
      </c>
      <c r="G308" s="57">
        <v>43235.770891203705</v>
      </c>
      <c r="H308" s="55" t="s">
        <v>1236</v>
      </c>
      <c r="I308" s="59" t="s">
        <v>1853</v>
      </c>
      <c r="J308" s="55" t="s">
        <v>2139</v>
      </c>
      <c r="K308" s="55"/>
      <c r="L308" s="57">
        <v>43235.770891203705</v>
      </c>
      <c r="M308" s="59" t="s">
        <v>2565</v>
      </c>
      <c r="N308" s="58" t="s">
        <v>4094</v>
      </c>
      <c r="O308" s="58" t="s">
        <v>5266</v>
      </c>
      <c r="P308" s="61">
        <v>1</v>
      </c>
    </row>
    <row r="309" spans="1:16" x14ac:dyDescent="0.25">
      <c r="A309" s="46" t="s">
        <v>412</v>
      </c>
      <c r="B309" s="46" t="s">
        <v>746</v>
      </c>
      <c r="C309">
        <v>309</v>
      </c>
      <c r="D309" s="53">
        <v>408</v>
      </c>
      <c r="E3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09" s="55" t="s">
        <v>1018</v>
      </c>
      <c r="G309" s="57">
        <v>43235.770891203705</v>
      </c>
      <c r="H309" s="55" t="s">
        <v>1236</v>
      </c>
      <c r="I309" s="59" t="s">
        <v>1853</v>
      </c>
      <c r="J309" s="55" t="s">
        <v>2139</v>
      </c>
      <c r="K309" s="55"/>
      <c r="L309" s="57">
        <v>43235.770891203705</v>
      </c>
      <c r="M309" s="59" t="s">
        <v>2565</v>
      </c>
      <c r="N309" s="58" t="s">
        <v>4094</v>
      </c>
      <c r="O309" s="58" t="s">
        <v>5266</v>
      </c>
      <c r="P309" s="61">
        <v>1</v>
      </c>
    </row>
    <row r="310" spans="1:16" x14ac:dyDescent="0.25">
      <c r="A310" s="46" t="s">
        <v>413</v>
      </c>
      <c r="B310" s="46" t="s">
        <v>818</v>
      </c>
      <c r="C310">
        <v>310</v>
      </c>
      <c r="D310" s="53">
        <v>410</v>
      </c>
      <c r="E3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0" s="55" t="s">
        <v>1018</v>
      </c>
      <c r="G310" s="57">
        <v>43234.864733796298</v>
      </c>
      <c r="H310" s="55" t="s">
        <v>1211</v>
      </c>
      <c r="I310" s="59" t="s">
        <v>1744</v>
      </c>
      <c r="J310" s="55" t="s">
        <v>2138</v>
      </c>
      <c r="K310" s="55"/>
      <c r="L310" s="57">
        <v>43234.864733796298</v>
      </c>
      <c r="M310" s="59" t="s">
        <v>2566</v>
      </c>
      <c r="N310" s="58" t="s">
        <v>4095</v>
      </c>
      <c r="O310" s="55"/>
      <c r="P310">
        <v>1</v>
      </c>
    </row>
    <row r="311" spans="1:16" x14ac:dyDescent="0.25">
      <c r="A311" s="46" t="s">
        <v>413</v>
      </c>
      <c r="B311" s="46" t="s">
        <v>857</v>
      </c>
      <c r="C311">
        <v>311</v>
      </c>
      <c r="D311" s="53">
        <v>411</v>
      </c>
      <c r="E3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1" s="55" t="s">
        <v>1018</v>
      </c>
      <c r="G311" s="57">
        <v>43235.342118055552</v>
      </c>
      <c r="H311" s="55" t="s">
        <v>1161</v>
      </c>
      <c r="I311" s="55"/>
      <c r="J311" s="55"/>
      <c r="K311" s="55"/>
      <c r="L311" s="57">
        <v>43235.342118055552</v>
      </c>
      <c r="M311" s="59" t="s">
        <v>2567</v>
      </c>
      <c r="N311" s="58" t="s">
        <v>4096</v>
      </c>
      <c r="O311" s="55"/>
      <c r="P311">
        <v>3</v>
      </c>
    </row>
    <row r="312" spans="1:16" x14ac:dyDescent="0.25">
      <c r="A312" s="46" t="s">
        <v>413</v>
      </c>
      <c r="B312" s="46" t="s">
        <v>738</v>
      </c>
      <c r="C312">
        <v>312</v>
      </c>
      <c r="D312" s="53">
        <v>412</v>
      </c>
      <c r="E3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2" s="55" t="s">
        <v>1018</v>
      </c>
      <c r="G312" s="57">
        <v>43235.470277777778</v>
      </c>
      <c r="H312" s="55" t="s">
        <v>1120</v>
      </c>
      <c r="I312" s="55"/>
      <c r="J312" s="55"/>
      <c r="K312" s="55"/>
      <c r="L312" s="57">
        <v>43235.470277777778</v>
      </c>
      <c r="M312" s="59" t="s">
        <v>2568</v>
      </c>
      <c r="N312" s="58" t="s">
        <v>4097</v>
      </c>
      <c r="O312" s="55"/>
      <c r="P312">
        <v>2</v>
      </c>
    </row>
    <row r="313" spans="1:16" x14ac:dyDescent="0.25">
      <c r="A313" s="46" t="s">
        <v>413</v>
      </c>
      <c r="B313" s="46" t="s">
        <v>496</v>
      </c>
      <c r="C313">
        <v>313</v>
      </c>
      <c r="D313" s="53">
        <v>413</v>
      </c>
      <c r="E3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3" s="55" t="s">
        <v>1018</v>
      </c>
      <c r="G313" s="57">
        <v>43235.479594907411</v>
      </c>
      <c r="H313" s="55" t="s">
        <v>1238</v>
      </c>
      <c r="I313" s="55"/>
      <c r="J313" s="55"/>
      <c r="K313" s="55"/>
      <c r="L313" s="57">
        <v>43235.479594907411</v>
      </c>
      <c r="M313" s="59" t="s">
        <v>2569</v>
      </c>
      <c r="N313" s="58" t="s">
        <v>4098</v>
      </c>
      <c r="O313" s="55"/>
      <c r="P313">
        <v>1</v>
      </c>
    </row>
    <row r="314" spans="1:16" x14ac:dyDescent="0.25">
      <c r="A314" s="46" t="s">
        <v>413</v>
      </c>
      <c r="B314" s="46" t="s">
        <v>748</v>
      </c>
      <c r="C314">
        <v>314</v>
      </c>
      <c r="D314" s="53">
        <v>414</v>
      </c>
      <c r="E3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4" s="55" t="s">
        <v>1018</v>
      </c>
      <c r="G314" s="57">
        <v>43235.774143518516</v>
      </c>
      <c r="H314" s="55" t="s">
        <v>1219</v>
      </c>
      <c r="I314" s="55"/>
      <c r="J314" s="55"/>
      <c r="K314" s="55"/>
      <c r="L314" s="57">
        <v>43235.774143518516</v>
      </c>
      <c r="M314" s="59" t="s">
        <v>2570</v>
      </c>
      <c r="N314" s="58" t="s">
        <v>4099</v>
      </c>
      <c r="O314" s="55"/>
      <c r="P314">
        <v>1</v>
      </c>
    </row>
    <row r="315" spans="1:16" x14ac:dyDescent="0.25">
      <c r="A315" s="46" t="s">
        <v>414</v>
      </c>
      <c r="B315" s="46" t="s">
        <v>748</v>
      </c>
      <c r="C315">
        <v>315</v>
      </c>
      <c r="D315" s="53">
        <v>415</v>
      </c>
      <c r="E3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5" s="55" t="s">
        <v>1018</v>
      </c>
      <c r="G315" s="57">
        <v>43235.772928240738</v>
      </c>
      <c r="H315" s="55" t="s">
        <v>1219</v>
      </c>
      <c r="I315" s="55"/>
      <c r="J315" s="55"/>
      <c r="K315" s="55"/>
      <c r="L315" s="57">
        <v>43235.772928240738</v>
      </c>
      <c r="M315" s="59" t="s">
        <v>2571</v>
      </c>
      <c r="N315" s="58" t="s">
        <v>4100</v>
      </c>
      <c r="O315" s="55"/>
      <c r="P315">
        <v>1</v>
      </c>
    </row>
    <row r="316" spans="1:16" x14ac:dyDescent="0.25">
      <c r="A316" s="46" t="s">
        <v>414</v>
      </c>
      <c r="B316" s="46" t="s">
        <v>738</v>
      </c>
      <c r="C316">
        <v>316</v>
      </c>
      <c r="D316" s="53">
        <v>416</v>
      </c>
      <c r="E3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6" s="55" t="s">
        <v>1018</v>
      </c>
      <c r="G316" s="57">
        <v>43235.772928240738</v>
      </c>
      <c r="H316" s="55" t="s">
        <v>1219</v>
      </c>
      <c r="I316" s="55"/>
      <c r="J316" s="55"/>
      <c r="K316" s="55"/>
      <c r="L316" s="57">
        <v>43235.772928240738</v>
      </c>
      <c r="M316" s="59" t="s">
        <v>2571</v>
      </c>
      <c r="N316" s="58" t="s">
        <v>4100</v>
      </c>
      <c r="O316" s="55"/>
      <c r="P316">
        <v>2</v>
      </c>
    </row>
    <row r="317" spans="1:16" x14ac:dyDescent="0.25">
      <c r="A317" s="46" t="s">
        <v>415</v>
      </c>
      <c r="B317" s="46" t="s">
        <v>748</v>
      </c>
      <c r="C317">
        <v>317</v>
      </c>
      <c r="D317" s="53">
        <v>417</v>
      </c>
      <c r="E3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7" s="55" t="s">
        <v>1018</v>
      </c>
      <c r="G317" s="57">
        <v>43235.782199074078</v>
      </c>
      <c r="H317" s="55" t="s">
        <v>1219</v>
      </c>
      <c r="I317" s="55"/>
      <c r="J317" s="55"/>
      <c r="K317" s="55"/>
      <c r="L317" s="57">
        <v>43235.782199074078</v>
      </c>
      <c r="M317" s="59" t="s">
        <v>2572</v>
      </c>
      <c r="N317" s="58" t="s">
        <v>4101</v>
      </c>
      <c r="O317" s="55"/>
      <c r="P317">
        <v>1</v>
      </c>
    </row>
    <row r="318" spans="1:16" x14ac:dyDescent="0.25">
      <c r="A318" s="46" t="s">
        <v>415</v>
      </c>
      <c r="B318" s="46" t="s">
        <v>738</v>
      </c>
      <c r="C318">
        <v>318</v>
      </c>
      <c r="D318" s="53">
        <v>418</v>
      </c>
      <c r="E3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8" s="55" t="s">
        <v>1018</v>
      </c>
      <c r="G318" s="57">
        <v>43235.782199074078</v>
      </c>
      <c r="H318" s="55" t="s">
        <v>1219</v>
      </c>
      <c r="I318" s="55"/>
      <c r="J318" s="55"/>
      <c r="K318" s="55"/>
      <c r="L318" s="57">
        <v>43235.782199074078</v>
      </c>
      <c r="M318" s="59" t="s">
        <v>2572</v>
      </c>
      <c r="N318" s="58" t="s">
        <v>4101</v>
      </c>
      <c r="O318" s="55"/>
      <c r="P318">
        <v>1</v>
      </c>
    </row>
    <row r="319" spans="1:16" x14ac:dyDescent="0.25">
      <c r="A319" s="46" t="s">
        <v>416</v>
      </c>
      <c r="B319" s="46" t="s">
        <v>772</v>
      </c>
      <c r="C319">
        <v>319</v>
      </c>
      <c r="D319" s="53">
        <v>419</v>
      </c>
      <c r="E3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19" s="55" t="s">
        <v>1018</v>
      </c>
      <c r="G319" s="57">
        <v>43235.785671296297</v>
      </c>
      <c r="H319" s="55" t="s">
        <v>1239</v>
      </c>
      <c r="I319" s="59" t="s">
        <v>1854</v>
      </c>
      <c r="J319" s="55" t="s">
        <v>2136</v>
      </c>
      <c r="K319" s="55" t="s">
        <v>2222</v>
      </c>
      <c r="L319" s="57">
        <v>43235.785671296297</v>
      </c>
      <c r="M319" s="59" t="s">
        <v>2573</v>
      </c>
      <c r="N319" s="58" t="s">
        <v>4102</v>
      </c>
      <c r="O319" s="55"/>
      <c r="P319">
        <v>1</v>
      </c>
    </row>
    <row r="320" spans="1:16" x14ac:dyDescent="0.25">
      <c r="A320" s="46" t="s">
        <v>417</v>
      </c>
      <c r="B320" s="46" t="s">
        <v>791</v>
      </c>
      <c r="C320">
        <v>320</v>
      </c>
      <c r="D320" s="53">
        <v>421</v>
      </c>
      <c r="E3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0" s="55" t="s">
        <v>1018</v>
      </c>
      <c r="G320" s="57">
        <v>43235.783831018518</v>
      </c>
      <c r="H320" s="55" t="s">
        <v>1231</v>
      </c>
      <c r="I320" s="55"/>
      <c r="J320" s="55"/>
      <c r="K320" s="55"/>
      <c r="L320" s="57">
        <v>43235.783831018518</v>
      </c>
      <c r="M320" s="59" t="s">
        <v>2575</v>
      </c>
      <c r="N320" s="58" t="s">
        <v>4104</v>
      </c>
      <c r="O320" s="55"/>
      <c r="P320">
        <v>1</v>
      </c>
    </row>
    <row r="321" spans="1:16" x14ac:dyDescent="0.25">
      <c r="A321" s="46" t="s">
        <v>417</v>
      </c>
      <c r="B321" s="46" t="s">
        <v>926</v>
      </c>
      <c r="C321">
        <v>321</v>
      </c>
      <c r="D321" s="53">
        <v>422</v>
      </c>
      <c r="E3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1" s="55" t="s">
        <v>1018</v>
      </c>
      <c r="G321" s="57">
        <v>43235.783831018518</v>
      </c>
      <c r="H321" s="55" t="s">
        <v>1231</v>
      </c>
      <c r="I321" s="55"/>
      <c r="J321" s="55"/>
      <c r="K321" s="55"/>
      <c r="L321" s="57">
        <v>43235.783831018518</v>
      </c>
      <c r="M321" s="59" t="s">
        <v>2575</v>
      </c>
      <c r="N321" s="58" t="s">
        <v>4104</v>
      </c>
      <c r="O321" s="55"/>
      <c r="P321">
        <v>1</v>
      </c>
    </row>
    <row r="322" spans="1:16" x14ac:dyDescent="0.25">
      <c r="A322" s="46" t="s">
        <v>417</v>
      </c>
      <c r="B322" s="46" t="s">
        <v>715</v>
      </c>
      <c r="C322">
        <v>322</v>
      </c>
      <c r="D322" s="53">
        <v>423</v>
      </c>
      <c r="E3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2" s="55" t="s">
        <v>1018</v>
      </c>
      <c r="G322" s="57">
        <v>43235.783831018518</v>
      </c>
      <c r="H322" s="55" t="s">
        <v>1231</v>
      </c>
      <c r="I322" s="55"/>
      <c r="J322" s="55"/>
      <c r="K322" s="55"/>
      <c r="L322" s="57">
        <v>43235.783831018518</v>
      </c>
      <c r="M322" s="59" t="s">
        <v>2575</v>
      </c>
      <c r="N322" s="58" t="s">
        <v>4104</v>
      </c>
      <c r="O322" s="55"/>
      <c r="P322">
        <v>1</v>
      </c>
    </row>
    <row r="323" spans="1:16" x14ac:dyDescent="0.25">
      <c r="A323" s="46" t="s">
        <v>417</v>
      </c>
      <c r="B323" s="46" t="s">
        <v>818</v>
      </c>
      <c r="C323">
        <v>323</v>
      </c>
      <c r="D323" s="53">
        <v>424</v>
      </c>
      <c r="E3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3" s="55" t="s">
        <v>1018</v>
      </c>
      <c r="G323" s="57">
        <v>43235.786712962959</v>
      </c>
      <c r="H323" s="55" t="s">
        <v>1241</v>
      </c>
      <c r="I323" s="59" t="s">
        <v>1836</v>
      </c>
      <c r="J323" s="55" t="s">
        <v>2138</v>
      </c>
      <c r="K323" s="55"/>
      <c r="L323" s="57">
        <v>43235.786712962959</v>
      </c>
      <c r="M323" s="59" t="s">
        <v>2576</v>
      </c>
      <c r="N323" s="58" t="s">
        <v>4105</v>
      </c>
      <c r="O323" s="55"/>
      <c r="P323">
        <v>1</v>
      </c>
    </row>
    <row r="324" spans="1:16" x14ac:dyDescent="0.25">
      <c r="A324" s="46" t="s">
        <v>418</v>
      </c>
      <c r="B324" s="46" t="s">
        <v>748</v>
      </c>
      <c r="C324">
        <v>324</v>
      </c>
      <c r="D324" s="53">
        <v>425</v>
      </c>
      <c r="E3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4" s="55" t="s">
        <v>1018</v>
      </c>
      <c r="G324" s="57">
        <v>43235.79078703704</v>
      </c>
      <c r="H324" s="55" t="s">
        <v>1219</v>
      </c>
      <c r="I324" s="55"/>
      <c r="J324" s="55"/>
      <c r="K324" s="55"/>
      <c r="L324" s="57">
        <v>43235.79078703704</v>
      </c>
      <c r="M324" s="59" t="s">
        <v>2577</v>
      </c>
      <c r="N324" s="58" t="s">
        <v>4106</v>
      </c>
      <c r="O324" s="55"/>
      <c r="P324">
        <v>1</v>
      </c>
    </row>
    <row r="325" spans="1:16" x14ac:dyDescent="0.25">
      <c r="A325" s="46" t="s">
        <v>418</v>
      </c>
      <c r="B325" s="46" t="s">
        <v>738</v>
      </c>
      <c r="C325">
        <v>325</v>
      </c>
      <c r="D325" s="53">
        <v>426</v>
      </c>
      <c r="E3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5" s="55" t="s">
        <v>1018</v>
      </c>
      <c r="G325" s="57">
        <v>43235.79078703704</v>
      </c>
      <c r="H325" s="55" t="s">
        <v>1219</v>
      </c>
      <c r="I325" s="55"/>
      <c r="J325" s="55"/>
      <c r="K325" s="55"/>
      <c r="L325" s="57">
        <v>43235.79078703704</v>
      </c>
      <c r="M325" s="59" t="s">
        <v>2577</v>
      </c>
      <c r="N325" s="58" t="s">
        <v>4106</v>
      </c>
      <c r="O325" s="55"/>
      <c r="P325">
        <v>1</v>
      </c>
    </row>
    <row r="326" spans="1:16" x14ac:dyDescent="0.25">
      <c r="A326" s="46" t="s">
        <v>418</v>
      </c>
      <c r="B326" s="46" t="s">
        <v>857</v>
      </c>
      <c r="C326">
        <v>326</v>
      </c>
      <c r="D326" s="53">
        <v>427</v>
      </c>
      <c r="E3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6" s="55" t="s">
        <v>1018</v>
      </c>
      <c r="G326" s="57">
        <v>43235.790949074071</v>
      </c>
      <c r="H326" s="55" t="s">
        <v>1185</v>
      </c>
      <c r="I326" s="55"/>
      <c r="J326" s="55"/>
      <c r="K326" s="55"/>
      <c r="L326" s="57">
        <v>43235.790949074071</v>
      </c>
      <c r="M326" s="59" t="s">
        <v>2578</v>
      </c>
      <c r="N326" s="58" t="s">
        <v>4107</v>
      </c>
      <c r="O326" s="55"/>
      <c r="P326">
        <v>1</v>
      </c>
    </row>
    <row r="327" spans="1:16" x14ac:dyDescent="0.25">
      <c r="A327" s="46" t="s">
        <v>421</v>
      </c>
      <c r="B327" s="46" t="s">
        <v>781</v>
      </c>
      <c r="C327">
        <v>327</v>
      </c>
      <c r="D327" s="53">
        <v>430</v>
      </c>
      <c r="E3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7" s="55" t="s">
        <v>1018</v>
      </c>
      <c r="G327" s="57">
        <v>43235.588958333334</v>
      </c>
      <c r="H327" s="55" t="s">
        <v>1147</v>
      </c>
      <c r="I327" s="55"/>
      <c r="J327" s="55"/>
      <c r="K327" s="55"/>
      <c r="L327" s="57">
        <v>43235.588958333334</v>
      </c>
      <c r="M327" s="59" t="s">
        <v>2581</v>
      </c>
      <c r="N327" s="58" t="s">
        <v>4110</v>
      </c>
      <c r="O327" s="55"/>
      <c r="P327">
        <v>1</v>
      </c>
    </row>
    <row r="328" spans="1:16" x14ac:dyDescent="0.25">
      <c r="A328" s="46" t="s">
        <v>421</v>
      </c>
      <c r="B328" s="46" t="s">
        <v>427</v>
      </c>
      <c r="C328">
        <v>328</v>
      </c>
      <c r="D328" s="53">
        <v>431</v>
      </c>
      <c r="E3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8" s="55" t="s">
        <v>1018</v>
      </c>
      <c r="G328" s="57">
        <v>43235.797407407408</v>
      </c>
      <c r="H328" s="55" t="s">
        <v>1244</v>
      </c>
      <c r="I328" s="55"/>
      <c r="J328" s="55"/>
      <c r="K328" s="55"/>
      <c r="L328" s="57">
        <v>43235.797407407408</v>
      </c>
      <c r="M328" s="59" t="s">
        <v>2582</v>
      </c>
      <c r="N328" s="58" t="s">
        <v>4111</v>
      </c>
      <c r="O328" s="55"/>
      <c r="P328">
        <v>1</v>
      </c>
    </row>
    <row r="329" spans="1:16" x14ac:dyDescent="0.25">
      <c r="A329" s="46" t="s">
        <v>421</v>
      </c>
      <c r="B329" s="46" t="s">
        <v>426</v>
      </c>
      <c r="C329">
        <v>329</v>
      </c>
      <c r="D329" s="53">
        <v>432</v>
      </c>
      <c r="E3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29" s="55" t="s">
        <v>1018</v>
      </c>
      <c r="G329" s="57">
        <v>43235.797407407408</v>
      </c>
      <c r="H329" s="55" t="s">
        <v>1244</v>
      </c>
      <c r="I329" s="55"/>
      <c r="J329" s="55"/>
      <c r="K329" s="55"/>
      <c r="L329" s="57">
        <v>43235.797407407408</v>
      </c>
      <c r="M329" s="59" t="s">
        <v>2582</v>
      </c>
      <c r="N329" s="58" t="s">
        <v>4111</v>
      </c>
      <c r="O329" s="55"/>
      <c r="P329">
        <v>1</v>
      </c>
    </row>
    <row r="330" spans="1:16" x14ac:dyDescent="0.25">
      <c r="A330" s="46" t="s">
        <v>422</v>
      </c>
      <c r="B330" s="46" t="s">
        <v>819</v>
      </c>
      <c r="C330">
        <v>330</v>
      </c>
      <c r="D330" s="53">
        <v>433</v>
      </c>
      <c r="E3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0" s="55" t="s">
        <v>1018</v>
      </c>
      <c r="G330" s="57">
        <v>43235.697627314818</v>
      </c>
      <c r="H330" s="55" t="s">
        <v>1245</v>
      </c>
      <c r="I330" s="55"/>
      <c r="J330" s="55"/>
      <c r="K330" s="55"/>
      <c r="L330" s="57">
        <v>43235.697627314818</v>
      </c>
      <c r="M330" s="59" t="s">
        <v>2583</v>
      </c>
      <c r="N330" s="58" t="s">
        <v>4112</v>
      </c>
      <c r="O330" s="55"/>
      <c r="P330">
        <v>1</v>
      </c>
    </row>
    <row r="331" spans="1:16" x14ac:dyDescent="0.25">
      <c r="A331" s="46" t="s">
        <v>422</v>
      </c>
      <c r="B331" s="46" t="s">
        <v>748</v>
      </c>
      <c r="C331">
        <v>331</v>
      </c>
      <c r="D331" s="53">
        <v>434</v>
      </c>
      <c r="E3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1" s="55" t="s">
        <v>1018</v>
      </c>
      <c r="G331" s="57">
        <v>43235.789525462962</v>
      </c>
      <c r="H331" s="55" t="s">
        <v>1219</v>
      </c>
      <c r="I331" s="55"/>
      <c r="J331" s="55"/>
      <c r="K331" s="55"/>
      <c r="L331" s="57">
        <v>43235.789525462962</v>
      </c>
      <c r="M331" s="59" t="s">
        <v>2584</v>
      </c>
      <c r="N331" s="58" t="s">
        <v>4113</v>
      </c>
      <c r="O331" s="55"/>
      <c r="P331">
        <v>1</v>
      </c>
    </row>
    <row r="332" spans="1:16" x14ac:dyDescent="0.25">
      <c r="A332" s="46" t="s">
        <v>422</v>
      </c>
      <c r="B332" s="46" t="s">
        <v>738</v>
      </c>
      <c r="C332">
        <v>332</v>
      </c>
      <c r="D332" s="53">
        <v>435</v>
      </c>
      <c r="E3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2" s="55" t="s">
        <v>1018</v>
      </c>
      <c r="G332" s="57">
        <v>43235.789525462962</v>
      </c>
      <c r="H332" s="55" t="s">
        <v>1219</v>
      </c>
      <c r="I332" s="55"/>
      <c r="J332" s="55"/>
      <c r="K332" s="55"/>
      <c r="L332" s="57">
        <v>43235.789525462962</v>
      </c>
      <c r="M332" s="59" t="s">
        <v>2584</v>
      </c>
      <c r="N332" s="58" t="s">
        <v>4113</v>
      </c>
      <c r="O332" s="55"/>
      <c r="P332">
        <v>1</v>
      </c>
    </row>
    <row r="333" spans="1:16" x14ac:dyDescent="0.25">
      <c r="A333" s="46" t="s">
        <v>422</v>
      </c>
      <c r="B333" s="46" t="s">
        <v>818</v>
      </c>
      <c r="C333">
        <v>333</v>
      </c>
      <c r="D333" s="53">
        <v>436</v>
      </c>
      <c r="E3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3" s="55" t="s">
        <v>1018</v>
      </c>
      <c r="G333" s="57">
        <v>43235.798692129632</v>
      </c>
      <c r="H333" s="55" t="s">
        <v>1204</v>
      </c>
      <c r="I333" s="55"/>
      <c r="J333" s="55"/>
      <c r="K333" s="55"/>
      <c r="L333" s="57">
        <v>43235.798692129632</v>
      </c>
      <c r="M333" s="59" t="s">
        <v>2585</v>
      </c>
      <c r="N333" s="58" t="s">
        <v>4114</v>
      </c>
      <c r="O333" s="55"/>
      <c r="P333">
        <v>1</v>
      </c>
    </row>
    <row r="334" spans="1:16" x14ac:dyDescent="0.25">
      <c r="A334" s="46" t="s">
        <v>423</v>
      </c>
      <c r="B334" s="46" t="s">
        <v>738</v>
      </c>
      <c r="C334">
        <v>334</v>
      </c>
      <c r="D334" s="53">
        <v>437</v>
      </c>
      <c r="E3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4" s="55" t="s">
        <v>1018</v>
      </c>
      <c r="G334" s="57">
        <v>43235.491666666669</v>
      </c>
      <c r="H334" s="55" t="s">
        <v>1120</v>
      </c>
      <c r="I334" s="55"/>
      <c r="J334" s="55"/>
      <c r="K334" s="55"/>
      <c r="L334" s="57">
        <v>43235.491666666669</v>
      </c>
      <c r="M334" s="59" t="s">
        <v>2586</v>
      </c>
      <c r="N334" s="58" t="s">
        <v>4115</v>
      </c>
      <c r="O334" s="55"/>
      <c r="P334">
        <v>2</v>
      </c>
    </row>
    <row r="335" spans="1:16" x14ac:dyDescent="0.25">
      <c r="A335" s="46" t="s">
        <v>423</v>
      </c>
      <c r="B335" s="46" t="s">
        <v>748</v>
      </c>
      <c r="C335">
        <v>335</v>
      </c>
      <c r="D335" s="53">
        <v>438</v>
      </c>
      <c r="E3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5" s="55" t="s">
        <v>1018</v>
      </c>
      <c r="G335" s="57">
        <v>43235.799872685187</v>
      </c>
      <c r="H335" s="55" t="s">
        <v>1219</v>
      </c>
      <c r="I335" s="55"/>
      <c r="J335" s="55"/>
      <c r="K335" s="55"/>
      <c r="L335" s="57">
        <v>43235.799872685187</v>
      </c>
      <c r="M335" s="59" t="s">
        <v>2587</v>
      </c>
      <c r="N335" s="58" t="s">
        <v>4116</v>
      </c>
      <c r="O335" s="55"/>
      <c r="P335">
        <v>1</v>
      </c>
    </row>
    <row r="336" spans="1:16" x14ac:dyDescent="0.25">
      <c r="A336" s="46" t="s">
        <v>424</v>
      </c>
      <c r="B336" s="46" t="s">
        <v>599</v>
      </c>
      <c r="C336">
        <v>336</v>
      </c>
      <c r="D336" s="53">
        <v>439</v>
      </c>
      <c r="E3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6" s="55" t="s">
        <v>1018</v>
      </c>
      <c r="G336" s="57">
        <v>43235.68478009259</v>
      </c>
      <c r="H336" s="55" t="s">
        <v>1246</v>
      </c>
      <c r="I336" s="55"/>
      <c r="J336" s="55"/>
      <c r="K336" s="55"/>
      <c r="L336" s="57">
        <v>43235.68478009259</v>
      </c>
      <c r="M336" s="59" t="s">
        <v>2588</v>
      </c>
      <c r="N336" s="58" t="s">
        <v>4117</v>
      </c>
      <c r="O336" s="58" t="s">
        <v>5157</v>
      </c>
      <c r="P336" s="61">
        <v>1</v>
      </c>
    </row>
    <row r="337" spans="1:16" x14ac:dyDescent="0.25">
      <c r="A337" s="46" t="s">
        <v>425</v>
      </c>
      <c r="B337" s="46" t="s">
        <v>628</v>
      </c>
      <c r="C337">
        <v>337</v>
      </c>
      <c r="D337" s="53">
        <v>442</v>
      </c>
      <c r="E3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7" s="55" t="s">
        <v>1018</v>
      </c>
      <c r="G337" s="57">
        <v>43235.802291666667</v>
      </c>
      <c r="H337" s="55" t="s">
        <v>1248</v>
      </c>
      <c r="I337" s="55"/>
      <c r="J337" s="55"/>
      <c r="K337" s="55"/>
      <c r="L337" s="57">
        <v>43235.802291666667</v>
      </c>
      <c r="M337" s="59" t="s">
        <v>2590</v>
      </c>
      <c r="N337" s="58" t="s">
        <v>4119</v>
      </c>
      <c r="O337" s="55"/>
      <c r="P337">
        <v>1</v>
      </c>
    </row>
    <row r="338" spans="1:16" x14ac:dyDescent="0.25">
      <c r="A338" s="46" t="s">
        <v>426</v>
      </c>
      <c r="B338" s="46" t="s">
        <v>781</v>
      </c>
      <c r="C338">
        <v>338</v>
      </c>
      <c r="D338" s="53">
        <v>444</v>
      </c>
      <c r="E3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8" s="55" t="s">
        <v>1018</v>
      </c>
      <c r="G338" s="57">
        <v>43235.538564814815</v>
      </c>
      <c r="H338" s="55" t="s">
        <v>1147</v>
      </c>
      <c r="I338" s="55"/>
      <c r="J338" s="55"/>
      <c r="K338" s="55"/>
      <c r="L338" s="57">
        <v>43235.538564814815</v>
      </c>
      <c r="M338" s="59" t="s">
        <v>2592</v>
      </c>
      <c r="N338" s="58" t="s">
        <v>4121</v>
      </c>
      <c r="O338" s="55"/>
      <c r="P338">
        <v>1</v>
      </c>
    </row>
    <row r="339" spans="1:16" x14ac:dyDescent="0.25">
      <c r="A339" s="46" t="s">
        <v>426</v>
      </c>
      <c r="B339" s="46" t="s">
        <v>427</v>
      </c>
      <c r="C339">
        <v>339</v>
      </c>
      <c r="D339" s="53">
        <v>445</v>
      </c>
      <c r="E3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39" s="55" t="s">
        <v>1018</v>
      </c>
      <c r="G339" s="57">
        <v>43235.803240740737</v>
      </c>
      <c r="H339" s="55" t="s">
        <v>1250</v>
      </c>
      <c r="I339" s="55"/>
      <c r="J339" s="55"/>
      <c r="K339" s="55" t="s">
        <v>2223</v>
      </c>
      <c r="L339" s="57">
        <v>43235.803240740737</v>
      </c>
      <c r="M339" s="59" t="s">
        <v>2593</v>
      </c>
      <c r="N339" s="58" t="s">
        <v>4122</v>
      </c>
      <c r="O339" s="55"/>
      <c r="P339">
        <v>1</v>
      </c>
    </row>
    <row r="340" spans="1:16" x14ac:dyDescent="0.25">
      <c r="A340" s="46" t="s">
        <v>428</v>
      </c>
      <c r="B340" s="46" t="s">
        <v>427</v>
      </c>
      <c r="C340">
        <v>340</v>
      </c>
      <c r="D340" s="53">
        <v>447</v>
      </c>
      <c r="E3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0" s="55" t="s">
        <v>1018</v>
      </c>
      <c r="G340" s="57">
        <v>43235.803831018522</v>
      </c>
      <c r="H340" s="55" t="s">
        <v>1250</v>
      </c>
      <c r="I340" s="55"/>
      <c r="J340" s="55"/>
      <c r="K340" s="55" t="s">
        <v>2223</v>
      </c>
      <c r="L340" s="57">
        <v>43235.803831018522</v>
      </c>
      <c r="M340" s="59" t="s">
        <v>2595</v>
      </c>
      <c r="N340" s="58" t="s">
        <v>4124</v>
      </c>
      <c r="O340" s="55"/>
      <c r="P340">
        <v>1</v>
      </c>
    </row>
    <row r="341" spans="1:16" x14ac:dyDescent="0.25">
      <c r="A341" s="46" t="s">
        <v>429</v>
      </c>
      <c r="B341" s="46" t="s">
        <v>748</v>
      </c>
      <c r="C341">
        <v>341</v>
      </c>
      <c r="D341" s="53">
        <v>448</v>
      </c>
      <c r="E3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1" s="55" t="s">
        <v>1018</v>
      </c>
      <c r="G341" s="57">
        <v>43235.804155092592</v>
      </c>
      <c r="H341" s="55" t="s">
        <v>1219</v>
      </c>
      <c r="I341" s="55"/>
      <c r="J341" s="55"/>
      <c r="K341" s="55"/>
      <c r="L341" s="57">
        <v>43235.804155092592</v>
      </c>
      <c r="M341" s="59" t="s">
        <v>2596</v>
      </c>
      <c r="N341" s="58" t="s">
        <v>4125</v>
      </c>
      <c r="O341" s="55"/>
      <c r="P341">
        <v>1</v>
      </c>
    </row>
    <row r="342" spans="1:16" x14ac:dyDescent="0.25">
      <c r="A342" s="46" t="s">
        <v>429</v>
      </c>
      <c r="B342" s="46" t="s">
        <v>738</v>
      </c>
      <c r="C342">
        <v>342</v>
      </c>
      <c r="D342" s="53">
        <v>449</v>
      </c>
      <c r="E3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2" s="55" t="s">
        <v>1018</v>
      </c>
      <c r="G342" s="57">
        <v>43235.804155092592</v>
      </c>
      <c r="H342" s="55" t="s">
        <v>1219</v>
      </c>
      <c r="I342" s="55"/>
      <c r="J342" s="55"/>
      <c r="K342" s="55"/>
      <c r="L342" s="57">
        <v>43235.804155092592</v>
      </c>
      <c r="M342" s="59" t="s">
        <v>2596</v>
      </c>
      <c r="N342" s="58" t="s">
        <v>4125</v>
      </c>
      <c r="O342" s="55"/>
      <c r="P342">
        <v>1</v>
      </c>
    </row>
    <row r="343" spans="1:16" x14ac:dyDescent="0.25">
      <c r="A343" s="46" t="s">
        <v>430</v>
      </c>
      <c r="B343" s="46" t="s">
        <v>905</v>
      </c>
      <c r="C343">
        <v>343</v>
      </c>
      <c r="D343" s="53">
        <v>450</v>
      </c>
      <c r="E3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3" s="55" t="s">
        <v>1018</v>
      </c>
      <c r="G343" s="57">
        <v>43235.804745370369</v>
      </c>
      <c r="H343" s="55" t="s">
        <v>1252</v>
      </c>
      <c r="I343" s="55"/>
      <c r="J343" s="55"/>
      <c r="K343" s="55"/>
      <c r="L343" s="57">
        <v>43235.804745370369</v>
      </c>
      <c r="M343" s="59" t="s">
        <v>2597</v>
      </c>
      <c r="N343" s="58" t="s">
        <v>4126</v>
      </c>
      <c r="O343" s="58" t="s">
        <v>4166</v>
      </c>
      <c r="P343" s="61">
        <v>1</v>
      </c>
    </row>
    <row r="344" spans="1:16" x14ac:dyDescent="0.25">
      <c r="A344" s="46" t="s">
        <v>430</v>
      </c>
      <c r="B344" s="46" t="s">
        <v>770</v>
      </c>
      <c r="C344">
        <v>344</v>
      </c>
      <c r="D344" s="53">
        <v>451</v>
      </c>
      <c r="E3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4" s="55" t="s">
        <v>1018</v>
      </c>
      <c r="G344" s="57">
        <v>43235.804745370369</v>
      </c>
      <c r="H344" s="55" t="s">
        <v>1252</v>
      </c>
      <c r="I344" s="55"/>
      <c r="J344" s="55"/>
      <c r="K344" s="55"/>
      <c r="L344" s="57">
        <v>43235.804745370369</v>
      </c>
      <c r="M344" s="59" t="s">
        <v>2597</v>
      </c>
      <c r="N344" s="58" t="s">
        <v>4126</v>
      </c>
      <c r="O344" s="58" t="s">
        <v>4166</v>
      </c>
      <c r="P344" s="61">
        <v>1</v>
      </c>
    </row>
    <row r="345" spans="1:16" x14ac:dyDescent="0.25">
      <c r="A345" s="46" t="s">
        <v>430</v>
      </c>
      <c r="B345" s="46" t="s">
        <v>455</v>
      </c>
      <c r="C345">
        <v>345</v>
      </c>
      <c r="D345" s="53">
        <v>452</v>
      </c>
      <c r="E3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5" s="55" t="s">
        <v>1018</v>
      </c>
      <c r="G345" s="57">
        <v>43235.804745370369</v>
      </c>
      <c r="H345" s="55" t="s">
        <v>1252</v>
      </c>
      <c r="I345" s="55"/>
      <c r="J345" s="55"/>
      <c r="K345" s="55"/>
      <c r="L345" s="57">
        <v>43235.804745370369</v>
      </c>
      <c r="M345" s="59" t="s">
        <v>2597</v>
      </c>
      <c r="N345" s="58" t="s">
        <v>4126</v>
      </c>
      <c r="O345" s="58" t="s">
        <v>4166</v>
      </c>
      <c r="P345" s="61">
        <v>1</v>
      </c>
    </row>
    <row r="346" spans="1:16" x14ac:dyDescent="0.25">
      <c r="A346" s="46" t="s">
        <v>430</v>
      </c>
      <c r="B346" s="46" t="s">
        <v>884</v>
      </c>
      <c r="C346">
        <v>346</v>
      </c>
      <c r="D346" s="53">
        <v>453</v>
      </c>
      <c r="E3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6" s="55" t="s">
        <v>1018</v>
      </c>
      <c r="G346" s="57">
        <v>43235.804745370369</v>
      </c>
      <c r="H346" s="55" t="s">
        <v>1252</v>
      </c>
      <c r="I346" s="55"/>
      <c r="J346" s="55"/>
      <c r="K346" s="55"/>
      <c r="L346" s="57">
        <v>43235.804745370369</v>
      </c>
      <c r="M346" s="59" t="s">
        <v>2597</v>
      </c>
      <c r="N346" s="58" t="s">
        <v>4126</v>
      </c>
      <c r="O346" s="58" t="s">
        <v>4166</v>
      </c>
      <c r="P346" s="61">
        <v>1</v>
      </c>
    </row>
    <row r="347" spans="1:16" x14ac:dyDescent="0.25">
      <c r="A347" s="46" t="s">
        <v>430</v>
      </c>
      <c r="B347" s="46" t="s">
        <v>680</v>
      </c>
      <c r="C347">
        <v>347</v>
      </c>
      <c r="D347" s="53">
        <v>454</v>
      </c>
      <c r="E3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7" s="55" t="s">
        <v>1018</v>
      </c>
      <c r="G347" s="57">
        <v>43235.804745370369</v>
      </c>
      <c r="H347" s="55" t="s">
        <v>1252</v>
      </c>
      <c r="I347" s="55"/>
      <c r="J347" s="55"/>
      <c r="K347" s="55"/>
      <c r="L347" s="57">
        <v>43235.804745370369</v>
      </c>
      <c r="M347" s="59" t="s">
        <v>2597</v>
      </c>
      <c r="N347" s="58" t="s">
        <v>4126</v>
      </c>
      <c r="O347" s="58" t="s">
        <v>4166</v>
      </c>
      <c r="P347" s="61">
        <v>1</v>
      </c>
    </row>
    <row r="348" spans="1:16" x14ac:dyDescent="0.25">
      <c r="A348" s="46" t="s">
        <v>431</v>
      </c>
      <c r="B348" s="46" t="s">
        <v>857</v>
      </c>
      <c r="C348">
        <v>348</v>
      </c>
      <c r="D348" s="53">
        <v>456</v>
      </c>
      <c r="E3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8" s="55" t="s">
        <v>1018</v>
      </c>
      <c r="G348" s="57">
        <v>43235.408310185187</v>
      </c>
      <c r="H348" s="55" t="s">
        <v>1101</v>
      </c>
      <c r="I348" s="55"/>
      <c r="J348" s="55"/>
      <c r="K348" s="55"/>
      <c r="L348" s="57">
        <v>43235.408310185187</v>
      </c>
      <c r="M348" s="59" t="s">
        <v>2598</v>
      </c>
      <c r="N348" s="58" t="s">
        <v>4127</v>
      </c>
      <c r="O348" s="55"/>
      <c r="P348">
        <v>3</v>
      </c>
    </row>
    <row r="349" spans="1:16" x14ac:dyDescent="0.25">
      <c r="A349" s="46" t="s">
        <v>431</v>
      </c>
      <c r="B349" s="46" t="s">
        <v>748</v>
      </c>
      <c r="C349">
        <v>349</v>
      </c>
      <c r="D349" s="53">
        <v>457</v>
      </c>
      <c r="E3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49" s="55" t="s">
        <v>1018</v>
      </c>
      <c r="G349" s="57">
        <v>43235.807442129626</v>
      </c>
      <c r="H349" s="55" t="s">
        <v>1219</v>
      </c>
      <c r="I349" s="55"/>
      <c r="J349" s="55"/>
      <c r="K349" s="55"/>
      <c r="L349" s="57">
        <v>43235.807442129626</v>
      </c>
      <c r="M349" s="59" t="s">
        <v>2599</v>
      </c>
      <c r="N349" s="58" t="s">
        <v>4128</v>
      </c>
      <c r="O349" s="55"/>
      <c r="P349">
        <v>1</v>
      </c>
    </row>
    <row r="350" spans="1:16" x14ac:dyDescent="0.25">
      <c r="A350" s="46" t="s">
        <v>431</v>
      </c>
      <c r="B350" s="46" t="s">
        <v>738</v>
      </c>
      <c r="C350">
        <v>350</v>
      </c>
      <c r="D350" s="53">
        <v>458</v>
      </c>
      <c r="E3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0" s="55" t="s">
        <v>1018</v>
      </c>
      <c r="G350" s="57">
        <v>43235.807442129626</v>
      </c>
      <c r="H350" s="55" t="s">
        <v>1219</v>
      </c>
      <c r="I350" s="55"/>
      <c r="J350" s="55"/>
      <c r="K350" s="55"/>
      <c r="L350" s="57">
        <v>43235.807442129626</v>
      </c>
      <c r="M350" s="59" t="s">
        <v>2599</v>
      </c>
      <c r="N350" s="58" t="s">
        <v>4128</v>
      </c>
      <c r="O350" s="55"/>
      <c r="P350">
        <v>1</v>
      </c>
    </row>
    <row r="351" spans="1:16" x14ac:dyDescent="0.25">
      <c r="A351" s="46" t="s">
        <v>432</v>
      </c>
      <c r="B351" s="46" t="s">
        <v>738</v>
      </c>
      <c r="C351">
        <v>351</v>
      </c>
      <c r="D351" s="53">
        <v>459</v>
      </c>
      <c r="E3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1" s="55" t="s">
        <v>1018</v>
      </c>
      <c r="G351" s="57">
        <v>43235.807962962965</v>
      </c>
      <c r="H351" s="55" t="s">
        <v>1120</v>
      </c>
      <c r="I351" s="55"/>
      <c r="J351" s="55"/>
      <c r="K351" s="55"/>
      <c r="L351" s="57">
        <v>43235.807962962965</v>
      </c>
      <c r="M351" s="59" t="s">
        <v>2600</v>
      </c>
      <c r="N351" s="58" t="s">
        <v>4129</v>
      </c>
      <c r="O351" s="55"/>
      <c r="P351">
        <v>1</v>
      </c>
    </row>
    <row r="352" spans="1:16" x14ac:dyDescent="0.25">
      <c r="A352" s="46" t="s">
        <v>434</v>
      </c>
      <c r="B352" s="46" t="s">
        <v>737</v>
      </c>
      <c r="C352">
        <v>352</v>
      </c>
      <c r="D352" s="53">
        <v>461</v>
      </c>
      <c r="E3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2" s="55" t="s">
        <v>1018</v>
      </c>
      <c r="G352" s="57">
        <v>43235.763888888891</v>
      </c>
      <c r="H352" s="55" t="s">
        <v>1235</v>
      </c>
      <c r="I352" s="59" t="s">
        <v>1852</v>
      </c>
      <c r="J352" s="55" t="s">
        <v>2141</v>
      </c>
      <c r="K352" s="55"/>
      <c r="L352" s="57">
        <v>43235.763888888891</v>
      </c>
      <c r="M352" s="59" t="s">
        <v>2602</v>
      </c>
      <c r="N352" s="58" t="s">
        <v>4131</v>
      </c>
      <c r="O352" s="55"/>
      <c r="P352">
        <v>1</v>
      </c>
    </row>
    <row r="353" spans="1:16" x14ac:dyDescent="0.25">
      <c r="A353" s="46" t="s">
        <v>435</v>
      </c>
      <c r="B353" s="46" t="s">
        <v>857</v>
      </c>
      <c r="C353">
        <v>353</v>
      </c>
      <c r="D353" s="53">
        <v>463</v>
      </c>
      <c r="E3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3" s="55" t="s">
        <v>1018</v>
      </c>
      <c r="G353" s="57">
        <v>43235.482812499999</v>
      </c>
      <c r="H353" s="55" t="s">
        <v>1161</v>
      </c>
      <c r="I353" s="55"/>
      <c r="J353" s="55"/>
      <c r="K353" s="55"/>
      <c r="L353" s="57">
        <v>43235.482812499999</v>
      </c>
      <c r="M353" s="59" t="s">
        <v>2604</v>
      </c>
      <c r="N353" s="58" t="s">
        <v>4133</v>
      </c>
      <c r="O353" s="55"/>
      <c r="P353">
        <v>1</v>
      </c>
    </row>
    <row r="354" spans="1:16" x14ac:dyDescent="0.25">
      <c r="A354" s="46" t="s">
        <v>435</v>
      </c>
      <c r="B354" s="46" t="s">
        <v>529</v>
      </c>
      <c r="C354">
        <v>354</v>
      </c>
      <c r="D354" s="53">
        <v>464</v>
      </c>
      <c r="E3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4" s="55" t="s">
        <v>1018</v>
      </c>
      <c r="G354" s="57">
        <v>43235.513252314813</v>
      </c>
      <c r="H354" s="55" t="s">
        <v>1230</v>
      </c>
      <c r="I354" s="55"/>
      <c r="J354" s="55"/>
      <c r="K354" s="55"/>
      <c r="L354" s="57">
        <v>43235.513252314813</v>
      </c>
      <c r="M354" s="59" t="s">
        <v>2605</v>
      </c>
      <c r="N354" s="58" t="s">
        <v>4134</v>
      </c>
      <c r="O354" s="55"/>
      <c r="P354">
        <v>1</v>
      </c>
    </row>
    <row r="355" spans="1:16" x14ac:dyDescent="0.25">
      <c r="A355" s="46" t="s">
        <v>435</v>
      </c>
      <c r="B355" s="46" t="s">
        <v>928</v>
      </c>
      <c r="C355">
        <v>355</v>
      </c>
      <c r="D355" s="53">
        <v>465</v>
      </c>
      <c r="E3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5" s="55" t="s">
        <v>1018</v>
      </c>
      <c r="G355" s="57">
        <v>43235.647650462961</v>
      </c>
      <c r="H355" s="55" t="s">
        <v>1256</v>
      </c>
      <c r="I355" s="55"/>
      <c r="J355" s="55"/>
      <c r="K355" s="55"/>
      <c r="L355" s="57">
        <v>43235.647650462961</v>
      </c>
      <c r="M355" s="59" t="s">
        <v>2606</v>
      </c>
      <c r="N355" s="58" t="s">
        <v>4135</v>
      </c>
      <c r="O355" s="55"/>
      <c r="P355">
        <v>1</v>
      </c>
    </row>
    <row r="356" spans="1:16" x14ac:dyDescent="0.25">
      <c r="A356" s="46" t="s">
        <v>435</v>
      </c>
      <c r="B356" s="46" t="s">
        <v>929</v>
      </c>
      <c r="C356">
        <v>356</v>
      </c>
      <c r="D356" s="53">
        <v>466</v>
      </c>
      <c r="E3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6" s="55" t="s">
        <v>1018</v>
      </c>
      <c r="G356" s="57">
        <v>43235.647650462961</v>
      </c>
      <c r="H356" s="55" t="s">
        <v>1256</v>
      </c>
      <c r="I356" s="55"/>
      <c r="J356" s="55"/>
      <c r="K356" s="55"/>
      <c r="L356" s="57">
        <v>43235.647650462961</v>
      </c>
      <c r="M356" s="59" t="s">
        <v>2606</v>
      </c>
      <c r="N356" s="58" t="s">
        <v>4135</v>
      </c>
      <c r="O356" s="55"/>
      <c r="P356">
        <v>1</v>
      </c>
    </row>
    <row r="357" spans="1:16" x14ac:dyDescent="0.25">
      <c r="A357" s="46" t="s">
        <v>435</v>
      </c>
      <c r="B357" s="46" t="s">
        <v>810</v>
      </c>
      <c r="C357">
        <v>357</v>
      </c>
      <c r="D357" s="53">
        <v>467</v>
      </c>
      <c r="E3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7" s="55" t="s">
        <v>1018</v>
      </c>
      <c r="G357" s="57">
        <v>43235.647650462961</v>
      </c>
      <c r="H357" s="55" t="s">
        <v>1256</v>
      </c>
      <c r="I357" s="55"/>
      <c r="J357" s="55"/>
      <c r="K357" s="55"/>
      <c r="L357" s="57">
        <v>43235.647650462961</v>
      </c>
      <c r="M357" s="59" t="s">
        <v>2606</v>
      </c>
      <c r="N357" s="58" t="s">
        <v>4135</v>
      </c>
      <c r="O357" s="55"/>
      <c r="P357">
        <v>1</v>
      </c>
    </row>
    <row r="358" spans="1:16" x14ac:dyDescent="0.25">
      <c r="A358" s="46" t="s">
        <v>435</v>
      </c>
      <c r="B358" s="46" t="s">
        <v>645</v>
      </c>
      <c r="C358">
        <v>358</v>
      </c>
      <c r="D358" s="53">
        <v>468</v>
      </c>
      <c r="E3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8" s="55" t="s">
        <v>1018</v>
      </c>
      <c r="G358" s="57">
        <v>43235.683437500003</v>
      </c>
      <c r="H358" s="55" t="s">
        <v>1128</v>
      </c>
      <c r="I358" s="55"/>
      <c r="J358" s="55"/>
      <c r="K358" s="55"/>
      <c r="L358" s="57">
        <v>43235.683437500003</v>
      </c>
      <c r="M358" s="59" t="s">
        <v>2607</v>
      </c>
      <c r="N358" s="58" t="s">
        <v>4136</v>
      </c>
      <c r="O358" s="55"/>
      <c r="P358">
        <v>1</v>
      </c>
    </row>
    <row r="359" spans="1:16" x14ac:dyDescent="0.25">
      <c r="A359" s="46" t="s">
        <v>435</v>
      </c>
      <c r="B359" s="46" t="s">
        <v>764</v>
      </c>
      <c r="C359">
        <v>359</v>
      </c>
      <c r="D359" s="53">
        <v>469</v>
      </c>
      <c r="E3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59" s="55" t="s">
        <v>1018</v>
      </c>
      <c r="G359" s="57">
        <v>43235.743622685186</v>
      </c>
      <c r="H359" s="55" t="s">
        <v>1257</v>
      </c>
      <c r="I359" s="59" t="s">
        <v>1817</v>
      </c>
      <c r="J359" s="55" t="s">
        <v>2137</v>
      </c>
      <c r="K359" s="55"/>
      <c r="L359" s="57">
        <v>43235.743622685186</v>
      </c>
      <c r="M359" s="59" t="s">
        <v>2608</v>
      </c>
      <c r="N359" s="58" t="s">
        <v>4137</v>
      </c>
      <c r="O359" s="55"/>
      <c r="P359">
        <v>1</v>
      </c>
    </row>
    <row r="360" spans="1:16" x14ac:dyDescent="0.25">
      <c r="A360" s="46" t="s">
        <v>435</v>
      </c>
      <c r="B360" s="46" t="s">
        <v>748</v>
      </c>
      <c r="C360">
        <v>360</v>
      </c>
      <c r="D360" s="53">
        <v>470</v>
      </c>
      <c r="E3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0" s="55" t="s">
        <v>1018</v>
      </c>
      <c r="G360" s="57">
        <v>43235.809374999997</v>
      </c>
      <c r="H360" s="55" t="s">
        <v>1258</v>
      </c>
      <c r="I360" s="55"/>
      <c r="J360" s="55"/>
      <c r="K360" s="55"/>
      <c r="L360" s="57">
        <v>43235.809374999997</v>
      </c>
      <c r="M360" s="59" t="s">
        <v>2609</v>
      </c>
      <c r="N360" s="58" t="s">
        <v>4138</v>
      </c>
      <c r="O360" s="55"/>
      <c r="P360">
        <v>1</v>
      </c>
    </row>
    <row r="361" spans="1:16" x14ac:dyDescent="0.25">
      <c r="A361" s="46" t="s">
        <v>435</v>
      </c>
      <c r="B361" s="46" t="s">
        <v>492</v>
      </c>
      <c r="C361">
        <v>361</v>
      </c>
      <c r="D361" s="53">
        <v>471</v>
      </c>
      <c r="E3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1" s="55" t="s">
        <v>1018</v>
      </c>
      <c r="G361" s="57">
        <v>43235.809374999997</v>
      </c>
      <c r="H361" s="55" t="s">
        <v>1258</v>
      </c>
      <c r="I361" s="55"/>
      <c r="J361" s="55"/>
      <c r="K361" s="55"/>
      <c r="L361" s="57">
        <v>43235.809374999997</v>
      </c>
      <c r="M361" s="59" t="s">
        <v>2609</v>
      </c>
      <c r="N361" s="58" t="s">
        <v>4138</v>
      </c>
      <c r="O361" s="55"/>
      <c r="P361">
        <v>1</v>
      </c>
    </row>
    <row r="362" spans="1:16" x14ac:dyDescent="0.25">
      <c r="A362" s="46" t="s">
        <v>436</v>
      </c>
      <c r="B362" s="46" t="s">
        <v>857</v>
      </c>
      <c r="C362">
        <v>362</v>
      </c>
      <c r="D362" s="53">
        <v>472</v>
      </c>
      <c r="E3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2" s="55" t="s">
        <v>1018</v>
      </c>
      <c r="G362" s="57">
        <v>43235.416412037041</v>
      </c>
      <c r="H362" s="55" t="s">
        <v>1186</v>
      </c>
      <c r="I362" s="55"/>
      <c r="J362" s="55"/>
      <c r="K362" s="55"/>
      <c r="L362" s="57">
        <v>43235.416412037041</v>
      </c>
      <c r="M362" s="59" t="s">
        <v>2610</v>
      </c>
      <c r="N362" s="58" t="s">
        <v>4139</v>
      </c>
      <c r="O362" s="55"/>
      <c r="P362">
        <v>3</v>
      </c>
    </row>
    <row r="363" spans="1:16" x14ac:dyDescent="0.25">
      <c r="A363" s="46" t="s">
        <v>436</v>
      </c>
      <c r="B363" s="46" t="s">
        <v>748</v>
      </c>
      <c r="C363">
        <v>363</v>
      </c>
      <c r="D363" s="53">
        <v>473</v>
      </c>
      <c r="E3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3" s="55" t="s">
        <v>1018</v>
      </c>
      <c r="G363" s="57">
        <v>43235.811226851853</v>
      </c>
      <c r="H363" s="55" t="s">
        <v>1219</v>
      </c>
      <c r="I363" s="55"/>
      <c r="J363" s="55"/>
      <c r="K363" s="55"/>
      <c r="L363" s="57">
        <v>43235.811226851853</v>
      </c>
      <c r="M363" s="59" t="s">
        <v>2611</v>
      </c>
      <c r="N363" s="58" t="s">
        <v>4140</v>
      </c>
      <c r="O363" s="55"/>
      <c r="P363">
        <v>1</v>
      </c>
    </row>
    <row r="364" spans="1:16" x14ac:dyDescent="0.25">
      <c r="A364" s="46" t="s">
        <v>436</v>
      </c>
      <c r="B364" s="46" t="s">
        <v>738</v>
      </c>
      <c r="C364">
        <v>364</v>
      </c>
      <c r="D364" s="53">
        <v>474</v>
      </c>
      <c r="E3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4" s="55" t="s">
        <v>1018</v>
      </c>
      <c r="G364" s="57">
        <v>43235.811226851853</v>
      </c>
      <c r="H364" s="55" t="s">
        <v>1219</v>
      </c>
      <c r="I364" s="55"/>
      <c r="J364" s="55"/>
      <c r="K364" s="55"/>
      <c r="L364" s="57">
        <v>43235.811226851853</v>
      </c>
      <c r="M364" s="59" t="s">
        <v>2611</v>
      </c>
      <c r="N364" s="58" t="s">
        <v>4140</v>
      </c>
      <c r="O364" s="55"/>
      <c r="P364">
        <v>1</v>
      </c>
    </row>
    <row r="365" spans="1:16" x14ac:dyDescent="0.25">
      <c r="A365" s="46" t="s">
        <v>438</v>
      </c>
      <c r="B365" s="46" t="s">
        <v>765</v>
      </c>
      <c r="C365">
        <v>365</v>
      </c>
      <c r="D365" s="53">
        <v>476</v>
      </c>
      <c r="E3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5" s="55" t="s">
        <v>1018</v>
      </c>
      <c r="G365" s="57">
        <v>43234.810682870368</v>
      </c>
      <c r="H365" s="55" t="s">
        <v>1041</v>
      </c>
      <c r="I365" s="59" t="s">
        <v>1748</v>
      </c>
      <c r="J365" s="55" t="s">
        <v>2141</v>
      </c>
      <c r="K365" s="55"/>
      <c r="L365" s="57">
        <v>43234.810682870368</v>
      </c>
      <c r="M365" s="59" t="s">
        <v>2613</v>
      </c>
      <c r="N365" s="58" t="s">
        <v>4142</v>
      </c>
      <c r="O365" s="55"/>
      <c r="P365">
        <v>1</v>
      </c>
    </row>
    <row r="366" spans="1:16" x14ac:dyDescent="0.25">
      <c r="A366" s="46" t="s">
        <v>438</v>
      </c>
      <c r="B366" s="46" t="s">
        <v>748</v>
      </c>
      <c r="C366">
        <v>366</v>
      </c>
      <c r="D366" s="53">
        <v>477</v>
      </c>
      <c r="E3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6" s="55" t="s">
        <v>1018</v>
      </c>
      <c r="G366" s="57">
        <v>43235.762488425928</v>
      </c>
      <c r="H366" s="55" t="s">
        <v>1219</v>
      </c>
      <c r="I366" s="55"/>
      <c r="J366" s="55"/>
      <c r="K366" s="55"/>
      <c r="L366" s="57">
        <v>43235.762488425928</v>
      </c>
      <c r="M366" s="59" t="s">
        <v>2614</v>
      </c>
      <c r="N366" s="58" t="s">
        <v>4143</v>
      </c>
      <c r="O366" s="55"/>
      <c r="P366">
        <v>1</v>
      </c>
    </row>
    <row r="367" spans="1:16" x14ac:dyDescent="0.25">
      <c r="A367" s="46" t="s">
        <v>438</v>
      </c>
      <c r="B367" s="46" t="s">
        <v>738</v>
      </c>
      <c r="C367">
        <v>367</v>
      </c>
      <c r="D367" s="53">
        <v>478</v>
      </c>
      <c r="E3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7" s="55" t="s">
        <v>1018</v>
      </c>
      <c r="G367" s="57">
        <v>43235.762488425928</v>
      </c>
      <c r="H367" s="55" t="s">
        <v>1219</v>
      </c>
      <c r="I367" s="55"/>
      <c r="J367" s="55"/>
      <c r="K367" s="55"/>
      <c r="L367" s="57">
        <v>43235.762488425928</v>
      </c>
      <c r="M367" s="59" t="s">
        <v>2614</v>
      </c>
      <c r="N367" s="58" t="s">
        <v>4143</v>
      </c>
      <c r="O367" s="55"/>
      <c r="P367">
        <v>1</v>
      </c>
    </row>
    <row r="368" spans="1:16" x14ac:dyDescent="0.25">
      <c r="A368" s="46" t="s">
        <v>438</v>
      </c>
      <c r="B368" s="46" t="s">
        <v>818</v>
      </c>
      <c r="C368">
        <v>368</v>
      </c>
      <c r="D368" s="53">
        <v>479</v>
      </c>
      <c r="E3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8" s="55" t="s">
        <v>1018</v>
      </c>
      <c r="G368" s="57">
        <v>43235.812268518515</v>
      </c>
      <c r="H368" s="55" t="s">
        <v>1151</v>
      </c>
      <c r="I368" s="59" t="s">
        <v>1813</v>
      </c>
      <c r="J368" s="55" t="s">
        <v>2138</v>
      </c>
      <c r="K368" s="55"/>
      <c r="L368" s="57">
        <v>43235.812268518515</v>
      </c>
      <c r="M368" s="59" t="s">
        <v>2615</v>
      </c>
      <c r="N368" s="58" t="s">
        <v>4144</v>
      </c>
      <c r="O368" s="55"/>
      <c r="P368">
        <v>1</v>
      </c>
    </row>
    <row r="369" spans="1:16" x14ac:dyDescent="0.25">
      <c r="A369" s="46" t="s">
        <v>438</v>
      </c>
      <c r="B369" s="46" t="s">
        <v>857</v>
      </c>
      <c r="C369">
        <v>369</v>
      </c>
      <c r="D369" s="53">
        <v>480</v>
      </c>
      <c r="E3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69" s="55" t="s">
        <v>1018</v>
      </c>
      <c r="G369" s="57">
        <v>43235.8200462963</v>
      </c>
      <c r="H369" s="55" t="s">
        <v>1185</v>
      </c>
      <c r="I369" s="55"/>
      <c r="J369" s="55"/>
      <c r="K369" s="55"/>
      <c r="L369" s="57">
        <v>43235.8200462963</v>
      </c>
      <c r="M369" s="59" t="s">
        <v>2616</v>
      </c>
      <c r="N369" s="58" t="s">
        <v>4145</v>
      </c>
      <c r="O369" s="55"/>
      <c r="P369">
        <v>1</v>
      </c>
    </row>
    <row r="370" spans="1:16" x14ac:dyDescent="0.25">
      <c r="A370" s="46" t="s">
        <v>439</v>
      </c>
      <c r="B370" s="46" t="s">
        <v>748</v>
      </c>
      <c r="C370">
        <v>370</v>
      </c>
      <c r="D370" s="53">
        <v>481</v>
      </c>
      <c r="E3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0" s="55" t="s">
        <v>1018</v>
      </c>
      <c r="G370" s="57">
        <v>43235.759780092594</v>
      </c>
      <c r="H370" s="55" t="s">
        <v>1219</v>
      </c>
      <c r="I370" s="55"/>
      <c r="J370" s="55"/>
      <c r="K370" s="55"/>
      <c r="L370" s="57">
        <v>43235.759780092594</v>
      </c>
      <c r="M370" s="59" t="s">
        <v>2617</v>
      </c>
      <c r="N370" s="58" t="s">
        <v>4146</v>
      </c>
      <c r="O370" s="55"/>
      <c r="P370">
        <v>1</v>
      </c>
    </row>
    <row r="371" spans="1:16" x14ac:dyDescent="0.25">
      <c r="A371" s="46" t="s">
        <v>439</v>
      </c>
      <c r="B371" s="46" t="s">
        <v>738</v>
      </c>
      <c r="C371">
        <v>371</v>
      </c>
      <c r="D371" s="53">
        <v>482</v>
      </c>
      <c r="E3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1" s="55" t="s">
        <v>1018</v>
      </c>
      <c r="G371" s="57">
        <v>43235.759780092594</v>
      </c>
      <c r="H371" s="55" t="s">
        <v>1219</v>
      </c>
      <c r="I371" s="55"/>
      <c r="J371" s="55"/>
      <c r="K371" s="55"/>
      <c r="L371" s="57">
        <v>43235.759780092594</v>
      </c>
      <c r="M371" s="59" t="s">
        <v>2617</v>
      </c>
      <c r="N371" s="58" t="s">
        <v>4146</v>
      </c>
      <c r="O371" s="55"/>
      <c r="P371">
        <v>1</v>
      </c>
    </row>
    <row r="372" spans="1:16" x14ac:dyDescent="0.25">
      <c r="A372" s="46" t="s">
        <v>439</v>
      </c>
      <c r="B372" s="46" t="s">
        <v>928</v>
      </c>
      <c r="C372">
        <v>372</v>
      </c>
      <c r="D372" s="53">
        <v>483</v>
      </c>
      <c r="E3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2" s="55" t="s">
        <v>1018</v>
      </c>
      <c r="G372" s="57">
        <v>43235.760104166664</v>
      </c>
      <c r="H372" s="55" t="s">
        <v>1256</v>
      </c>
      <c r="I372" s="55"/>
      <c r="J372" s="55"/>
      <c r="K372" s="55"/>
      <c r="L372" s="57">
        <v>43235.760104166664</v>
      </c>
      <c r="M372" s="59" t="s">
        <v>2618</v>
      </c>
      <c r="N372" s="58" t="s">
        <v>4147</v>
      </c>
      <c r="O372" s="55"/>
      <c r="P372">
        <v>1</v>
      </c>
    </row>
    <row r="373" spans="1:16" x14ac:dyDescent="0.25">
      <c r="A373" s="46" t="s">
        <v>439</v>
      </c>
      <c r="B373" s="46" t="s">
        <v>929</v>
      </c>
      <c r="C373">
        <v>373</v>
      </c>
      <c r="D373" s="53">
        <v>484</v>
      </c>
      <c r="E3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3" s="55" t="s">
        <v>1018</v>
      </c>
      <c r="G373" s="57">
        <v>43235.760104166664</v>
      </c>
      <c r="H373" s="55" t="s">
        <v>1256</v>
      </c>
      <c r="I373" s="55"/>
      <c r="J373" s="55"/>
      <c r="K373" s="55"/>
      <c r="L373" s="57">
        <v>43235.760104166664</v>
      </c>
      <c r="M373" s="59" t="s">
        <v>2618</v>
      </c>
      <c r="N373" s="58" t="s">
        <v>4147</v>
      </c>
      <c r="O373" s="55"/>
      <c r="P373">
        <v>1</v>
      </c>
    </row>
    <row r="374" spans="1:16" x14ac:dyDescent="0.25">
      <c r="A374" s="46" t="s">
        <v>439</v>
      </c>
      <c r="B374" s="46" t="s">
        <v>810</v>
      </c>
      <c r="C374">
        <v>374</v>
      </c>
      <c r="D374" s="53">
        <v>485</v>
      </c>
      <c r="E3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4" s="55" t="s">
        <v>1018</v>
      </c>
      <c r="G374" s="57">
        <v>43235.760104166664</v>
      </c>
      <c r="H374" s="55" t="s">
        <v>1256</v>
      </c>
      <c r="I374" s="55"/>
      <c r="J374" s="55"/>
      <c r="K374" s="55"/>
      <c r="L374" s="57">
        <v>43235.760104166664</v>
      </c>
      <c r="M374" s="59" t="s">
        <v>2618</v>
      </c>
      <c r="N374" s="58" t="s">
        <v>4147</v>
      </c>
      <c r="O374" s="55"/>
      <c r="P374">
        <v>1</v>
      </c>
    </row>
    <row r="375" spans="1:16" x14ac:dyDescent="0.25">
      <c r="A375" s="46" t="s">
        <v>439</v>
      </c>
      <c r="B375" s="46" t="s">
        <v>782</v>
      </c>
      <c r="C375">
        <v>375</v>
      </c>
      <c r="D375" s="53">
        <v>486</v>
      </c>
      <c r="E3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5" s="55" t="s">
        <v>1018</v>
      </c>
      <c r="G375" s="57">
        <v>43235.823657407411</v>
      </c>
      <c r="H375" s="55" t="s">
        <v>1260</v>
      </c>
      <c r="I375" s="59" t="s">
        <v>1863</v>
      </c>
      <c r="J375" s="55" t="s">
        <v>2162</v>
      </c>
      <c r="K375" s="55" t="s">
        <v>2215</v>
      </c>
      <c r="L375" s="57">
        <v>43235.823657407411</v>
      </c>
      <c r="M375" s="59" t="s">
        <v>2619</v>
      </c>
      <c r="N375" s="58" t="s">
        <v>4148</v>
      </c>
      <c r="O375" s="55"/>
      <c r="P375">
        <v>1</v>
      </c>
    </row>
    <row r="376" spans="1:16" x14ac:dyDescent="0.25">
      <c r="A376" s="46" t="s">
        <v>441</v>
      </c>
      <c r="B376" s="46" t="s">
        <v>748</v>
      </c>
      <c r="C376">
        <v>376</v>
      </c>
      <c r="D376" s="53">
        <v>489</v>
      </c>
      <c r="E3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6" s="55" t="s">
        <v>1018</v>
      </c>
      <c r="G376" s="57">
        <v>43235.837048611109</v>
      </c>
      <c r="H376" s="55" t="s">
        <v>1219</v>
      </c>
      <c r="I376" s="55"/>
      <c r="J376" s="55"/>
      <c r="K376" s="55"/>
      <c r="L376" s="57">
        <v>43235.837048611109</v>
      </c>
      <c r="M376" s="59" t="s">
        <v>2622</v>
      </c>
      <c r="N376" s="58" t="s">
        <v>4151</v>
      </c>
      <c r="O376" s="55"/>
      <c r="P376">
        <v>1</v>
      </c>
    </row>
    <row r="377" spans="1:16" x14ac:dyDescent="0.25">
      <c r="A377" s="46" t="s">
        <v>441</v>
      </c>
      <c r="B377" s="46" t="s">
        <v>738</v>
      </c>
      <c r="C377">
        <v>377</v>
      </c>
      <c r="D377" s="53">
        <v>490</v>
      </c>
      <c r="E3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7" s="55" t="s">
        <v>1018</v>
      </c>
      <c r="G377" s="57">
        <v>43235.837048611109</v>
      </c>
      <c r="H377" s="55" t="s">
        <v>1219</v>
      </c>
      <c r="I377" s="55"/>
      <c r="J377" s="55"/>
      <c r="K377" s="55"/>
      <c r="L377" s="57">
        <v>43235.837048611109</v>
      </c>
      <c r="M377" s="59" t="s">
        <v>2622</v>
      </c>
      <c r="N377" s="58" t="s">
        <v>4151</v>
      </c>
      <c r="O377" s="55"/>
      <c r="P377">
        <v>1</v>
      </c>
    </row>
    <row r="378" spans="1:16" x14ac:dyDescent="0.25">
      <c r="A378" s="46" t="s">
        <v>442</v>
      </c>
      <c r="B378" s="46" t="s">
        <v>930</v>
      </c>
      <c r="C378">
        <v>378</v>
      </c>
      <c r="D378" s="53">
        <v>491</v>
      </c>
      <c r="E3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8" s="55" t="s">
        <v>1018</v>
      </c>
      <c r="G378" s="57">
        <v>43235.614560185182</v>
      </c>
      <c r="H378" s="55" t="s">
        <v>1263</v>
      </c>
      <c r="I378" s="59" t="s">
        <v>1866</v>
      </c>
      <c r="J378" s="55" t="s">
        <v>2139</v>
      </c>
      <c r="K378" s="55"/>
      <c r="L378" s="57">
        <v>43235.614560185182</v>
      </c>
      <c r="M378" s="59" t="s">
        <v>2623</v>
      </c>
      <c r="N378" s="58" t="s">
        <v>4152</v>
      </c>
      <c r="O378" s="55"/>
      <c r="P378">
        <v>1</v>
      </c>
    </row>
    <row r="379" spans="1:16" x14ac:dyDescent="0.25">
      <c r="A379" s="46" t="s">
        <v>444</v>
      </c>
      <c r="B379" s="46" t="s">
        <v>931</v>
      </c>
      <c r="C379">
        <v>379</v>
      </c>
      <c r="D379" s="53">
        <v>493</v>
      </c>
      <c r="E3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79" s="55" t="s">
        <v>1018</v>
      </c>
      <c r="G379" s="57">
        <v>43235.841180555559</v>
      </c>
      <c r="H379" s="55" t="s">
        <v>1265</v>
      </c>
      <c r="I379" s="55"/>
      <c r="J379" s="55"/>
      <c r="K379" s="55"/>
      <c r="L379" s="57">
        <v>43235.841180555559</v>
      </c>
      <c r="M379" s="59" t="s">
        <v>2625</v>
      </c>
      <c r="N379" s="58" t="s">
        <v>4154</v>
      </c>
      <c r="O379" s="55"/>
      <c r="P379">
        <v>1</v>
      </c>
    </row>
    <row r="380" spans="1:16" x14ac:dyDescent="0.25">
      <c r="A380" s="46" t="s">
        <v>444</v>
      </c>
      <c r="B380" s="46" t="s">
        <v>748</v>
      </c>
      <c r="C380">
        <v>380</v>
      </c>
      <c r="D380" s="53">
        <v>494</v>
      </c>
      <c r="E3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0" s="55" t="s">
        <v>1018</v>
      </c>
      <c r="G380" s="57">
        <v>43235.841180555559</v>
      </c>
      <c r="H380" s="55" t="s">
        <v>1265</v>
      </c>
      <c r="I380" s="55"/>
      <c r="J380" s="55"/>
      <c r="K380" s="55"/>
      <c r="L380" s="57">
        <v>43235.841180555559</v>
      </c>
      <c r="M380" s="59" t="s">
        <v>2625</v>
      </c>
      <c r="N380" s="58" t="s">
        <v>4154</v>
      </c>
      <c r="O380" s="55"/>
      <c r="P380">
        <v>1</v>
      </c>
    </row>
    <row r="381" spans="1:16" x14ac:dyDescent="0.25">
      <c r="A381" s="46" t="s">
        <v>446</v>
      </c>
      <c r="B381" s="46" t="s">
        <v>798</v>
      </c>
      <c r="C381">
        <v>381</v>
      </c>
      <c r="D381" s="53">
        <v>496</v>
      </c>
      <c r="E3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1" s="55" t="s">
        <v>1018</v>
      </c>
      <c r="G381" s="57">
        <v>43235.851261574076</v>
      </c>
      <c r="H381" s="55" t="s">
        <v>1267</v>
      </c>
      <c r="I381" s="55"/>
      <c r="J381" s="55"/>
      <c r="K381" s="55" t="s">
        <v>2224</v>
      </c>
      <c r="L381" s="57">
        <v>43235.851261574076</v>
      </c>
      <c r="M381" s="59" t="s">
        <v>2627</v>
      </c>
      <c r="N381" s="58" t="s">
        <v>4156</v>
      </c>
      <c r="O381" s="55"/>
      <c r="P381">
        <v>1</v>
      </c>
    </row>
    <row r="382" spans="1:16" x14ac:dyDescent="0.25">
      <c r="A382" s="46" t="s">
        <v>446</v>
      </c>
      <c r="B382" s="46" t="s">
        <v>507</v>
      </c>
      <c r="C382">
        <v>382</v>
      </c>
      <c r="D382" s="53">
        <v>497</v>
      </c>
      <c r="E3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2" s="55" t="s">
        <v>1018</v>
      </c>
      <c r="G382" s="57">
        <v>43235.851261574076</v>
      </c>
      <c r="H382" s="55" t="s">
        <v>1267</v>
      </c>
      <c r="I382" s="55"/>
      <c r="J382" s="55"/>
      <c r="K382" s="55" t="s">
        <v>2224</v>
      </c>
      <c r="L382" s="57">
        <v>43235.851261574076</v>
      </c>
      <c r="M382" s="59" t="s">
        <v>2627</v>
      </c>
      <c r="N382" s="58" t="s">
        <v>4156</v>
      </c>
      <c r="O382" s="55"/>
      <c r="P382">
        <v>1</v>
      </c>
    </row>
    <row r="383" spans="1:16" x14ac:dyDescent="0.25">
      <c r="A383" s="46" t="s">
        <v>446</v>
      </c>
      <c r="B383" s="46" t="s">
        <v>510</v>
      </c>
      <c r="C383">
        <v>383</v>
      </c>
      <c r="D383" s="53">
        <v>498</v>
      </c>
      <c r="E3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3" s="55" t="s">
        <v>1018</v>
      </c>
      <c r="G383" s="57">
        <v>43235.851261574076</v>
      </c>
      <c r="H383" s="55" t="s">
        <v>1267</v>
      </c>
      <c r="I383" s="55"/>
      <c r="J383" s="55"/>
      <c r="K383" s="55" t="s">
        <v>2224</v>
      </c>
      <c r="L383" s="57">
        <v>43235.851261574076</v>
      </c>
      <c r="M383" s="59" t="s">
        <v>2627</v>
      </c>
      <c r="N383" s="58" t="s">
        <v>4156</v>
      </c>
      <c r="O383" s="55"/>
      <c r="P383">
        <v>1</v>
      </c>
    </row>
    <row r="384" spans="1:16" x14ac:dyDescent="0.25">
      <c r="A384" s="46" t="s">
        <v>447</v>
      </c>
      <c r="B384" s="46" t="s">
        <v>797</v>
      </c>
      <c r="C384">
        <v>384</v>
      </c>
      <c r="D384" s="53">
        <v>501</v>
      </c>
      <c r="E3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4" s="55" t="s">
        <v>1018</v>
      </c>
      <c r="G384" s="57">
        <v>43235.853761574072</v>
      </c>
      <c r="H384" s="55" t="s">
        <v>1269</v>
      </c>
      <c r="I384" s="59" t="s">
        <v>1870</v>
      </c>
      <c r="J384" s="55" t="s">
        <v>2139</v>
      </c>
      <c r="K384" s="55"/>
      <c r="L384" s="57">
        <v>43235.853761574072</v>
      </c>
      <c r="M384" s="59" t="s">
        <v>2629</v>
      </c>
      <c r="N384" s="58" t="s">
        <v>4158</v>
      </c>
      <c r="O384" s="58" t="s">
        <v>5355</v>
      </c>
      <c r="P384" s="61">
        <v>1</v>
      </c>
    </row>
    <row r="385" spans="1:16" x14ac:dyDescent="0.25">
      <c r="A385" s="46" t="s">
        <v>447</v>
      </c>
      <c r="B385" s="46" t="s">
        <v>510</v>
      </c>
      <c r="C385">
        <v>385</v>
      </c>
      <c r="D385" s="53">
        <v>502</v>
      </c>
      <c r="E3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5" s="55" t="s">
        <v>1018</v>
      </c>
      <c r="G385" s="57">
        <v>43235.853761574072</v>
      </c>
      <c r="H385" s="55" t="s">
        <v>1269</v>
      </c>
      <c r="I385" s="59" t="s">
        <v>1870</v>
      </c>
      <c r="J385" s="55" t="s">
        <v>2139</v>
      </c>
      <c r="K385" s="55"/>
      <c r="L385" s="57">
        <v>43235.853761574072</v>
      </c>
      <c r="M385" s="59" t="s">
        <v>2629</v>
      </c>
      <c r="N385" s="58" t="s">
        <v>4158</v>
      </c>
      <c r="O385" s="58" t="s">
        <v>5355</v>
      </c>
      <c r="P385" s="61">
        <v>1</v>
      </c>
    </row>
    <row r="386" spans="1:16" x14ac:dyDescent="0.25">
      <c r="A386" s="46" t="s">
        <v>449</v>
      </c>
      <c r="B386" s="46" t="s">
        <v>748</v>
      </c>
      <c r="C386">
        <v>386</v>
      </c>
      <c r="D386" s="53">
        <v>504</v>
      </c>
      <c r="E3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6" s="55" t="s">
        <v>1018</v>
      </c>
      <c r="G386" s="57">
        <v>43235.856377314813</v>
      </c>
      <c r="H386" s="55" t="s">
        <v>1219</v>
      </c>
      <c r="I386" s="55"/>
      <c r="J386" s="55"/>
      <c r="K386" s="55"/>
      <c r="L386" s="57">
        <v>43235.856377314813</v>
      </c>
      <c r="M386" s="59" t="s">
        <v>2631</v>
      </c>
      <c r="N386" s="58" t="s">
        <v>4160</v>
      </c>
      <c r="O386" s="55"/>
      <c r="P386">
        <v>1</v>
      </c>
    </row>
    <row r="387" spans="1:16" x14ac:dyDescent="0.25">
      <c r="A387" s="46" t="s">
        <v>449</v>
      </c>
      <c r="B387" s="46" t="s">
        <v>738</v>
      </c>
      <c r="C387">
        <v>387</v>
      </c>
      <c r="D387" s="53">
        <v>505</v>
      </c>
      <c r="E3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7" s="55" t="s">
        <v>1018</v>
      </c>
      <c r="G387" s="57">
        <v>43235.856377314813</v>
      </c>
      <c r="H387" s="55" t="s">
        <v>1219</v>
      </c>
      <c r="I387" s="55"/>
      <c r="J387" s="55"/>
      <c r="K387" s="55"/>
      <c r="L387" s="57">
        <v>43235.856377314813</v>
      </c>
      <c r="M387" s="59" t="s">
        <v>2631</v>
      </c>
      <c r="N387" s="58" t="s">
        <v>4160</v>
      </c>
      <c r="O387" s="55"/>
      <c r="P387">
        <v>1</v>
      </c>
    </row>
    <row r="388" spans="1:16" x14ac:dyDescent="0.25">
      <c r="A388" s="46" t="s">
        <v>450</v>
      </c>
      <c r="B388" s="46" t="s">
        <v>891</v>
      </c>
      <c r="C388">
        <v>388</v>
      </c>
      <c r="D388" s="53">
        <v>506</v>
      </c>
      <c r="E3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8" s="55" t="s">
        <v>1018</v>
      </c>
      <c r="G388" s="57">
        <v>43235.448067129626</v>
      </c>
      <c r="H388" s="55" t="s">
        <v>1109</v>
      </c>
      <c r="I388" s="55"/>
      <c r="J388" s="55"/>
      <c r="K388" s="55"/>
      <c r="L388" s="57">
        <v>43235.448067129626</v>
      </c>
      <c r="M388" s="59" t="s">
        <v>2632</v>
      </c>
      <c r="N388" s="58" t="s">
        <v>4161</v>
      </c>
      <c r="O388" s="55"/>
      <c r="P388">
        <v>1</v>
      </c>
    </row>
    <row r="389" spans="1:16" x14ac:dyDescent="0.25">
      <c r="A389" s="46" t="s">
        <v>450</v>
      </c>
      <c r="B389" s="46" t="s">
        <v>738</v>
      </c>
      <c r="C389">
        <v>389</v>
      </c>
      <c r="D389" s="53">
        <v>507</v>
      </c>
      <c r="E3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89" s="55" t="s">
        <v>1018</v>
      </c>
      <c r="G389" s="57">
        <v>43235.448067129626</v>
      </c>
      <c r="H389" s="55" t="s">
        <v>1109</v>
      </c>
      <c r="I389" s="55"/>
      <c r="J389" s="55"/>
      <c r="K389" s="55"/>
      <c r="L389" s="57">
        <v>43235.448067129626</v>
      </c>
      <c r="M389" s="59" t="s">
        <v>2632</v>
      </c>
      <c r="N389" s="58" t="s">
        <v>4161</v>
      </c>
      <c r="O389" s="55"/>
      <c r="P389">
        <v>1</v>
      </c>
    </row>
    <row r="390" spans="1:16" x14ac:dyDescent="0.25">
      <c r="A390" s="46" t="s">
        <v>450</v>
      </c>
      <c r="B390" s="46" t="s">
        <v>715</v>
      </c>
      <c r="C390">
        <v>390</v>
      </c>
      <c r="D390" s="53">
        <v>508</v>
      </c>
      <c r="E3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0" s="55" t="s">
        <v>1018</v>
      </c>
      <c r="G390" s="57">
        <v>43235.857233796298</v>
      </c>
      <c r="H390" s="55" t="s">
        <v>1215</v>
      </c>
      <c r="I390" s="55"/>
      <c r="J390" s="55"/>
      <c r="K390" s="55"/>
      <c r="L390" s="57">
        <v>43235.857233796298</v>
      </c>
      <c r="M390" s="59" t="s">
        <v>2633</v>
      </c>
      <c r="N390" s="58" t="s">
        <v>4162</v>
      </c>
      <c r="O390" s="55"/>
      <c r="P390">
        <v>1</v>
      </c>
    </row>
    <row r="391" spans="1:16" x14ac:dyDescent="0.25">
      <c r="A391" s="46" t="s">
        <v>451</v>
      </c>
      <c r="B391" s="46" t="s">
        <v>857</v>
      </c>
      <c r="C391">
        <v>391</v>
      </c>
      <c r="D391" s="53">
        <v>509</v>
      </c>
      <c r="E3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1" s="55" t="s">
        <v>1018</v>
      </c>
      <c r="G391" s="57">
        <v>43235.862013888887</v>
      </c>
      <c r="H391" s="55" t="s">
        <v>1237</v>
      </c>
      <c r="I391" s="55"/>
      <c r="J391" s="55"/>
      <c r="K391" s="55"/>
      <c r="L391" s="57">
        <v>43235.862013888887</v>
      </c>
      <c r="M391" s="59" t="s">
        <v>2634</v>
      </c>
      <c r="N391" s="58" t="s">
        <v>4163</v>
      </c>
      <c r="O391" s="55"/>
      <c r="P391">
        <v>1</v>
      </c>
    </row>
    <row r="392" spans="1:16" x14ac:dyDescent="0.25">
      <c r="A392" s="46" t="s">
        <v>453</v>
      </c>
      <c r="B392" s="46" t="s">
        <v>748</v>
      </c>
      <c r="C392">
        <v>392</v>
      </c>
      <c r="D392" s="53">
        <v>511</v>
      </c>
      <c r="E3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2" s="55" t="s">
        <v>1018</v>
      </c>
      <c r="G392" s="57">
        <v>43235.866944444446</v>
      </c>
      <c r="H392" s="55" t="s">
        <v>1219</v>
      </c>
      <c r="I392" s="55"/>
      <c r="J392" s="55"/>
      <c r="K392" s="55"/>
      <c r="L392" s="57">
        <v>43235.866944444446</v>
      </c>
      <c r="M392" s="59" t="s">
        <v>2636</v>
      </c>
      <c r="N392" s="58" t="s">
        <v>4165</v>
      </c>
      <c r="O392" s="55"/>
      <c r="P392">
        <v>1</v>
      </c>
    </row>
    <row r="393" spans="1:16" x14ac:dyDescent="0.25">
      <c r="A393" s="46" t="s">
        <v>453</v>
      </c>
      <c r="B393" s="46" t="s">
        <v>738</v>
      </c>
      <c r="C393">
        <v>393</v>
      </c>
      <c r="D393" s="53">
        <v>512</v>
      </c>
      <c r="E3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3" s="55" t="s">
        <v>1018</v>
      </c>
      <c r="G393" s="57">
        <v>43235.866944444446</v>
      </c>
      <c r="H393" s="55" t="s">
        <v>1219</v>
      </c>
      <c r="I393" s="55"/>
      <c r="J393" s="55"/>
      <c r="K393" s="55"/>
      <c r="L393" s="57">
        <v>43235.866944444446</v>
      </c>
      <c r="M393" s="59" t="s">
        <v>2636</v>
      </c>
      <c r="N393" s="58" t="s">
        <v>4165</v>
      </c>
      <c r="O393" s="55"/>
      <c r="P393">
        <v>1</v>
      </c>
    </row>
    <row r="394" spans="1:16" x14ac:dyDescent="0.25">
      <c r="A394" s="46" t="s">
        <v>454</v>
      </c>
      <c r="B394" s="46" t="s">
        <v>455</v>
      </c>
      <c r="C394">
        <v>394</v>
      </c>
      <c r="D394" s="53">
        <v>513</v>
      </c>
      <c r="E3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4" s="55" t="s">
        <v>1018</v>
      </c>
      <c r="G394" s="57">
        <v>43235.268923611111</v>
      </c>
      <c r="H394" s="55" t="s">
        <v>1272</v>
      </c>
      <c r="I394" s="59" t="s">
        <v>1873</v>
      </c>
      <c r="J394" s="55" t="s">
        <v>2139</v>
      </c>
      <c r="K394" s="55"/>
      <c r="L394" s="57">
        <v>43235.268923611111</v>
      </c>
      <c r="M394" s="59" t="s">
        <v>2637</v>
      </c>
      <c r="N394" s="58" t="s">
        <v>4166</v>
      </c>
      <c r="O394" s="55"/>
      <c r="P394">
        <v>1</v>
      </c>
    </row>
    <row r="395" spans="1:16" x14ac:dyDescent="0.25">
      <c r="A395" s="46" t="s">
        <v>454</v>
      </c>
      <c r="B395" s="46" t="s">
        <v>884</v>
      </c>
      <c r="C395">
        <v>395</v>
      </c>
      <c r="D395" s="53">
        <v>514</v>
      </c>
      <c r="E3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5" s="55" t="s">
        <v>1018</v>
      </c>
      <c r="G395" s="57">
        <v>43235.268923611111</v>
      </c>
      <c r="H395" s="55" t="s">
        <v>1272</v>
      </c>
      <c r="I395" s="59" t="s">
        <v>1873</v>
      </c>
      <c r="J395" s="55" t="s">
        <v>2139</v>
      </c>
      <c r="K395" s="55"/>
      <c r="L395" s="57">
        <v>43235.268923611111</v>
      </c>
      <c r="M395" s="59" t="s">
        <v>2637</v>
      </c>
      <c r="N395" s="58" t="s">
        <v>4166</v>
      </c>
      <c r="O395" s="55"/>
      <c r="P395">
        <v>1</v>
      </c>
    </row>
    <row r="396" spans="1:16" x14ac:dyDescent="0.25">
      <c r="A396" s="46" t="s">
        <v>454</v>
      </c>
      <c r="B396" s="46" t="s">
        <v>680</v>
      </c>
      <c r="C396">
        <v>396</v>
      </c>
      <c r="D396" s="53">
        <v>515</v>
      </c>
      <c r="E3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6" s="55" t="s">
        <v>1018</v>
      </c>
      <c r="G396" s="57">
        <v>43235.268923611111</v>
      </c>
      <c r="H396" s="55" t="s">
        <v>1272</v>
      </c>
      <c r="I396" s="59" t="s">
        <v>1873</v>
      </c>
      <c r="J396" s="55" t="s">
        <v>2139</v>
      </c>
      <c r="K396" s="55"/>
      <c r="L396" s="57">
        <v>43235.268923611111</v>
      </c>
      <c r="M396" s="59" t="s">
        <v>2637</v>
      </c>
      <c r="N396" s="58" t="s">
        <v>4166</v>
      </c>
      <c r="O396" s="55"/>
      <c r="P396">
        <v>1</v>
      </c>
    </row>
    <row r="397" spans="1:16" x14ac:dyDescent="0.25">
      <c r="A397" s="46" t="s">
        <v>455</v>
      </c>
      <c r="B397" s="46" t="s">
        <v>454</v>
      </c>
      <c r="C397">
        <v>397</v>
      </c>
      <c r="D397" s="53">
        <v>516</v>
      </c>
      <c r="E3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7" s="55" t="s">
        <v>1018</v>
      </c>
      <c r="G397" s="57">
        <v>43235.281770833331</v>
      </c>
      <c r="H397" s="55" t="s">
        <v>1092</v>
      </c>
      <c r="I397" s="55"/>
      <c r="J397" s="55"/>
      <c r="K397" s="55"/>
      <c r="L397" s="57">
        <v>43235.281770833331</v>
      </c>
      <c r="M397" s="59" t="s">
        <v>2638</v>
      </c>
      <c r="N397" s="58" t="s">
        <v>4167</v>
      </c>
      <c r="O397" s="55"/>
      <c r="P397">
        <v>1</v>
      </c>
    </row>
    <row r="398" spans="1:16" x14ac:dyDescent="0.25">
      <c r="A398" s="46" t="s">
        <v>455</v>
      </c>
      <c r="B398" s="46" t="s">
        <v>935</v>
      </c>
      <c r="C398">
        <v>398</v>
      </c>
      <c r="D398" s="53">
        <v>517</v>
      </c>
      <c r="E3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8" s="55" t="s">
        <v>1018</v>
      </c>
      <c r="G398" s="57">
        <v>43235.605821759258</v>
      </c>
      <c r="H398" s="55" t="s">
        <v>1273</v>
      </c>
      <c r="I398" s="59" t="s">
        <v>1874</v>
      </c>
      <c r="J398" s="55" t="s">
        <v>2158</v>
      </c>
      <c r="K398" s="55" t="s">
        <v>2219</v>
      </c>
      <c r="L398" s="57">
        <v>43235.605821759258</v>
      </c>
      <c r="M398" s="59" t="s">
        <v>2639</v>
      </c>
      <c r="N398" s="58" t="s">
        <v>4168</v>
      </c>
      <c r="O398" s="55"/>
      <c r="P398">
        <v>1</v>
      </c>
    </row>
    <row r="399" spans="1:16" x14ac:dyDescent="0.25">
      <c r="A399" s="46" t="s">
        <v>456</v>
      </c>
      <c r="B399" s="46" t="s">
        <v>748</v>
      </c>
      <c r="C399">
        <v>399</v>
      </c>
      <c r="D399" s="53">
        <v>518</v>
      </c>
      <c r="E3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399" s="55" t="s">
        <v>1018</v>
      </c>
      <c r="G399" s="57">
        <v>43235.870682870373</v>
      </c>
      <c r="H399" s="55" t="s">
        <v>1219</v>
      </c>
      <c r="I399" s="55"/>
      <c r="J399" s="55"/>
      <c r="K399" s="55"/>
      <c r="L399" s="57">
        <v>43235.870682870373</v>
      </c>
      <c r="M399" s="59" t="s">
        <v>2640</v>
      </c>
      <c r="N399" s="58" t="s">
        <v>4169</v>
      </c>
      <c r="O399" s="55"/>
      <c r="P399">
        <v>1</v>
      </c>
    </row>
    <row r="400" spans="1:16" x14ac:dyDescent="0.25">
      <c r="A400" s="46" t="s">
        <v>456</v>
      </c>
      <c r="B400" s="46" t="s">
        <v>738</v>
      </c>
      <c r="C400">
        <v>400</v>
      </c>
      <c r="D400" s="53">
        <v>519</v>
      </c>
      <c r="E4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0" s="55" t="s">
        <v>1018</v>
      </c>
      <c r="G400" s="57">
        <v>43235.870682870373</v>
      </c>
      <c r="H400" s="55" t="s">
        <v>1219</v>
      </c>
      <c r="I400" s="55"/>
      <c r="J400" s="55"/>
      <c r="K400" s="55"/>
      <c r="L400" s="57">
        <v>43235.870682870373</v>
      </c>
      <c r="M400" s="59" t="s">
        <v>2640</v>
      </c>
      <c r="N400" s="58" t="s">
        <v>4169</v>
      </c>
      <c r="O400" s="55"/>
      <c r="P400">
        <v>1</v>
      </c>
    </row>
    <row r="401" spans="1:16" x14ac:dyDescent="0.25">
      <c r="A401" s="46" t="s">
        <v>457</v>
      </c>
      <c r="B401" s="46" t="s">
        <v>936</v>
      </c>
      <c r="C401">
        <v>401</v>
      </c>
      <c r="D401" s="53">
        <v>520</v>
      </c>
      <c r="E4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1" s="55" t="s">
        <v>1018</v>
      </c>
      <c r="G401" s="57">
        <v>43235.87427083333</v>
      </c>
      <c r="H401" s="55" t="s">
        <v>1274</v>
      </c>
      <c r="I401" s="59" t="s">
        <v>1875</v>
      </c>
      <c r="J401" s="55" t="s">
        <v>2139</v>
      </c>
      <c r="K401" s="55"/>
      <c r="L401" s="57">
        <v>43235.87427083333</v>
      </c>
      <c r="M401" s="59" t="s">
        <v>2641</v>
      </c>
      <c r="N401" s="58" t="s">
        <v>4170</v>
      </c>
      <c r="O401" s="58" t="s">
        <v>5357</v>
      </c>
      <c r="P401" s="61">
        <v>1</v>
      </c>
    </row>
    <row r="402" spans="1:16" x14ac:dyDescent="0.25">
      <c r="A402" s="46" t="s">
        <v>458</v>
      </c>
      <c r="B402" s="46" t="s">
        <v>849</v>
      </c>
      <c r="C402">
        <v>402</v>
      </c>
      <c r="D402" s="53">
        <v>522</v>
      </c>
      <c r="E4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2" s="55" t="s">
        <v>1018</v>
      </c>
      <c r="G402" s="57">
        <v>43235.878668981481</v>
      </c>
      <c r="H402" s="55" t="s">
        <v>1275</v>
      </c>
      <c r="I402" s="55"/>
      <c r="J402" s="55"/>
      <c r="K402" s="55"/>
      <c r="L402" s="57">
        <v>43235.878668981481</v>
      </c>
      <c r="M402" s="59" t="s">
        <v>2642</v>
      </c>
      <c r="N402" s="58" t="s">
        <v>4171</v>
      </c>
      <c r="O402" s="55"/>
      <c r="P402">
        <v>1</v>
      </c>
    </row>
    <row r="403" spans="1:16" x14ac:dyDescent="0.25">
      <c r="A403" s="46" t="s">
        <v>459</v>
      </c>
      <c r="B403" s="46" t="s">
        <v>455</v>
      </c>
      <c r="C403">
        <v>403</v>
      </c>
      <c r="D403" s="53">
        <v>523</v>
      </c>
      <c r="E4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3" s="55" t="s">
        <v>1018</v>
      </c>
      <c r="G403" s="57">
        <v>43235.880520833336</v>
      </c>
      <c r="H403" s="55" t="s">
        <v>1276</v>
      </c>
      <c r="I403" s="55"/>
      <c r="J403" s="55"/>
      <c r="K403" s="55"/>
      <c r="L403" s="57">
        <v>43235.880520833336</v>
      </c>
      <c r="M403" s="59" t="s">
        <v>2643</v>
      </c>
      <c r="N403" s="58" t="s">
        <v>4172</v>
      </c>
      <c r="O403" s="55"/>
      <c r="P403">
        <v>1</v>
      </c>
    </row>
    <row r="404" spans="1:16" x14ac:dyDescent="0.25">
      <c r="A404" s="46" t="s">
        <v>460</v>
      </c>
      <c r="B404" s="46" t="s">
        <v>748</v>
      </c>
      <c r="C404">
        <v>404</v>
      </c>
      <c r="D404" s="53">
        <v>525</v>
      </c>
      <c r="E4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4" s="55" t="s">
        <v>1018</v>
      </c>
      <c r="G404" s="57">
        <v>43235.86986111111</v>
      </c>
      <c r="H404" s="55" t="s">
        <v>1219</v>
      </c>
      <c r="I404" s="55"/>
      <c r="J404" s="55"/>
      <c r="K404" s="55"/>
      <c r="L404" s="57">
        <v>43235.86986111111</v>
      </c>
      <c r="M404" s="59" t="s">
        <v>2645</v>
      </c>
      <c r="N404" s="58" t="s">
        <v>4174</v>
      </c>
      <c r="O404" s="55"/>
      <c r="P404">
        <v>1</v>
      </c>
    </row>
    <row r="405" spans="1:16" x14ac:dyDescent="0.25">
      <c r="A405" s="46" t="s">
        <v>460</v>
      </c>
      <c r="B405" s="46" t="s">
        <v>738</v>
      </c>
      <c r="C405">
        <v>405</v>
      </c>
      <c r="D405" s="53">
        <v>526</v>
      </c>
      <c r="E4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5" s="55" t="s">
        <v>1018</v>
      </c>
      <c r="G405" s="57">
        <v>43235.86986111111</v>
      </c>
      <c r="H405" s="55" t="s">
        <v>1219</v>
      </c>
      <c r="I405" s="55"/>
      <c r="J405" s="55"/>
      <c r="K405" s="55"/>
      <c r="L405" s="57">
        <v>43235.86986111111</v>
      </c>
      <c r="M405" s="59" t="s">
        <v>2645</v>
      </c>
      <c r="N405" s="58" t="s">
        <v>4174</v>
      </c>
      <c r="O405" s="55"/>
      <c r="P405">
        <v>1</v>
      </c>
    </row>
    <row r="406" spans="1:16" x14ac:dyDescent="0.25">
      <c r="A406" s="46" t="s">
        <v>460</v>
      </c>
      <c r="B406" s="46" t="s">
        <v>818</v>
      </c>
      <c r="C406">
        <v>406</v>
      </c>
      <c r="D406" s="53">
        <v>527</v>
      </c>
      <c r="E4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6" s="55" t="s">
        <v>1018</v>
      </c>
      <c r="G406" s="57">
        <v>43235.881249999999</v>
      </c>
      <c r="H406" s="55" t="s">
        <v>1211</v>
      </c>
      <c r="I406" s="59" t="s">
        <v>1744</v>
      </c>
      <c r="J406" s="55" t="s">
        <v>2138</v>
      </c>
      <c r="K406" s="55"/>
      <c r="L406" s="57">
        <v>43235.881249999999</v>
      </c>
      <c r="M406" s="59" t="s">
        <v>2646</v>
      </c>
      <c r="N406" s="58" t="s">
        <v>4175</v>
      </c>
      <c r="O406" s="55"/>
      <c r="P406">
        <v>1</v>
      </c>
    </row>
    <row r="407" spans="1:16" x14ac:dyDescent="0.25">
      <c r="A407" s="46" t="s">
        <v>461</v>
      </c>
      <c r="B407" s="46" t="s">
        <v>748</v>
      </c>
      <c r="C407">
        <v>407</v>
      </c>
      <c r="D407" s="53">
        <v>528</v>
      </c>
      <c r="E4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7" s="55" t="s">
        <v>1018</v>
      </c>
      <c r="G407" s="57">
        <v>43235.884837962964</v>
      </c>
      <c r="H407" s="55" t="s">
        <v>1219</v>
      </c>
      <c r="I407" s="55"/>
      <c r="J407" s="55"/>
      <c r="K407" s="55"/>
      <c r="L407" s="57">
        <v>43235.884837962964</v>
      </c>
      <c r="M407" s="59" t="s">
        <v>2647</v>
      </c>
      <c r="N407" s="58" t="s">
        <v>4176</v>
      </c>
      <c r="O407" s="55"/>
      <c r="P407">
        <v>1</v>
      </c>
    </row>
    <row r="408" spans="1:16" x14ac:dyDescent="0.25">
      <c r="A408" s="46" t="s">
        <v>461</v>
      </c>
      <c r="B408" s="46" t="s">
        <v>738</v>
      </c>
      <c r="C408">
        <v>408</v>
      </c>
      <c r="D408" s="53">
        <v>529</v>
      </c>
      <c r="E4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8" s="55" t="s">
        <v>1018</v>
      </c>
      <c r="G408" s="57">
        <v>43235.884837962964</v>
      </c>
      <c r="H408" s="55" t="s">
        <v>1219</v>
      </c>
      <c r="I408" s="55"/>
      <c r="J408" s="55"/>
      <c r="K408" s="55"/>
      <c r="L408" s="57">
        <v>43235.884837962964</v>
      </c>
      <c r="M408" s="59" t="s">
        <v>2647</v>
      </c>
      <c r="N408" s="58" t="s">
        <v>4176</v>
      </c>
      <c r="O408" s="55"/>
      <c r="P408">
        <v>1</v>
      </c>
    </row>
    <row r="409" spans="1:16" x14ac:dyDescent="0.25">
      <c r="A409" s="46" t="s">
        <v>462</v>
      </c>
      <c r="B409" s="46" t="s">
        <v>748</v>
      </c>
      <c r="C409">
        <v>409</v>
      </c>
      <c r="D409" s="53">
        <v>530</v>
      </c>
      <c r="E4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09" s="55" t="s">
        <v>1018</v>
      </c>
      <c r="G409" s="57">
        <v>43235.8825462963</v>
      </c>
      <c r="H409" s="55" t="s">
        <v>1219</v>
      </c>
      <c r="I409" s="55"/>
      <c r="J409" s="55"/>
      <c r="K409" s="55"/>
      <c r="L409" s="57">
        <v>43235.8825462963</v>
      </c>
      <c r="M409" s="59" t="s">
        <v>2648</v>
      </c>
      <c r="N409" s="58" t="s">
        <v>4177</v>
      </c>
      <c r="O409" s="55"/>
      <c r="P409">
        <v>1</v>
      </c>
    </row>
    <row r="410" spans="1:16" x14ac:dyDescent="0.25">
      <c r="A410" s="46" t="s">
        <v>462</v>
      </c>
      <c r="B410" s="46" t="s">
        <v>738</v>
      </c>
      <c r="C410">
        <v>410</v>
      </c>
      <c r="D410" s="53">
        <v>531</v>
      </c>
      <c r="E4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0" s="55" t="s">
        <v>1018</v>
      </c>
      <c r="G410" s="57">
        <v>43235.8825462963</v>
      </c>
      <c r="H410" s="55" t="s">
        <v>1219</v>
      </c>
      <c r="I410" s="55"/>
      <c r="J410" s="55"/>
      <c r="K410" s="55"/>
      <c r="L410" s="57">
        <v>43235.8825462963</v>
      </c>
      <c r="M410" s="59" t="s">
        <v>2648</v>
      </c>
      <c r="N410" s="58" t="s">
        <v>4177</v>
      </c>
      <c r="O410" s="55"/>
      <c r="P410">
        <v>2</v>
      </c>
    </row>
    <row r="411" spans="1:16" x14ac:dyDescent="0.25">
      <c r="A411" s="46" t="s">
        <v>462</v>
      </c>
      <c r="B411" s="46" t="s">
        <v>818</v>
      </c>
      <c r="C411">
        <v>411</v>
      </c>
      <c r="D411" s="53">
        <v>532</v>
      </c>
      <c r="E4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1" s="55" t="s">
        <v>1018</v>
      </c>
      <c r="G411" s="57">
        <v>43235.882835648146</v>
      </c>
      <c r="H411" s="55" t="s">
        <v>1151</v>
      </c>
      <c r="I411" s="59" t="s">
        <v>1813</v>
      </c>
      <c r="J411" s="55" t="s">
        <v>2138</v>
      </c>
      <c r="K411" s="55"/>
      <c r="L411" s="57">
        <v>43235.882835648146</v>
      </c>
      <c r="M411" s="59" t="s">
        <v>2649</v>
      </c>
      <c r="N411" s="58" t="s">
        <v>4178</v>
      </c>
      <c r="O411" s="55"/>
      <c r="P411">
        <v>1</v>
      </c>
    </row>
    <row r="412" spans="1:16" x14ac:dyDescent="0.25">
      <c r="A412" s="46" t="s">
        <v>462</v>
      </c>
      <c r="B412" s="46" t="s">
        <v>891</v>
      </c>
      <c r="C412">
        <v>412</v>
      </c>
      <c r="D412" s="53">
        <v>533</v>
      </c>
      <c r="E4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2" s="55" t="s">
        <v>1018</v>
      </c>
      <c r="G412" s="57">
        <v>43235.889884259261</v>
      </c>
      <c r="H412" s="55" t="s">
        <v>1109</v>
      </c>
      <c r="I412" s="55"/>
      <c r="J412" s="55"/>
      <c r="K412" s="55"/>
      <c r="L412" s="57">
        <v>43235.889884259261</v>
      </c>
      <c r="M412" s="59" t="s">
        <v>2650</v>
      </c>
      <c r="N412" s="58" t="s">
        <v>4179</v>
      </c>
      <c r="O412" s="55"/>
      <c r="P412">
        <v>1</v>
      </c>
    </row>
    <row r="413" spans="1:16" x14ac:dyDescent="0.25">
      <c r="A413" s="46" t="s">
        <v>462</v>
      </c>
      <c r="B413" s="46" t="s">
        <v>890</v>
      </c>
      <c r="C413">
        <v>413</v>
      </c>
      <c r="D413" s="53">
        <v>534</v>
      </c>
      <c r="E4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3" s="55" t="s">
        <v>1018</v>
      </c>
      <c r="G413" s="57">
        <v>43235.890219907407</v>
      </c>
      <c r="H413" s="55" t="s">
        <v>1108</v>
      </c>
      <c r="I413" s="55"/>
      <c r="J413" s="55"/>
      <c r="K413" s="55"/>
      <c r="L413" s="57">
        <v>43235.890219907407</v>
      </c>
      <c r="M413" s="59" t="s">
        <v>2651</v>
      </c>
      <c r="N413" s="58" t="s">
        <v>4180</v>
      </c>
      <c r="O413" s="55"/>
      <c r="P413">
        <v>1</v>
      </c>
    </row>
    <row r="414" spans="1:16" x14ac:dyDescent="0.25">
      <c r="A414" s="46" t="s">
        <v>462</v>
      </c>
      <c r="B414" s="46" t="s">
        <v>676</v>
      </c>
      <c r="C414">
        <v>414</v>
      </c>
      <c r="D414" s="53">
        <v>535</v>
      </c>
      <c r="E4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4" s="55" t="s">
        <v>1018</v>
      </c>
      <c r="G414" s="57">
        <v>43235.890219907407</v>
      </c>
      <c r="H414" s="55" t="s">
        <v>1108</v>
      </c>
      <c r="I414" s="55"/>
      <c r="J414" s="55"/>
      <c r="K414" s="55"/>
      <c r="L414" s="57">
        <v>43235.890219907407</v>
      </c>
      <c r="M414" s="59" t="s">
        <v>2651</v>
      </c>
      <c r="N414" s="58" t="s">
        <v>4180</v>
      </c>
      <c r="O414" s="55"/>
      <c r="P414">
        <v>1</v>
      </c>
    </row>
    <row r="415" spans="1:16" x14ac:dyDescent="0.25">
      <c r="A415" s="46" t="s">
        <v>462</v>
      </c>
      <c r="B415" s="46" t="s">
        <v>536</v>
      </c>
      <c r="C415">
        <v>415</v>
      </c>
      <c r="D415" s="53">
        <v>536</v>
      </c>
      <c r="E4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5" s="55" t="s">
        <v>1018</v>
      </c>
      <c r="G415" s="57">
        <v>43235.890219907407</v>
      </c>
      <c r="H415" s="55" t="s">
        <v>1108</v>
      </c>
      <c r="I415" s="55"/>
      <c r="J415" s="55"/>
      <c r="K415" s="55"/>
      <c r="L415" s="57">
        <v>43235.890219907407</v>
      </c>
      <c r="M415" s="59" t="s">
        <v>2651</v>
      </c>
      <c r="N415" s="58" t="s">
        <v>4180</v>
      </c>
      <c r="O415" s="55"/>
      <c r="P415">
        <v>1</v>
      </c>
    </row>
    <row r="416" spans="1:16" x14ac:dyDescent="0.25">
      <c r="A416" s="46" t="s">
        <v>463</v>
      </c>
      <c r="B416" s="46" t="s">
        <v>748</v>
      </c>
      <c r="C416">
        <v>416</v>
      </c>
      <c r="D416" s="53">
        <v>537</v>
      </c>
      <c r="E4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6" s="55" t="s">
        <v>1018</v>
      </c>
      <c r="G416" s="57">
        <v>43235.889606481483</v>
      </c>
      <c r="H416" s="55" t="s">
        <v>1219</v>
      </c>
      <c r="I416" s="55"/>
      <c r="J416" s="55"/>
      <c r="K416" s="55"/>
      <c r="L416" s="57">
        <v>43235.889606481483</v>
      </c>
      <c r="M416" s="59" t="s">
        <v>2652</v>
      </c>
      <c r="N416" s="58" t="s">
        <v>4181</v>
      </c>
      <c r="O416" s="55"/>
      <c r="P416">
        <v>1</v>
      </c>
    </row>
    <row r="417" spans="1:16" x14ac:dyDescent="0.25">
      <c r="A417" s="46" t="s">
        <v>463</v>
      </c>
      <c r="B417" s="46" t="s">
        <v>738</v>
      </c>
      <c r="C417">
        <v>417</v>
      </c>
      <c r="D417" s="53">
        <v>538</v>
      </c>
      <c r="E4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7" s="55" t="s">
        <v>1018</v>
      </c>
      <c r="G417" s="57">
        <v>43235.889606481483</v>
      </c>
      <c r="H417" s="55" t="s">
        <v>1219</v>
      </c>
      <c r="I417" s="55"/>
      <c r="J417" s="55"/>
      <c r="K417" s="55"/>
      <c r="L417" s="57">
        <v>43235.889606481483</v>
      </c>
      <c r="M417" s="59" t="s">
        <v>2652</v>
      </c>
      <c r="N417" s="58" t="s">
        <v>4181</v>
      </c>
      <c r="O417" s="55"/>
      <c r="P417">
        <v>2</v>
      </c>
    </row>
    <row r="418" spans="1:16" x14ac:dyDescent="0.25">
      <c r="A418" s="46" t="s">
        <v>463</v>
      </c>
      <c r="B418" s="46" t="s">
        <v>891</v>
      </c>
      <c r="C418">
        <v>418</v>
      </c>
      <c r="D418" s="53">
        <v>539</v>
      </c>
      <c r="E4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8" s="55" t="s">
        <v>1018</v>
      </c>
      <c r="G418" s="57">
        <v>43235.891284722224</v>
      </c>
      <c r="H418" s="55" t="s">
        <v>1109</v>
      </c>
      <c r="I418" s="55"/>
      <c r="J418" s="55"/>
      <c r="K418" s="55"/>
      <c r="L418" s="57">
        <v>43235.891284722224</v>
      </c>
      <c r="M418" s="59" t="s">
        <v>2653</v>
      </c>
      <c r="N418" s="58" t="s">
        <v>4182</v>
      </c>
      <c r="O418" s="55"/>
      <c r="P418">
        <v>1</v>
      </c>
    </row>
    <row r="419" spans="1:16" x14ac:dyDescent="0.25">
      <c r="A419" s="46" t="s">
        <v>465</v>
      </c>
      <c r="B419" s="46" t="s">
        <v>938</v>
      </c>
      <c r="C419">
        <v>419</v>
      </c>
      <c r="D419" s="53">
        <v>542</v>
      </c>
      <c r="E4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19" s="55" t="s">
        <v>1018</v>
      </c>
      <c r="G419" s="57">
        <v>43235.894791666666</v>
      </c>
      <c r="H419" s="55" t="s">
        <v>1279</v>
      </c>
      <c r="I419" s="59" t="s">
        <v>1878</v>
      </c>
      <c r="J419" s="55" t="s">
        <v>2139</v>
      </c>
      <c r="K419" s="55"/>
      <c r="L419" s="57">
        <v>43235.894791666666</v>
      </c>
      <c r="M419" s="59" t="s">
        <v>2655</v>
      </c>
      <c r="N419" s="58" t="s">
        <v>4184</v>
      </c>
      <c r="O419" s="58" t="s">
        <v>5358</v>
      </c>
      <c r="P419" s="61">
        <v>1</v>
      </c>
    </row>
    <row r="420" spans="1:16" x14ac:dyDescent="0.25">
      <c r="A420" s="46" t="s">
        <v>466</v>
      </c>
      <c r="B420" s="46" t="s">
        <v>818</v>
      </c>
      <c r="C420">
        <v>420</v>
      </c>
      <c r="D420" s="53">
        <v>543</v>
      </c>
      <c r="E4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0" s="55" t="s">
        <v>1018</v>
      </c>
      <c r="G420" s="57">
        <v>43235.408182870371</v>
      </c>
      <c r="H420" s="55" t="s">
        <v>1211</v>
      </c>
      <c r="I420" s="59" t="s">
        <v>1744</v>
      </c>
      <c r="J420" s="55" t="s">
        <v>2138</v>
      </c>
      <c r="K420" s="55"/>
      <c r="L420" s="57">
        <v>43235.408182870371</v>
      </c>
      <c r="M420" s="59" t="s">
        <v>2656</v>
      </c>
      <c r="N420" s="58" t="s">
        <v>4185</v>
      </c>
      <c r="O420" s="55"/>
      <c r="P420">
        <v>1</v>
      </c>
    </row>
    <row r="421" spans="1:16" x14ac:dyDescent="0.25">
      <c r="A421" s="46" t="s">
        <v>466</v>
      </c>
      <c r="B421" s="46" t="s">
        <v>890</v>
      </c>
      <c r="C421">
        <v>421</v>
      </c>
      <c r="D421" s="53">
        <v>544</v>
      </c>
      <c r="E4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1" s="55" t="s">
        <v>1018</v>
      </c>
      <c r="G421" s="57">
        <v>43235.902824074074</v>
      </c>
      <c r="H421" s="55" t="s">
        <v>1108</v>
      </c>
      <c r="I421" s="55"/>
      <c r="J421" s="55"/>
      <c r="K421" s="55"/>
      <c r="L421" s="57">
        <v>43235.902824074074</v>
      </c>
      <c r="M421" s="59" t="s">
        <v>2657</v>
      </c>
      <c r="N421" s="58" t="s">
        <v>4186</v>
      </c>
      <c r="O421" s="55"/>
      <c r="P421">
        <v>1</v>
      </c>
    </row>
    <row r="422" spans="1:16" x14ac:dyDescent="0.25">
      <c r="A422" s="46" t="s">
        <v>466</v>
      </c>
      <c r="B422" s="46" t="s">
        <v>676</v>
      </c>
      <c r="C422">
        <v>422</v>
      </c>
      <c r="D422" s="53">
        <v>545</v>
      </c>
      <c r="E4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2" s="55" t="s">
        <v>1018</v>
      </c>
      <c r="G422" s="57">
        <v>43235.902824074074</v>
      </c>
      <c r="H422" s="55" t="s">
        <v>1108</v>
      </c>
      <c r="I422" s="55"/>
      <c r="J422" s="55"/>
      <c r="K422" s="55"/>
      <c r="L422" s="57">
        <v>43235.902824074074</v>
      </c>
      <c r="M422" s="59" t="s">
        <v>2657</v>
      </c>
      <c r="N422" s="58" t="s">
        <v>4186</v>
      </c>
      <c r="O422" s="55"/>
      <c r="P422">
        <v>1</v>
      </c>
    </row>
    <row r="423" spans="1:16" x14ac:dyDescent="0.25">
      <c r="A423" s="46" t="s">
        <v>466</v>
      </c>
      <c r="B423" s="46" t="s">
        <v>536</v>
      </c>
      <c r="C423">
        <v>423</v>
      </c>
      <c r="D423" s="53">
        <v>546</v>
      </c>
      <c r="E4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3" s="55" t="s">
        <v>1018</v>
      </c>
      <c r="G423" s="57">
        <v>43235.902824074074</v>
      </c>
      <c r="H423" s="55" t="s">
        <v>1108</v>
      </c>
      <c r="I423" s="55"/>
      <c r="J423" s="55"/>
      <c r="K423" s="55"/>
      <c r="L423" s="57">
        <v>43235.902824074074</v>
      </c>
      <c r="M423" s="59" t="s">
        <v>2657</v>
      </c>
      <c r="N423" s="58" t="s">
        <v>4186</v>
      </c>
      <c r="O423" s="55"/>
      <c r="P423">
        <v>1</v>
      </c>
    </row>
    <row r="424" spans="1:16" x14ac:dyDescent="0.25">
      <c r="A424" s="46" t="s">
        <v>466</v>
      </c>
      <c r="B424" s="46" t="s">
        <v>857</v>
      </c>
      <c r="C424">
        <v>424</v>
      </c>
      <c r="D424" s="53">
        <v>547</v>
      </c>
      <c r="E4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4" s="55" t="s">
        <v>1018</v>
      </c>
      <c r="G424" s="57">
        <v>43235.905451388891</v>
      </c>
      <c r="H424" s="55" t="s">
        <v>1185</v>
      </c>
      <c r="I424" s="55"/>
      <c r="J424" s="55"/>
      <c r="K424" s="55"/>
      <c r="L424" s="57">
        <v>43235.905451388891</v>
      </c>
      <c r="M424" s="59" t="s">
        <v>2658</v>
      </c>
      <c r="N424" s="58" t="s">
        <v>4187</v>
      </c>
      <c r="O424" s="55"/>
      <c r="P424">
        <v>1</v>
      </c>
    </row>
    <row r="425" spans="1:16" x14ac:dyDescent="0.25">
      <c r="A425" s="46" t="s">
        <v>467</v>
      </c>
      <c r="B425" s="46" t="s">
        <v>645</v>
      </c>
      <c r="C425">
        <v>425</v>
      </c>
      <c r="D425" s="53">
        <v>548</v>
      </c>
      <c r="E4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5" s="55" t="s">
        <v>1018</v>
      </c>
      <c r="G425" s="57">
        <v>43235.338252314818</v>
      </c>
      <c r="H425" s="55" t="s">
        <v>1128</v>
      </c>
      <c r="I425" s="55"/>
      <c r="J425" s="55"/>
      <c r="K425" s="55"/>
      <c r="L425" s="57">
        <v>43235.338252314818</v>
      </c>
      <c r="M425" s="59" t="s">
        <v>2659</v>
      </c>
      <c r="N425" s="58" t="s">
        <v>4188</v>
      </c>
      <c r="O425" s="55"/>
      <c r="P425">
        <v>1</v>
      </c>
    </row>
    <row r="426" spans="1:16" x14ac:dyDescent="0.25">
      <c r="A426" s="46" t="s">
        <v>467</v>
      </c>
      <c r="B426" s="46" t="s">
        <v>857</v>
      </c>
      <c r="C426">
        <v>426</v>
      </c>
      <c r="D426" s="53">
        <v>549</v>
      </c>
      <c r="E4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6" s="55" t="s">
        <v>1018</v>
      </c>
      <c r="G426" s="57">
        <v>43235.908842592595</v>
      </c>
      <c r="H426" s="55" t="s">
        <v>1161</v>
      </c>
      <c r="I426" s="55"/>
      <c r="J426" s="55"/>
      <c r="K426" s="55"/>
      <c r="L426" s="57">
        <v>43235.908842592595</v>
      </c>
      <c r="M426" s="59" t="s">
        <v>2660</v>
      </c>
      <c r="N426" s="58" t="s">
        <v>4189</v>
      </c>
      <c r="O426" s="55"/>
      <c r="P426">
        <v>1</v>
      </c>
    </row>
    <row r="427" spans="1:16" x14ac:dyDescent="0.25">
      <c r="A427" s="46" t="s">
        <v>467</v>
      </c>
      <c r="B427" s="46" t="s">
        <v>816</v>
      </c>
      <c r="C427">
        <v>427</v>
      </c>
      <c r="D427" s="53">
        <v>550</v>
      </c>
      <c r="E4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7" s="55" t="s">
        <v>1018</v>
      </c>
      <c r="G427" s="57">
        <v>43235.909699074073</v>
      </c>
      <c r="H427" s="55" t="s">
        <v>1177</v>
      </c>
      <c r="I427" s="55"/>
      <c r="J427" s="55"/>
      <c r="K427" s="55"/>
      <c r="L427" s="57">
        <v>43235.909699074073</v>
      </c>
      <c r="M427" s="59" t="s">
        <v>2661</v>
      </c>
      <c r="N427" s="58" t="s">
        <v>4190</v>
      </c>
      <c r="O427" s="55"/>
      <c r="P427">
        <v>1</v>
      </c>
    </row>
    <row r="428" spans="1:16" x14ac:dyDescent="0.25">
      <c r="A428" s="46" t="s">
        <v>468</v>
      </c>
      <c r="B428" s="46" t="s">
        <v>891</v>
      </c>
      <c r="C428">
        <v>428</v>
      </c>
      <c r="D428" s="53">
        <v>551</v>
      </c>
      <c r="E4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8" s="55" t="s">
        <v>1018</v>
      </c>
      <c r="G428" s="57">
        <v>43235.915891203702</v>
      </c>
      <c r="H428" s="55" t="s">
        <v>1109</v>
      </c>
      <c r="I428" s="55"/>
      <c r="J428" s="55"/>
      <c r="K428" s="55"/>
      <c r="L428" s="57">
        <v>43235.915891203702</v>
      </c>
      <c r="M428" s="59" t="s">
        <v>2662</v>
      </c>
      <c r="N428" s="58" t="s">
        <v>4191</v>
      </c>
      <c r="O428" s="55"/>
      <c r="P428">
        <v>1</v>
      </c>
    </row>
    <row r="429" spans="1:16" x14ac:dyDescent="0.25">
      <c r="A429" s="46" t="s">
        <v>468</v>
      </c>
      <c r="B429" s="46" t="s">
        <v>738</v>
      </c>
      <c r="C429">
        <v>429</v>
      </c>
      <c r="D429" s="53">
        <v>552</v>
      </c>
      <c r="E4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29" s="55" t="s">
        <v>1018</v>
      </c>
      <c r="G429" s="57">
        <v>43235.915891203702</v>
      </c>
      <c r="H429" s="55" t="s">
        <v>1109</v>
      </c>
      <c r="I429" s="55"/>
      <c r="J429" s="55"/>
      <c r="K429" s="55"/>
      <c r="L429" s="57">
        <v>43235.915891203702</v>
      </c>
      <c r="M429" s="59" t="s">
        <v>2662</v>
      </c>
      <c r="N429" s="58" t="s">
        <v>4191</v>
      </c>
      <c r="O429" s="55"/>
      <c r="P429">
        <v>1</v>
      </c>
    </row>
    <row r="430" spans="1:16" x14ac:dyDescent="0.25">
      <c r="A430" s="46" t="s">
        <v>469</v>
      </c>
      <c r="B430" s="46" t="s">
        <v>857</v>
      </c>
      <c r="C430">
        <v>430</v>
      </c>
      <c r="D430" s="53">
        <v>553</v>
      </c>
      <c r="E4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0" s="55" t="s">
        <v>1018</v>
      </c>
      <c r="G430" s="57">
        <v>43235.816134259258</v>
      </c>
      <c r="H430" s="55" t="s">
        <v>1185</v>
      </c>
      <c r="I430" s="55"/>
      <c r="J430" s="55"/>
      <c r="K430" s="55"/>
      <c r="L430" s="57">
        <v>43235.816134259258</v>
      </c>
      <c r="M430" s="59" t="s">
        <v>2663</v>
      </c>
      <c r="N430" s="58" t="s">
        <v>4192</v>
      </c>
      <c r="O430" s="55"/>
      <c r="P430">
        <v>1</v>
      </c>
    </row>
    <row r="431" spans="1:16" x14ac:dyDescent="0.25">
      <c r="A431" s="46" t="s">
        <v>469</v>
      </c>
      <c r="B431" s="46" t="s">
        <v>748</v>
      </c>
      <c r="C431">
        <v>431</v>
      </c>
      <c r="D431" s="53">
        <v>554</v>
      </c>
      <c r="E4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1" s="55" t="s">
        <v>1018</v>
      </c>
      <c r="G431" s="57">
        <v>43235.918923611112</v>
      </c>
      <c r="H431" s="55" t="s">
        <v>1219</v>
      </c>
      <c r="I431" s="55"/>
      <c r="J431" s="55"/>
      <c r="K431" s="55"/>
      <c r="L431" s="57">
        <v>43235.918923611112</v>
      </c>
      <c r="M431" s="59" t="s">
        <v>2664</v>
      </c>
      <c r="N431" s="58" t="s">
        <v>4193</v>
      </c>
      <c r="O431" s="55"/>
      <c r="P431">
        <v>1</v>
      </c>
    </row>
    <row r="432" spans="1:16" x14ac:dyDescent="0.25">
      <c r="A432" s="46" t="s">
        <v>469</v>
      </c>
      <c r="B432" s="46" t="s">
        <v>738</v>
      </c>
      <c r="C432">
        <v>432</v>
      </c>
      <c r="D432" s="53">
        <v>555</v>
      </c>
      <c r="E4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2" s="55" t="s">
        <v>1018</v>
      </c>
      <c r="G432" s="57">
        <v>43235.918923611112</v>
      </c>
      <c r="H432" s="55" t="s">
        <v>1219</v>
      </c>
      <c r="I432" s="55"/>
      <c r="J432" s="55"/>
      <c r="K432" s="55"/>
      <c r="L432" s="57">
        <v>43235.918923611112</v>
      </c>
      <c r="M432" s="59" t="s">
        <v>2664</v>
      </c>
      <c r="N432" s="58" t="s">
        <v>4193</v>
      </c>
      <c r="O432" s="55"/>
      <c r="P432">
        <v>1</v>
      </c>
    </row>
    <row r="433" spans="1:16" x14ac:dyDescent="0.25">
      <c r="A433" s="46" t="s">
        <v>470</v>
      </c>
      <c r="B433" s="46" t="s">
        <v>748</v>
      </c>
      <c r="C433">
        <v>433</v>
      </c>
      <c r="D433" s="53">
        <v>556</v>
      </c>
      <c r="E4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3" s="55" t="s">
        <v>1018</v>
      </c>
      <c r="G433" s="57">
        <v>43235.945347222223</v>
      </c>
      <c r="H433" s="55" t="s">
        <v>1219</v>
      </c>
      <c r="I433" s="55"/>
      <c r="J433" s="55"/>
      <c r="K433" s="55"/>
      <c r="L433" s="57">
        <v>43235.945347222223</v>
      </c>
      <c r="M433" s="59" t="s">
        <v>2665</v>
      </c>
      <c r="N433" s="58" t="s">
        <v>4194</v>
      </c>
      <c r="O433" s="55"/>
      <c r="P433">
        <v>1</v>
      </c>
    </row>
    <row r="434" spans="1:16" x14ac:dyDescent="0.25">
      <c r="A434" s="46" t="s">
        <v>470</v>
      </c>
      <c r="B434" s="46" t="s">
        <v>738</v>
      </c>
      <c r="C434">
        <v>434</v>
      </c>
      <c r="D434" s="53">
        <v>557</v>
      </c>
      <c r="E4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4" s="55" t="s">
        <v>1018</v>
      </c>
      <c r="G434" s="57">
        <v>43235.945347222223</v>
      </c>
      <c r="H434" s="55" t="s">
        <v>1219</v>
      </c>
      <c r="I434" s="55"/>
      <c r="J434" s="55"/>
      <c r="K434" s="55"/>
      <c r="L434" s="57">
        <v>43235.945347222223</v>
      </c>
      <c r="M434" s="59" t="s">
        <v>2665</v>
      </c>
      <c r="N434" s="58" t="s">
        <v>4194</v>
      </c>
      <c r="O434" s="55"/>
      <c r="P434">
        <v>1</v>
      </c>
    </row>
    <row r="435" spans="1:16" x14ac:dyDescent="0.25">
      <c r="A435" s="46" t="s">
        <v>471</v>
      </c>
      <c r="B435" s="46" t="s">
        <v>748</v>
      </c>
      <c r="C435">
        <v>435</v>
      </c>
      <c r="D435" s="53">
        <v>558</v>
      </c>
      <c r="E4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5" s="55" t="s">
        <v>1018</v>
      </c>
      <c r="G435" s="57">
        <v>43235.851736111108</v>
      </c>
      <c r="H435" s="55" t="s">
        <v>1219</v>
      </c>
      <c r="I435" s="55"/>
      <c r="J435" s="55"/>
      <c r="K435" s="55"/>
      <c r="L435" s="57">
        <v>43235.851736111108</v>
      </c>
      <c r="M435" s="59" t="s">
        <v>2666</v>
      </c>
      <c r="N435" s="58" t="s">
        <v>4195</v>
      </c>
      <c r="O435" s="55"/>
      <c r="P435">
        <v>1</v>
      </c>
    </row>
    <row r="436" spans="1:16" x14ac:dyDescent="0.25">
      <c r="A436" s="46" t="s">
        <v>471</v>
      </c>
      <c r="B436" s="46" t="s">
        <v>738</v>
      </c>
      <c r="C436">
        <v>436</v>
      </c>
      <c r="D436" s="53">
        <v>559</v>
      </c>
      <c r="E4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6" s="55" t="s">
        <v>1018</v>
      </c>
      <c r="G436" s="57">
        <v>43235.851736111108</v>
      </c>
      <c r="H436" s="55" t="s">
        <v>1219</v>
      </c>
      <c r="I436" s="55"/>
      <c r="J436" s="55"/>
      <c r="K436" s="55"/>
      <c r="L436" s="57">
        <v>43235.851736111108</v>
      </c>
      <c r="M436" s="59" t="s">
        <v>2666</v>
      </c>
      <c r="N436" s="58" t="s">
        <v>4195</v>
      </c>
      <c r="O436" s="55"/>
      <c r="P436">
        <v>2</v>
      </c>
    </row>
    <row r="437" spans="1:16" x14ac:dyDescent="0.25">
      <c r="A437" s="46" t="s">
        <v>472</v>
      </c>
      <c r="B437" s="46" t="s">
        <v>471</v>
      </c>
      <c r="C437">
        <v>437</v>
      </c>
      <c r="D437" s="53">
        <v>560</v>
      </c>
      <c r="E4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7" s="55" t="s">
        <v>1018</v>
      </c>
      <c r="G437" s="57">
        <v>43235.997719907406</v>
      </c>
      <c r="H437" s="55" t="s">
        <v>1280</v>
      </c>
      <c r="I437" s="55"/>
      <c r="J437" s="55"/>
      <c r="K437" s="55"/>
      <c r="L437" s="57">
        <v>43235.997719907406</v>
      </c>
      <c r="M437" s="59" t="s">
        <v>2667</v>
      </c>
      <c r="N437" s="58" t="s">
        <v>4196</v>
      </c>
      <c r="O437" s="58" t="s">
        <v>5266</v>
      </c>
      <c r="P437" s="61">
        <v>1</v>
      </c>
    </row>
    <row r="438" spans="1:16" x14ac:dyDescent="0.25">
      <c r="A438" s="46" t="s">
        <v>472</v>
      </c>
      <c r="B438" s="46" t="s">
        <v>748</v>
      </c>
      <c r="C438">
        <v>438</v>
      </c>
      <c r="D438" s="53">
        <v>561</v>
      </c>
      <c r="E4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8" s="55" t="s">
        <v>1018</v>
      </c>
      <c r="G438" s="57">
        <v>43235.997719907406</v>
      </c>
      <c r="H438" s="55" t="s">
        <v>1280</v>
      </c>
      <c r="I438" s="55"/>
      <c r="J438" s="55"/>
      <c r="K438" s="55"/>
      <c r="L438" s="57">
        <v>43235.997719907406</v>
      </c>
      <c r="M438" s="59" t="s">
        <v>2667</v>
      </c>
      <c r="N438" s="58" t="s">
        <v>4196</v>
      </c>
      <c r="O438" s="58" t="s">
        <v>5266</v>
      </c>
      <c r="P438" s="61">
        <v>1</v>
      </c>
    </row>
    <row r="439" spans="1:16" x14ac:dyDescent="0.25">
      <c r="A439" s="46" t="s">
        <v>475</v>
      </c>
      <c r="B439" s="46" t="s">
        <v>748</v>
      </c>
      <c r="C439">
        <v>439</v>
      </c>
      <c r="D439" s="53">
        <v>565</v>
      </c>
      <c r="E4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39" s="55" t="s">
        <v>1018</v>
      </c>
      <c r="G439" s="57">
        <v>43236.149340277778</v>
      </c>
      <c r="H439" s="55" t="s">
        <v>1219</v>
      </c>
      <c r="I439" s="55"/>
      <c r="J439" s="55"/>
      <c r="K439" s="55"/>
      <c r="L439" s="57">
        <v>43236.149340277778</v>
      </c>
      <c r="M439" s="59" t="s">
        <v>2670</v>
      </c>
      <c r="N439" s="58" t="s">
        <v>4199</v>
      </c>
      <c r="O439" s="55"/>
      <c r="P439">
        <v>1</v>
      </c>
    </row>
    <row r="440" spans="1:16" x14ac:dyDescent="0.25">
      <c r="A440" s="46" t="s">
        <v>475</v>
      </c>
      <c r="B440" s="46" t="s">
        <v>738</v>
      </c>
      <c r="C440">
        <v>440</v>
      </c>
      <c r="D440" s="53">
        <v>566</v>
      </c>
      <c r="E4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0" s="55" t="s">
        <v>1018</v>
      </c>
      <c r="G440" s="57">
        <v>43236.149340277778</v>
      </c>
      <c r="H440" s="55" t="s">
        <v>1219</v>
      </c>
      <c r="I440" s="55"/>
      <c r="J440" s="55"/>
      <c r="K440" s="55"/>
      <c r="L440" s="57">
        <v>43236.149340277778</v>
      </c>
      <c r="M440" s="59" t="s">
        <v>2670</v>
      </c>
      <c r="N440" s="58" t="s">
        <v>4199</v>
      </c>
      <c r="O440" s="55"/>
      <c r="P440">
        <v>1</v>
      </c>
    </row>
    <row r="441" spans="1:16" x14ac:dyDescent="0.25">
      <c r="A441" s="46" t="s">
        <v>476</v>
      </c>
      <c r="B441" s="46" t="s">
        <v>939</v>
      </c>
      <c r="C441">
        <v>441</v>
      </c>
      <c r="D441" s="53">
        <v>567</v>
      </c>
      <c r="E4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1" s="55" t="s">
        <v>1018</v>
      </c>
      <c r="G441" s="57">
        <v>43234.887719907405</v>
      </c>
      <c r="H441" s="55" t="s">
        <v>1283</v>
      </c>
      <c r="I441" s="55"/>
      <c r="J441" s="55"/>
      <c r="K441" s="55"/>
      <c r="L441" s="57">
        <v>43234.887719907405</v>
      </c>
      <c r="M441" s="59" t="s">
        <v>2671</v>
      </c>
      <c r="N441" s="58" t="s">
        <v>4200</v>
      </c>
      <c r="O441" s="55"/>
      <c r="P441">
        <v>1</v>
      </c>
    </row>
    <row r="442" spans="1:16" x14ac:dyDescent="0.25">
      <c r="A442" s="46" t="s">
        <v>476</v>
      </c>
      <c r="B442" s="46" t="s">
        <v>727</v>
      </c>
      <c r="C442">
        <v>442</v>
      </c>
      <c r="D442" s="53">
        <v>568</v>
      </c>
      <c r="E4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2" s="55" t="s">
        <v>1018</v>
      </c>
      <c r="G442" s="57">
        <v>43235.034131944441</v>
      </c>
      <c r="H442" s="55" t="s">
        <v>1284</v>
      </c>
      <c r="I442" s="59" t="s">
        <v>1880</v>
      </c>
      <c r="J442" s="55" t="s">
        <v>2144</v>
      </c>
      <c r="K442" s="55"/>
      <c r="L442" s="57">
        <v>43235.034131944441</v>
      </c>
      <c r="M442" s="59" t="s">
        <v>2672</v>
      </c>
      <c r="N442" s="58" t="s">
        <v>4201</v>
      </c>
      <c r="O442" s="55"/>
      <c r="P442">
        <v>1</v>
      </c>
    </row>
    <row r="443" spans="1:16" x14ac:dyDescent="0.25">
      <c r="A443" s="46" t="s">
        <v>476</v>
      </c>
      <c r="B443" s="46" t="s">
        <v>940</v>
      </c>
      <c r="C443">
        <v>443</v>
      </c>
      <c r="D443" s="53">
        <v>569</v>
      </c>
      <c r="E4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3" s="55" t="s">
        <v>1018</v>
      </c>
      <c r="G443" s="57">
        <v>43236.166712962964</v>
      </c>
      <c r="H443" s="55" t="s">
        <v>1285</v>
      </c>
      <c r="I443" s="55"/>
      <c r="J443" s="55"/>
      <c r="K443" s="55" t="s">
        <v>2225</v>
      </c>
      <c r="L443" s="57">
        <v>43236.166712962964</v>
      </c>
      <c r="M443" s="59" t="s">
        <v>2673</v>
      </c>
      <c r="N443" s="58" t="s">
        <v>4202</v>
      </c>
      <c r="O443" s="55"/>
      <c r="P443">
        <v>1</v>
      </c>
    </row>
    <row r="444" spans="1:16" x14ac:dyDescent="0.25">
      <c r="A444" s="46" t="s">
        <v>476</v>
      </c>
      <c r="B444" s="46" t="s">
        <v>798</v>
      </c>
      <c r="C444">
        <v>444</v>
      </c>
      <c r="D444" s="53">
        <v>570</v>
      </c>
      <c r="E4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4" s="55" t="s">
        <v>1018</v>
      </c>
      <c r="G444" s="57">
        <v>43236.166712962964</v>
      </c>
      <c r="H444" s="55" t="s">
        <v>1285</v>
      </c>
      <c r="I444" s="55"/>
      <c r="J444" s="55"/>
      <c r="K444" s="55" t="s">
        <v>2225</v>
      </c>
      <c r="L444" s="57">
        <v>43236.166712962964</v>
      </c>
      <c r="M444" s="59" t="s">
        <v>2673</v>
      </c>
      <c r="N444" s="58" t="s">
        <v>4202</v>
      </c>
      <c r="O444" s="55"/>
      <c r="P444">
        <v>1</v>
      </c>
    </row>
    <row r="445" spans="1:16" x14ac:dyDescent="0.25">
      <c r="A445" s="46" t="s">
        <v>476</v>
      </c>
      <c r="B445" s="46" t="s">
        <v>797</v>
      </c>
      <c r="C445">
        <v>445</v>
      </c>
      <c r="D445" s="53">
        <v>571</v>
      </c>
      <c r="E4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5" s="55" t="s">
        <v>1018</v>
      </c>
      <c r="G445" s="57">
        <v>43236.166712962964</v>
      </c>
      <c r="H445" s="55" t="s">
        <v>1285</v>
      </c>
      <c r="I445" s="55"/>
      <c r="J445" s="55"/>
      <c r="K445" s="55" t="s">
        <v>2225</v>
      </c>
      <c r="L445" s="57">
        <v>43236.166712962964</v>
      </c>
      <c r="M445" s="59" t="s">
        <v>2673</v>
      </c>
      <c r="N445" s="58" t="s">
        <v>4202</v>
      </c>
      <c r="O445" s="55"/>
      <c r="P445">
        <v>1</v>
      </c>
    </row>
    <row r="446" spans="1:16" x14ac:dyDescent="0.25">
      <c r="A446" s="46" t="s">
        <v>477</v>
      </c>
      <c r="B446" s="46" t="s">
        <v>923</v>
      </c>
      <c r="C446">
        <v>446</v>
      </c>
      <c r="D446" s="53">
        <v>572</v>
      </c>
      <c r="E4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6" s="55" t="s">
        <v>1018</v>
      </c>
      <c r="G446" s="57">
        <v>43236.170960648145</v>
      </c>
      <c r="H446" s="55" t="s">
        <v>1220</v>
      </c>
      <c r="I446" s="55"/>
      <c r="J446" s="55"/>
      <c r="K446" s="55"/>
      <c r="L446" s="57">
        <v>43236.170960648145</v>
      </c>
      <c r="M446" s="59" t="s">
        <v>2674</v>
      </c>
      <c r="N446" s="58" t="s">
        <v>4203</v>
      </c>
      <c r="O446" s="55"/>
      <c r="P446">
        <v>1</v>
      </c>
    </row>
    <row r="447" spans="1:16" x14ac:dyDescent="0.25">
      <c r="A447" s="46" t="s">
        <v>477</v>
      </c>
      <c r="B447" s="46" t="s">
        <v>752</v>
      </c>
      <c r="C447">
        <v>447</v>
      </c>
      <c r="D447" s="53">
        <v>573</v>
      </c>
      <c r="E4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7" s="55" t="s">
        <v>1018</v>
      </c>
      <c r="G447" s="57">
        <v>43236.170960648145</v>
      </c>
      <c r="H447" s="55" t="s">
        <v>1220</v>
      </c>
      <c r="I447" s="55"/>
      <c r="J447" s="55"/>
      <c r="K447" s="55"/>
      <c r="L447" s="57">
        <v>43236.170960648145</v>
      </c>
      <c r="M447" s="59" t="s">
        <v>2674</v>
      </c>
      <c r="N447" s="58" t="s">
        <v>4203</v>
      </c>
      <c r="O447" s="55"/>
      <c r="P447">
        <v>1</v>
      </c>
    </row>
    <row r="448" spans="1:16" x14ac:dyDescent="0.25">
      <c r="A448" s="46" t="s">
        <v>477</v>
      </c>
      <c r="B448" s="46" t="s">
        <v>858</v>
      </c>
      <c r="C448">
        <v>448</v>
      </c>
      <c r="D448" s="53">
        <v>574</v>
      </c>
      <c r="E4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8" s="55" t="s">
        <v>1018</v>
      </c>
      <c r="G448" s="57">
        <v>43236.172210648147</v>
      </c>
      <c r="H448" s="55" t="s">
        <v>1286</v>
      </c>
      <c r="I448" s="55"/>
      <c r="J448" s="55"/>
      <c r="K448" s="55"/>
      <c r="L448" s="57">
        <v>43236.172210648147</v>
      </c>
      <c r="M448" s="59" t="s">
        <v>2675</v>
      </c>
      <c r="N448" s="58" t="s">
        <v>4204</v>
      </c>
      <c r="O448" s="55"/>
      <c r="P448">
        <v>1</v>
      </c>
    </row>
    <row r="449" spans="1:16" x14ac:dyDescent="0.25">
      <c r="A449" s="46" t="s">
        <v>479</v>
      </c>
      <c r="B449" s="46" t="s">
        <v>891</v>
      </c>
      <c r="C449">
        <v>449</v>
      </c>
      <c r="D449" s="53">
        <v>576</v>
      </c>
      <c r="E4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49" s="55" t="s">
        <v>1018</v>
      </c>
      <c r="G449" s="57">
        <v>43235.47729166667</v>
      </c>
      <c r="H449" s="55" t="s">
        <v>1109</v>
      </c>
      <c r="I449" s="55"/>
      <c r="J449" s="55"/>
      <c r="K449" s="55"/>
      <c r="L449" s="57">
        <v>43235.47729166667</v>
      </c>
      <c r="M449" s="59" t="s">
        <v>2677</v>
      </c>
      <c r="N449" s="58" t="s">
        <v>4206</v>
      </c>
      <c r="O449" s="55"/>
      <c r="P449">
        <v>1</v>
      </c>
    </row>
    <row r="450" spans="1:16" x14ac:dyDescent="0.25">
      <c r="A450" s="46" t="s">
        <v>479</v>
      </c>
      <c r="B450" s="46" t="s">
        <v>738</v>
      </c>
      <c r="C450">
        <v>450</v>
      </c>
      <c r="D450" s="53">
        <v>577</v>
      </c>
      <c r="E4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0" s="55" t="s">
        <v>1018</v>
      </c>
      <c r="G450" s="57">
        <v>43235.47729166667</v>
      </c>
      <c r="H450" s="55" t="s">
        <v>1109</v>
      </c>
      <c r="I450" s="55"/>
      <c r="J450" s="55"/>
      <c r="K450" s="55"/>
      <c r="L450" s="57">
        <v>43235.47729166667</v>
      </c>
      <c r="M450" s="59" t="s">
        <v>2677</v>
      </c>
      <c r="N450" s="58" t="s">
        <v>4206</v>
      </c>
      <c r="O450" s="55"/>
      <c r="P450">
        <v>2</v>
      </c>
    </row>
    <row r="451" spans="1:16" x14ac:dyDescent="0.25">
      <c r="A451" s="46" t="s">
        <v>479</v>
      </c>
      <c r="B451" s="46" t="s">
        <v>748</v>
      </c>
      <c r="C451">
        <v>451</v>
      </c>
      <c r="D451" s="53">
        <v>578</v>
      </c>
      <c r="E4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1" s="55" t="s">
        <v>1018</v>
      </c>
      <c r="G451" s="57">
        <v>43236.182928240742</v>
      </c>
      <c r="H451" s="55" t="s">
        <v>1219</v>
      </c>
      <c r="I451" s="55"/>
      <c r="J451" s="55"/>
      <c r="K451" s="55"/>
      <c r="L451" s="57">
        <v>43236.182928240742</v>
      </c>
      <c r="M451" s="59" t="s">
        <v>2678</v>
      </c>
      <c r="N451" s="58" t="s">
        <v>4207</v>
      </c>
      <c r="O451" s="55"/>
      <c r="P451">
        <v>1</v>
      </c>
    </row>
    <row r="452" spans="1:16" x14ac:dyDescent="0.25">
      <c r="A452" s="46" t="s">
        <v>481</v>
      </c>
      <c r="B452" s="46" t="s">
        <v>738</v>
      </c>
      <c r="C452">
        <v>452</v>
      </c>
      <c r="D452" s="53">
        <v>581</v>
      </c>
      <c r="E4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2" s="55" t="s">
        <v>1018</v>
      </c>
      <c r="G452" s="57">
        <v>43235.433553240742</v>
      </c>
      <c r="H452" s="55" t="s">
        <v>1120</v>
      </c>
      <c r="I452" s="55"/>
      <c r="J452" s="55"/>
      <c r="K452" s="55"/>
      <c r="L452" s="57">
        <v>43235.433553240742</v>
      </c>
      <c r="M452" s="59" t="s">
        <v>2681</v>
      </c>
      <c r="N452" s="58" t="s">
        <v>4210</v>
      </c>
      <c r="O452" s="55"/>
      <c r="P452">
        <v>1</v>
      </c>
    </row>
    <row r="453" spans="1:16" x14ac:dyDescent="0.25">
      <c r="A453" s="46" t="s">
        <v>481</v>
      </c>
      <c r="B453" s="46" t="s">
        <v>818</v>
      </c>
      <c r="C453">
        <v>453</v>
      </c>
      <c r="D453" s="53">
        <v>582</v>
      </c>
      <c r="E4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3" s="55" t="s">
        <v>1018</v>
      </c>
      <c r="G453" s="57">
        <v>43235.553090277775</v>
      </c>
      <c r="H453" s="55" t="s">
        <v>1151</v>
      </c>
      <c r="I453" s="59" t="s">
        <v>1813</v>
      </c>
      <c r="J453" s="55" t="s">
        <v>2138</v>
      </c>
      <c r="K453" s="55"/>
      <c r="L453" s="57">
        <v>43235.553090277775</v>
      </c>
      <c r="M453" s="59" t="s">
        <v>2682</v>
      </c>
      <c r="N453" s="58" t="s">
        <v>4211</v>
      </c>
      <c r="O453" s="55"/>
      <c r="P453">
        <v>1</v>
      </c>
    </row>
    <row r="454" spans="1:16" x14ac:dyDescent="0.25">
      <c r="A454" s="46" t="s">
        <v>482</v>
      </c>
      <c r="B454" s="46" t="s">
        <v>481</v>
      </c>
      <c r="C454">
        <v>454</v>
      </c>
      <c r="D454" s="53">
        <v>583</v>
      </c>
      <c r="E4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4" s="55" t="s">
        <v>1018</v>
      </c>
      <c r="G454" s="57">
        <v>43235.205185185187</v>
      </c>
      <c r="H454" s="55" t="s">
        <v>1290</v>
      </c>
      <c r="I454" s="59" t="s">
        <v>1882</v>
      </c>
      <c r="J454" s="55" t="s">
        <v>2138</v>
      </c>
      <c r="K454" s="55"/>
      <c r="L454" s="57">
        <v>43235.205185185187</v>
      </c>
      <c r="M454" s="59" t="s">
        <v>2683</v>
      </c>
      <c r="N454" s="58" t="s">
        <v>4212</v>
      </c>
      <c r="O454" s="55"/>
      <c r="P454">
        <v>1</v>
      </c>
    </row>
    <row r="455" spans="1:16" x14ac:dyDescent="0.25">
      <c r="A455" s="46" t="s">
        <v>483</v>
      </c>
      <c r="B455" s="46" t="s">
        <v>481</v>
      </c>
      <c r="C455">
        <v>455</v>
      </c>
      <c r="D455" s="53">
        <v>584</v>
      </c>
      <c r="E4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5" s="55" t="s">
        <v>1018</v>
      </c>
      <c r="G455" s="57">
        <v>43235.210196759261</v>
      </c>
      <c r="H455" s="55" t="s">
        <v>1290</v>
      </c>
      <c r="I455" s="59" t="s">
        <v>1882</v>
      </c>
      <c r="J455" s="55" t="s">
        <v>2138</v>
      </c>
      <c r="K455" s="55"/>
      <c r="L455" s="57">
        <v>43235.210196759261</v>
      </c>
      <c r="M455" s="59" t="s">
        <v>2684</v>
      </c>
      <c r="N455" s="58" t="s">
        <v>4213</v>
      </c>
      <c r="O455" s="55"/>
      <c r="P455">
        <v>1</v>
      </c>
    </row>
    <row r="456" spans="1:16" x14ac:dyDescent="0.25">
      <c r="A456" s="46" t="s">
        <v>484</v>
      </c>
      <c r="B456" s="46" t="s">
        <v>818</v>
      </c>
      <c r="C456">
        <v>456</v>
      </c>
      <c r="D456" s="53">
        <v>585</v>
      </c>
      <c r="E4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6" s="55" t="s">
        <v>1018</v>
      </c>
      <c r="G456" s="57">
        <v>43235.796585648146</v>
      </c>
      <c r="H456" s="55" t="s">
        <v>1151</v>
      </c>
      <c r="I456" s="59" t="s">
        <v>1813</v>
      </c>
      <c r="J456" s="55" t="s">
        <v>2138</v>
      </c>
      <c r="K456" s="55"/>
      <c r="L456" s="57">
        <v>43235.796585648146</v>
      </c>
      <c r="M456" s="59" t="s">
        <v>2685</v>
      </c>
      <c r="N456" s="58" t="s">
        <v>4214</v>
      </c>
      <c r="O456" s="55"/>
      <c r="P456">
        <v>1</v>
      </c>
    </row>
    <row r="457" spans="1:16" x14ac:dyDescent="0.25">
      <c r="A457" s="46" t="s">
        <v>484</v>
      </c>
      <c r="B457" s="46" t="s">
        <v>715</v>
      </c>
      <c r="C457">
        <v>457</v>
      </c>
      <c r="D457" s="53">
        <v>586</v>
      </c>
      <c r="E4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7" s="55" t="s">
        <v>1018</v>
      </c>
      <c r="G457" s="57">
        <v>43236.199212962965</v>
      </c>
      <c r="H457" s="55" t="s">
        <v>1215</v>
      </c>
      <c r="I457" s="55"/>
      <c r="J457" s="55"/>
      <c r="K457" s="55"/>
      <c r="L457" s="57">
        <v>43236.199212962965</v>
      </c>
      <c r="M457" s="59" t="s">
        <v>2686</v>
      </c>
      <c r="N457" s="58" t="s">
        <v>4215</v>
      </c>
      <c r="O457" s="55"/>
      <c r="P457">
        <v>1</v>
      </c>
    </row>
    <row r="458" spans="1:16" x14ac:dyDescent="0.25">
      <c r="A458" s="46" t="s">
        <v>486</v>
      </c>
      <c r="B458" s="46" t="s">
        <v>610</v>
      </c>
      <c r="C458">
        <v>458</v>
      </c>
      <c r="D458" s="53">
        <v>588</v>
      </c>
      <c r="E4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8" s="55" t="s">
        <v>1018</v>
      </c>
      <c r="G458" s="57">
        <v>43235.877604166664</v>
      </c>
      <c r="H458" s="55" t="s">
        <v>1292</v>
      </c>
      <c r="I458" s="55"/>
      <c r="J458" s="55"/>
      <c r="K458" s="55"/>
      <c r="L458" s="57">
        <v>43235.877604166664</v>
      </c>
      <c r="M458" s="59" t="s">
        <v>2688</v>
      </c>
      <c r="N458" s="58" t="s">
        <v>4217</v>
      </c>
      <c r="O458" s="58" t="s">
        <v>5360</v>
      </c>
      <c r="P458" s="61">
        <v>1</v>
      </c>
    </row>
    <row r="459" spans="1:16" x14ac:dyDescent="0.25">
      <c r="A459" s="46" t="s">
        <v>486</v>
      </c>
      <c r="B459" s="46" t="s">
        <v>524</v>
      </c>
      <c r="C459">
        <v>459</v>
      </c>
      <c r="D459" s="53">
        <v>590</v>
      </c>
      <c r="E4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59" s="55" t="s">
        <v>1018</v>
      </c>
      <c r="G459" s="57">
        <v>43236.215555555558</v>
      </c>
      <c r="H459" s="55" t="s">
        <v>1293</v>
      </c>
      <c r="I459" s="59" t="s">
        <v>1884</v>
      </c>
      <c r="J459" s="55" t="s">
        <v>2142</v>
      </c>
      <c r="K459" s="55"/>
      <c r="L459" s="57">
        <v>43236.215555555558</v>
      </c>
      <c r="M459" s="59" t="s">
        <v>2689</v>
      </c>
      <c r="N459" s="58" t="s">
        <v>4218</v>
      </c>
      <c r="O459" s="55"/>
      <c r="P459">
        <v>1</v>
      </c>
    </row>
    <row r="460" spans="1:16" x14ac:dyDescent="0.25">
      <c r="A460" s="46" t="s">
        <v>487</v>
      </c>
      <c r="B460" s="46" t="s">
        <v>754</v>
      </c>
      <c r="C460">
        <v>460</v>
      </c>
      <c r="D460" s="53">
        <v>592</v>
      </c>
      <c r="E4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0" s="55" t="s">
        <v>1018</v>
      </c>
      <c r="G460" s="57">
        <v>43236.215787037036</v>
      </c>
      <c r="H460" s="55" t="s">
        <v>1295</v>
      </c>
      <c r="I460" s="55"/>
      <c r="J460" s="55"/>
      <c r="K460" s="55" t="s">
        <v>2226</v>
      </c>
      <c r="L460" s="57">
        <v>43236.215787037036</v>
      </c>
      <c r="M460" s="59" t="s">
        <v>2691</v>
      </c>
      <c r="N460" s="58" t="s">
        <v>4220</v>
      </c>
      <c r="O460" s="55"/>
      <c r="P460">
        <v>1</v>
      </c>
    </row>
    <row r="461" spans="1:16" x14ac:dyDescent="0.25">
      <c r="A461" s="46" t="s">
        <v>490</v>
      </c>
      <c r="B461" s="46" t="s">
        <v>791</v>
      </c>
      <c r="C461">
        <v>461</v>
      </c>
      <c r="D461" s="53">
        <v>595</v>
      </c>
      <c r="E4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1" s="55" t="s">
        <v>1018</v>
      </c>
      <c r="G461" s="57">
        <v>43236.224537037036</v>
      </c>
      <c r="H461" s="55" t="s">
        <v>1231</v>
      </c>
      <c r="I461" s="55"/>
      <c r="J461" s="55"/>
      <c r="K461" s="55"/>
      <c r="L461" s="57">
        <v>43236.224537037036</v>
      </c>
      <c r="M461" s="59" t="s">
        <v>2694</v>
      </c>
      <c r="N461" s="58" t="s">
        <v>4223</v>
      </c>
      <c r="O461" s="55"/>
      <c r="P461">
        <v>1</v>
      </c>
    </row>
    <row r="462" spans="1:16" x14ac:dyDescent="0.25">
      <c r="A462" s="46" t="s">
        <v>490</v>
      </c>
      <c r="B462" s="46" t="s">
        <v>926</v>
      </c>
      <c r="C462">
        <v>462</v>
      </c>
      <c r="D462" s="53">
        <v>596</v>
      </c>
      <c r="E4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2" s="55" t="s">
        <v>1018</v>
      </c>
      <c r="G462" s="57">
        <v>43236.224537037036</v>
      </c>
      <c r="H462" s="55" t="s">
        <v>1231</v>
      </c>
      <c r="I462" s="55"/>
      <c r="J462" s="55"/>
      <c r="K462" s="55"/>
      <c r="L462" s="57">
        <v>43236.224537037036</v>
      </c>
      <c r="M462" s="59" t="s">
        <v>2694</v>
      </c>
      <c r="N462" s="58" t="s">
        <v>4223</v>
      </c>
      <c r="O462" s="55"/>
      <c r="P462">
        <v>1</v>
      </c>
    </row>
    <row r="463" spans="1:16" x14ac:dyDescent="0.25">
      <c r="A463" s="46" t="s">
        <v>490</v>
      </c>
      <c r="B463" s="46" t="s">
        <v>715</v>
      </c>
      <c r="C463">
        <v>463</v>
      </c>
      <c r="D463" s="53">
        <v>597</v>
      </c>
      <c r="E4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3" s="55" t="s">
        <v>1018</v>
      </c>
      <c r="G463" s="57">
        <v>43236.224537037036</v>
      </c>
      <c r="H463" s="55" t="s">
        <v>1231</v>
      </c>
      <c r="I463" s="55"/>
      <c r="J463" s="55"/>
      <c r="K463" s="55"/>
      <c r="L463" s="57">
        <v>43236.224537037036</v>
      </c>
      <c r="M463" s="59" t="s">
        <v>2694</v>
      </c>
      <c r="N463" s="58" t="s">
        <v>4223</v>
      </c>
      <c r="O463" s="55"/>
      <c r="P463">
        <v>1</v>
      </c>
    </row>
    <row r="464" spans="1:16" x14ac:dyDescent="0.25">
      <c r="A464" s="46" t="s">
        <v>491</v>
      </c>
      <c r="B464" s="46" t="s">
        <v>738</v>
      </c>
      <c r="C464">
        <v>464</v>
      </c>
      <c r="D464" s="53">
        <v>598</v>
      </c>
      <c r="E4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4" s="55" t="s">
        <v>1018</v>
      </c>
      <c r="G464" s="57">
        <v>43235.673449074071</v>
      </c>
      <c r="H464" s="55" t="s">
        <v>1120</v>
      </c>
      <c r="I464" s="55"/>
      <c r="J464" s="55"/>
      <c r="K464" s="55"/>
      <c r="L464" s="57">
        <v>43235.673449074071</v>
      </c>
      <c r="M464" s="59" t="s">
        <v>2695</v>
      </c>
      <c r="N464" s="58" t="s">
        <v>4224</v>
      </c>
      <c r="O464" s="55"/>
      <c r="P464">
        <v>1</v>
      </c>
    </row>
    <row r="465" spans="1:16" x14ac:dyDescent="0.25">
      <c r="A465" s="46" t="s">
        <v>491</v>
      </c>
      <c r="B465" s="46" t="s">
        <v>857</v>
      </c>
      <c r="C465">
        <v>465</v>
      </c>
      <c r="D465" s="53">
        <v>599</v>
      </c>
      <c r="E4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5" s="55" t="s">
        <v>1018</v>
      </c>
      <c r="G465" s="57">
        <v>43235.694791666669</v>
      </c>
      <c r="H465" s="55" t="s">
        <v>1161</v>
      </c>
      <c r="I465" s="55"/>
      <c r="J465" s="55"/>
      <c r="K465" s="55"/>
      <c r="L465" s="57">
        <v>43235.694791666669</v>
      </c>
      <c r="M465" s="59" t="s">
        <v>2696</v>
      </c>
      <c r="N465" s="58" t="s">
        <v>4225</v>
      </c>
      <c r="O465" s="55"/>
      <c r="P465">
        <v>2</v>
      </c>
    </row>
    <row r="466" spans="1:16" x14ac:dyDescent="0.25">
      <c r="A466" s="46" t="s">
        <v>492</v>
      </c>
      <c r="B466" s="46" t="s">
        <v>748</v>
      </c>
      <c r="C466">
        <v>466</v>
      </c>
      <c r="D466" s="53">
        <v>600</v>
      </c>
      <c r="E4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6" s="55" t="s">
        <v>1018</v>
      </c>
      <c r="G466" s="57">
        <v>43235.80810185185</v>
      </c>
      <c r="H466" s="55" t="s">
        <v>1299</v>
      </c>
      <c r="I466" s="59" t="s">
        <v>1888</v>
      </c>
      <c r="J466" s="55" t="s">
        <v>2139</v>
      </c>
      <c r="K466" s="55"/>
      <c r="L466" s="57">
        <v>43235.80810185185</v>
      </c>
      <c r="M466" s="59" t="s">
        <v>2697</v>
      </c>
      <c r="N466" s="58" t="s">
        <v>4226</v>
      </c>
      <c r="O466" s="55"/>
      <c r="P466">
        <v>2</v>
      </c>
    </row>
    <row r="467" spans="1:16" x14ac:dyDescent="0.25">
      <c r="A467" s="46" t="s">
        <v>492</v>
      </c>
      <c r="B467" s="46" t="s">
        <v>738</v>
      </c>
      <c r="C467">
        <v>467</v>
      </c>
      <c r="D467" s="53">
        <v>601</v>
      </c>
      <c r="E4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7" s="55" t="s">
        <v>1018</v>
      </c>
      <c r="G467" s="57">
        <v>43236.230312500003</v>
      </c>
      <c r="H467" s="55" t="s">
        <v>1300</v>
      </c>
      <c r="I467" s="55"/>
      <c r="J467" s="55"/>
      <c r="K467" s="55"/>
      <c r="L467" s="57">
        <v>43236.230312500003</v>
      </c>
      <c r="M467" s="59" t="s">
        <v>2698</v>
      </c>
      <c r="N467" s="58" t="s">
        <v>4227</v>
      </c>
      <c r="O467" s="55"/>
      <c r="P467">
        <v>1</v>
      </c>
    </row>
    <row r="468" spans="1:16" x14ac:dyDescent="0.25">
      <c r="A468" s="46" t="s">
        <v>492</v>
      </c>
      <c r="B468" s="46" t="s">
        <v>843</v>
      </c>
      <c r="C468">
        <v>468</v>
      </c>
      <c r="D468" s="53">
        <v>602</v>
      </c>
      <c r="E4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8" s="55" t="s">
        <v>1018</v>
      </c>
      <c r="G468" s="57">
        <v>43236.230312500003</v>
      </c>
      <c r="H468" s="55" t="s">
        <v>1300</v>
      </c>
      <c r="I468" s="55"/>
      <c r="J468" s="55"/>
      <c r="K468" s="55"/>
      <c r="L468" s="57">
        <v>43236.230312500003</v>
      </c>
      <c r="M468" s="59" t="s">
        <v>2698</v>
      </c>
      <c r="N468" s="58" t="s">
        <v>4227</v>
      </c>
      <c r="O468" s="55"/>
      <c r="P468">
        <v>1</v>
      </c>
    </row>
    <row r="469" spans="1:16" x14ac:dyDescent="0.25">
      <c r="A469" s="46" t="s">
        <v>493</v>
      </c>
      <c r="B469" s="46" t="s">
        <v>857</v>
      </c>
      <c r="C469">
        <v>469</v>
      </c>
      <c r="D469" s="53">
        <v>603</v>
      </c>
      <c r="E4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69" s="55" t="s">
        <v>1018</v>
      </c>
      <c r="G469" s="57">
        <v>43235.776018518518</v>
      </c>
      <c r="H469" s="55" t="s">
        <v>1073</v>
      </c>
      <c r="I469" s="55"/>
      <c r="J469" s="55"/>
      <c r="K469" s="55"/>
      <c r="L469" s="57">
        <v>43235.776018518518</v>
      </c>
      <c r="M469" s="59" t="s">
        <v>2699</v>
      </c>
      <c r="N469" s="58" t="s">
        <v>4228</v>
      </c>
      <c r="O469" s="55"/>
      <c r="P469">
        <v>2</v>
      </c>
    </row>
    <row r="470" spans="1:16" x14ac:dyDescent="0.25">
      <c r="A470" s="46" t="s">
        <v>494</v>
      </c>
      <c r="B470" s="46" t="s">
        <v>896</v>
      </c>
      <c r="C470">
        <v>470</v>
      </c>
      <c r="D470" s="53">
        <v>604</v>
      </c>
      <c r="E4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0" s="55" t="s">
        <v>1018</v>
      </c>
      <c r="G470" s="57">
        <v>43235.236400462964</v>
      </c>
      <c r="H470" s="55" t="s">
        <v>1302</v>
      </c>
      <c r="I470" s="59" t="s">
        <v>1889</v>
      </c>
      <c r="J470" s="55" t="s">
        <v>2139</v>
      </c>
      <c r="K470" s="55"/>
      <c r="L470" s="57">
        <v>43235.236400462964</v>
      </c>
      <c r="M470" s="59" t="s">
        <v>2700</v>
      </c>
      <c r="N470" s="58" t="s">
        <v>4229</v>
      </c>
      <c r="O470" s="58" t="s">
        <v>4234</v>
      </c>
      <c r="P470" s="61">
        <v>1</v>
      </c>
    </row>
    <row r="471" spans="1:16" x14ac:dyDescent="0.25">
      <c r="A471" s="46" t="s">
        <v>495</v>
      </c>
      <c r="B471" s="46" t="s">
        <v>896</v>
      </c>
      <c r="C471">
        <v>471</v>
      </c>
      <c r="D471" s="53">
        <v>605</v>
      </c>
      <c r="E4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1" s="55" t="s">
        <v>1018</v>
      </c>
      <c r="G471" s="57">
        <v>43235.236550925925</v>
      </c>
      <c r="H471" s="55" t="s">
        <v>1121</v>
      </c>
      <c r="I471" s="55"/>
      <c r="J471" s="55"/>
      <c r="K471" s="55"/>
      <c r="L471" s="57">
        <v>43235.236550925925</v>
      </c>
      <c r="M471" s="59" t="s">
        <v>2701</v>
      </c>
      <c r="N471" s="58" t="s">
        <v>4230</v>
      </c>
      <c r="O471" s="55"/>
      <c r="P471">
        <v>1</v>
      </c>
    </row>
    <row r="472" spans="1:16" x14ac:dyDescent="0.25">
      <c r="A472" s="46" t="s">
        <v>496</v>
      </c>
      <c r="B472" s="46" t="s">
        <v>896</v>
      </c>
      <c r="C472">
        <v>472</v>
      </c>
      <c r="D472" s="53">
        <v>606</v>
      </c>
      <c r="E4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2" s="55" t="s">
        <v>1018</v>
      </c>
      <c r="G472" s="57">
        <v>43235.287858796299</v>
      </c>
      <c r="H472" s="55" t="s">
        <v>1303</v>
      </c>
      <c r="I472" s="59" t="s">
        <v>1890</v>
      </c>
      <c r="J472" s="55" t="s">
        <v>2139</v>
      </c>
      <c r="K472" s="55"/>
      <c r="L472" s="57">
        <v>43235.287858796299</v>
      </c>
      <c r="M472" s="59" t="s">
        <v>2702</v>
      </c>
      <c r="N472" s="58" t="s">
        <v>4231</v>
      </c>
      <c r="O472" s="58" t="s">
        <v>4229</v>
      </c>
      <c r="P472" s="61">
        <v>1</v>
      </c>
    </row>
    <row r="473" spans="1:16" x14ac:dyDescent="0.25">
      <c r="A473" s="46" t="s">
        <v>494</v>
      </c>
      <c r="B473" s="46" t="s">
        <v>497</v>
      </c>
      <c r="C473">
        <v>473</v>
      </c>
      <c r="D473" s="53">
        <v>607</v>
      </c>
      <c r="E4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3" s="55" t="s">
        <v>1018</v>
      </c>
      <c r="G473" s="57">
        <v>43235.236400462964</v>
      </c>
      <c r="H473" s="55" t="s">
        <v>1302</v>
      </c>
      <c r="I473" s="59" t="s">
        <v>1889</v>
      </c>
      <c r="J473" s="55" t="s">
        <v>2139</v>
      </c>
      <c r="K473" s="55"/>
      <c r="L473" s="57">
        <v>43235.236400462964</v>
      </c>
      <c r="M473" s="59" t="s">
        <v>2700</v>
      </c>
      <c r="N473" s="58" t="s">
        <v>4229</v>
      </c>
      <c r="O473" s="58" t="s">
        <v>4234</v>
      </c>
      <c r="P473" s="61">
        <v>1</v>
      </c>
    </row>
    <row r="474" spans="1:16" x14ac:dyDescent="0.25">
      <c r="A474" s="46" t="s">
        <v>495</v>
      </c>
      <c r="B474" s="46" t="s">
        <v>497</v>
      </c>
      <c r="C474">
        <v>474</v>
      </c>
      <c r="D474" s="53">
        <v>608</v>
      </c>
      <c r="E4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4" s="55" t="s">
        <v>1018</v>
      </c>
      <c r="G474" s="57">
        <v>43235.236550925925</v>
      </c>
      <c r="H474" s="55" t="s">
        <v>1121</v>
      </c>
      <c r="I474" s="55"/>
      <c r="J474" s="55"/>
      <c r="K474" s="55"/>
      <c r="L474" s="57">
        <v>43235.236550925925</v>
      </c>
      <c r="M474" s="59" t="s">
        <v>2701</v>
      </c>
      <c r="N474" s="58" t="s">
        <v>4230</v>
      </c>
      <c r="O474" s="55"/>
      <c r="P474">
        <v>1</v>
      </c>
    </row>
    <row r="475" spans="1:16" x14ac:dyDescent="0.25">
      <c r="A475" s="46" t="s">
        <v>496</v>
      </c>
      <c r="B475" s="46" t="s">
        <v>497</v>
      </c>
      <c r="C475">
        <v>475</v>
      </c>
      <c r="D475" s="53">
        <v>610</v>
      </c>
      <c r="E4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5" s="55" t="s">
        <v>1018</v>
      </c>
      <c r="G475" s="57">
        <v>43235.287858796299</v>
      </c>
      <c r="H475" s="55" t="s">
        <v>1303</v>
      </c>
      <c r="I475" s="59" t="s">
        <v>1890</v>
      </c>
      <c r="J475" s="55" t="s">
        <v>2139</v>
      </c>
      <c r="K475" s="55"/>
      <c r="L475" s="57">
        <v>43235.287858796299</v>
      </c>
      <c r="M475" s="59" t="s">
        <v>2702</v>
      </c>
      <c r="N475" s="58" t="s">
        <v>4231</v>
      </c>
      <c r="O475" s="58" t="s">
        <v>4229</v>
      </c>
      <c r="P475" s="61">
        <v>1</v>
      </c>
    </row>
    <row r="476" spans="1:16" x14ac:dyDescent="0.25">
      <c r="A476" s="46" t="s">
        <v>494</v>
      </c>
      <c r="B476" s="46" t="s">
        <v>897</v>
      </c>
      <c r="C476">
        <v>476</v>
      </c>
      <c r="D476" s="53">
        <v>611</v>
      </c>
      <c r="E4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6" s="55" t="s">
        <v>1018</v>
      </c>
      <c r="G476" s="57">
        <v>43235.236400462964</v>
      </c>
      <c r="H476" s="55" t="s">
        <v>1302</v>
      </c>
      <c r="I476" s="59" t="s">
        <v>1889</v>
      </c>
      <c r="J476" s="55" t="s">
        <v>2139</v>
      </c>
      <c r="K476" s="55"/>
      <c r="L476" s="57">
        <v>43235.236400462964</v>
      </c>
      <c r="M476" s="59" t="s">
        <v>2700</v>
      </c>
      <c r="N476" s="58" t="s">
        <v>4229</v>
      </c>
      <c r="O476" s="58" t="s">
        <v>4234</v>
      </c>
      <c r="P476" s="61">
        <v>1</v>
      </c>
    </row>
    <row r="477" spans="1:16" x14ac:dyDescent="0.25">
      <c r="A477" s="46" t="s">
        <v>495</v>
      </c>
      <c r="B477" s="46" t="s">
        <v>897</v>
      </c>
      <c r="C477">
        <v>477</v>
      </c>
      <c r="D477" s="53">
        <v>612</v>
      </c>
      <c r="E4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7" s="55" t="s">
        <v>1018</v>
      </c>
      <c r="G477" s="57">
        <v>43235.236550925925</v>
      </c>
      <c r="H477" s="55" t="s">
        <v>1121</v>
      </c>
      <c r="I477" s="55"/>
      <c r="J477" s="55"/>
      <c r="K477" s="55"/>
      <c r="L477" s="57">
        <v>43235.236550925925</v>
      </c>
      <c r="M477" s="59" t="s">
        <v>2701</v>
      </c>
      <c r="N477" s="58" t="s">
        <v>4230</v>
      </c>
      <c r="O477" s="55"/>
      <c r="P477">
        <v>1</v>
      </c>
    </row>
    <row r="478" spans="1:16" x14ac:dyDescent="0.25">
      <c r="A478" s="46" t="s">
        <v>496</v>
      </c>
      <c r="B478" s="46" t="s">
        <v>897</v>
      </c>
      <c r="C478">
        <v>478</v>
      </c>
      <c r="D478" s="53">
        <v>613</v>
      </c>
      <c r="E4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8" s="55" t="s">
        <v>1018</v>
      </c>
      <c r="G478" s="57">
        <v>43235.287858796299</v>
      </c>
      <c r="H478" s="55" t="s">
        <v>1303</v>
      </c>
      <c r="I478" s="59" t="s">
        <v>1890</v>
      </c>
      <c r="J478" s="55" t="s">
        <v>2139</v>
      </c>
      <c r="K478" s="55"/>
      <c r="L478" s="57">
        <v>43235.287858796299</v>
      </c>
      <c r="M478" s="59" t="s">
        <v>2702</v>
      </c>
      <c r="N478" s="58" t="s">
        <v>4231</v>
      </c>
      <c r="O478" s="58" t="s">
        <v>4229</v>
      </c>
      <c r="P478" s="61">
        <v>1</v>
      </c>
    </row>
    <row r="479" spans="1:16" x14ac:dyDescent="0.25">
      <c r="A479" s="46" t="s">
        <v>494</v>
      </c>
      <c r="B479" s="46" t="s">
        <v>495</v>
      </c>
      <c r="C479">
        <v>479</v>
      </c>
      <c r="D479" s="53">
        <v>614</v>
      </c>
      <c r="E4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79" s="55" t="s">
        <v>1018</v>
      </c>
      <c r="G479" s="57">
        <v>43235.235046296293</v>
      </c>
      <c r="H479" s="55" t="s">
        <v>1111</v>
      </c>
      <c r="I479" s="55"/>
      <c r="J479" s="55"/>
      <c r="K479" s="55"/>
      <c r="L479" s="57">
        <v>43235.235046296293</v>
      </c>
      <c r="M479" s="59" t="s">
        <v>2704</v>
      </c>
      <c r="N479" s="58" t="s">
        <v>4233</v>
      </c>
      <c r="O479" s="55"/>
      <c r="P479">
        <v>2</v>
      </c>
    </row>
    <row r="480" spans="1:16" x14ac:dyDescent="0.25">
      <c r="A480" s="46" t="s">
        <v>495</v>
      </c>
      <c r="B480" s="46" t="s">
        <v>895</v>
      </c>
      <c r="C480">
        <v>480</v>
      </c>
      <c r="D480" s="53">
        <v>616</v>
      </c>
      <c r="E4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0" s="55" t="s">
        <v>1018</v>
      </c>
      <c r="G480" s="57">
        <v>43235.236550925925</v>
      </c>
      <c r="H480" s="55" t="s">
        <v>1121</v>
      </c>
      <c r="I480" s="55"/>
      <c r="J480" s="55"/>
      <c r="K480" s="55"/>
      <c r="L480" s="57">
        <v>43235.236550925925</v>
      </c>
      <c r="M480" s="59" t="s">
        <v>2701</v>
      </c>
      <c r="N480" s="58" t="s">
        <v>4230</v>
      </c>
      <c r="O480" s="55"/>
      <c r="P480">
        <v>1</v>
      </c>
    </row>
    <row r="481" spans="1:16" x14ac:dyDescent="0.25">
      <c r="A481" s="46" t="s">
        <v>495</v>
      </c>
      <c r="B481" s="46" t="s">
        <v>727</v>
      </c>
      <c r="C481">
        <v>481</v>
      </c>
      <c r="D481" s="53">
        <v>617</v>
      </c>
      <c r="E4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1" s="55" t="s">
        <v>1018</v>
      </c>
      <c r="G481" s="57">
        <v>43235.236550925925</v>
      </c>
      <c r="H481" s="55" t="s">
        <v>1121</v>
      </c>
      <c r="I481" s="55"/>
      <c r="J481" s="55"/>
      <c r="K481" s="55"/>
      <c r="L481" s="57">
        <v>43235.236550925925</v>
      </c>
      <c r="M481" s="59" t="s">
        <v>2701</v>
      </c>
      <c r="N481" s="58" t="s">
        <v>4230</v>
      </c>
      <c r="O481" s="55"/>
      <c r="P481">
        <v>1</v>
      </c>
    </row>
    <row r="482" spans="1:16" x14ac:dyDescent="0.25">
      <c r="A482" s="46" t="s">
        <v>495</v>
      </c>
      <c r="B482" s="46" t="s">
        <v>849</v>
      </c>
      <c r="C482">
        <v>482</v>
      </c>
      <c r="D482" s="53">
        <v>618</v>
      </c>
      <c r="E4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2" s="55" t="s">
        <v>1018</v>
      </c>
      <c r="G482" s="57">
        <v>43235.236550925925</v>
      </c>
      <c r="H482" s="55" t="s">
        <v>1121</v>
      </c>
      <c r="I482" s="55"/>
      <c r="J482" s="55"/>
      <c r="K482" s="55"/>
      <c r="L482" s="57">
        <v>43235.236550925925</v>
      </c>
      <c r="M482" s="59" t="s">
        <v>2701</v>
      </c>
      <c r="N482" s="58" t="s">
        <v>4230</v>
      </c>
      <c r="O482" s="55"/>
      <c r="P482">
        <v>1</v>
      </c>
    </row>
    <row r="483" spans="1:16" x14ac:dyDescent="0.25">
      <c r="A483" s="46" t="s">
        <v>495</v>
      </c>
      <c r="B483" s="46" t="s">
        <v>748</v>
      </c>
      <c r="C483">
        <v>483</v>
      </c>
      <c r="D483" s="53">
        <v>619</v>
      </c>
      <c r="E4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3" s="55" t="s">
        <v>1018</v>
      </c>
      <c r="G483" s="57">
        <v>43235.236550925925</v>
      </c>
      <c r="H483" s="55" t="s">
        <v>1121</v>
      </c>
      <c r="I483" s="55"/>
      <c r="J483" s="55"/>
      <c r="K483" s="55"/>
      <c r="L483" s="57">
        <v>43235.236550925925</v>
      </c>
      <c r="M483" s="59" t="s">
        <v>2701</v>
      </c>
      <c r="N483" s="58" t="s">
        <v>4230</v>
      </c>
      <c r="O483" s="55"/>
      <c r="P483">
        <v>1</v>
      </c>
    </row>
    <row r="484" spans="1:16" x14ac:dyDescent="0.25">
      <c r="A484" s="46" t="s">
        <v>495</v>
      </c>
      <c r="B484" s="46" t="s">
        <v>767</v>
      </c>
      <c r="C484">
        <v>484</v>
      </c>
      <c r="D484" s="53">
        <v>620</v>
      </c>
      <c r="E4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4" s="55" t="s">
        <v>1018</v>
      </c>
      <c r="G484" s="57">
        <v>43235.236550925925</v>
      </c>
      <c r="H484" s="55" t="s">
        <v>1121</v>
      </c>
      <c r="I484" s="55"/>
      <c r="J484" s="55"/>
      <c r="K484" s="55"/>
      <c r="L484" s="57">
        <v>43235.236550925925</v>
      </c>
      <c r="M484" s="59" t="s">
        <v>2701</v>
      </c>
      <c r="N484" s="58" t="s">
        <v>4230</v>
      </c>
      <c r="O484" s="55"/>
      <c r="P484">
        <v>1</v>
      </c>
    </row>
    <row r="485" spans="1:16" x14ac:dyDescent="0.25">
      <c r="A485" s="46" t="s">
        <v>495</v>
      </c>
      <c r="B485" s="46" t="s">
        <v>494</v>
      </c>
      <c r="C485">
        <v>485</v>
      </c>
      <c r="D485" s="53">
        <v>621</v>
      </c>
      <c r="E4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5" s="55" t="s">
        <v>1018</v>
      </c>
      <c r="G485" s="57">
        <v>43235.236550925925</v>
      </c>
      <c r="H485" s="55" t="s">
        <v>1121</v>
      </c>
      <c r="I485" s="55"/>
      <c r="J485" s="55"/>
      <c r="K485" s="55"/>
      <c r="L485" s="57">
        <v>43235.236550925925</v>
      </c>
      <c r="M485" s="59" t="s">
        <v>2701</v>
      </c>
      <c r="N485" s="58" t="s">
        <v>4230</v>
      </c>
      <c r="O485" s="55"/>
      <c r="P485">
        <v>1</v>
      </c>
    </row>
    <row r="486" spans="1:16" x14ac:dyDescent="0.25">
      <c r="A486" s="46" t="s">
        <v>496</v>
      </c>
      <c r="B486" s="46" t="s">
        <v>495</v>
      </c>
      <c r="C486">
        <v>486</v>
      </c>
      <c r="D486" s="53">
        <v>622</v>
      </c>
      <c r="E4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6" s="55" t="s">
        <v>1018</v>
      </c>
      <c r="G486" s="57">
        <v>43235.287858796299</v>
      </c>
      <c r="H486" s="55" t="s">
        <v>1303</v>
      </c>
      <c r="I486" s="59" t="s">
        <v>1890</v>
      </c>
      <c r="J486" s="55" t="s">
        <v>2139</v>
      </c>
      <c r="K486" s="55"/>
      <c r="L486" s="57">
        <v>43235.287858796299</v>
      </c>
      <c r="M486" s="59" t="s">
        <v>2702</v>
      </c>
      <c r="N486" s="58" t="s">
        <v>4231</v>
      </c>
      <c r="O486" s="58" t="s">
        <v>4229</v>
      </c>
      <c r="P486" s="61">
        <v>1</v>
      </c>
    </row>
    <row r="487" spans="1:16" x14ac:dyDescent="0.25">
      <c r="A487" s="46" t="s">
        <v>498</v>
      </c>
      <c r="B487" s="46" t="s">
        <v>771</v>
      </c>
      <c r="C487">
        <v>487</v>
      </c>
      <c r="D487" s="53">
        <v>624</v>
      </c>
      <c r="E4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7" s="55" t="s">
        <v>1018</v>
      </c>
      <c r="G487" s="57">
        <v>43235.753125000003</v>
      </c>
      <c r="H487" s="55" t="s">
        <v>1307</v>
      </c>
      <c r="I487" s="59" t="s">
        <v>1893</v>
      </c>
      <c r="J487" s="55" t="s">
        <v>2140</v>
      </c>
      <c r="K487" s="55"/>
      <c r="L487" s="57">
        <v>43235.753125000003</v>
      </c>
      <c r="M487" s="59" t="s">
        <v>2707</v>
      </c>
      <c r="N487" s="58" t="s">
        <v>4236</v>
      </c>
      <c r="O487" s="55"/>
      <c r="P487">
        <v>1</v>
      </c>
    </row>
    <row r="488" spans="1:16" x14ac:dyDescent="0.25">
      <c r="A488" s="46" t="s">
        <v>500</v>
      </c>
      <c r="B488" s="46" t="s">
        <v>715</v>
      </c>
      <c r="C488">
        <v>488</v>
      </c>
      <c r="D488" s="53">
        <v>626</v>
      </c>
      <c r="E4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8" s="55" t="s">
        <v>1018</v>
      </c>
      <c r="G488" s="57">
        <v>43234.853958333333</v>
      </c>
      <c r="H488" s="55" t="s">
        <v>1309</v>
      </c>
      <c r="I488" s="59" t="s">
        <v>1895</v>
      </c>
      <c r="J488" s="55" t="s">
        <v>2137</v>
      </c>
      <c r="K488" s="55"/>
      <c r="L488" s="57">
        <v>43234.853958333333</v>
      </c>
      <c r="M488" s="59" t="s">
        <v>2709</v>
      </c>
      <c r="N488" s="58" t="s">
        <v>4238</v>
      </c>
      <c r="O488" s="55"/>
      <c r="P488">
        <v>3</v>
      </c>
    </row>
    <row r="489" spans="1:16" x14ac:dyDescent="0.25">
      <c r="A489" s="46" t="s">
        <v>500</v>
      </c>
      <c r="B489" s="46" t="s">
        <v>738</v>
      </c>
      <c r="C489">
        <v>489</v>
      </c>
      <c r="D489" s="53">
        <v>627</v>
      </c>
      <c r="E4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89" s="55" t="s">
        <v>1018</v>
      </c>
      <c r="G489" s="57">
        <v>43235.518877314818</v>
      </c>
      <c r="H489" s="55" t="s">
        <v>1120</v>
      </c>
      <c r="I489" s="55"/>
      <c r="J489" s="55"/>
      <c r="K489" s="55"/>
      <c r="L489" s="57">
        <v>43235.518877314818</v>
      </c>
      <c r="M489" s="59" t="s">
        <v>2710</v>
      </c>
      <c r="N489" s="58" t="s">
        <v>4239</v>
      </c>
      <c r="O489" s="55"/>
      <c r="P489">
        <v>2</v>
      </c>
    </row>
    <row r="490" spans="1:16" x14ac:dyDescent="0.25">
      <c r="A490" s="46" t="s">
        <v>500</v>
      </c>
      <c r="B490" s="46" t="s">
        <v>850</v>
      </c>
      <c r="C490">
        <v>490</v>
      </c>
      <c r="D490" s="53">
        <v>628</v>
      </c>
      <c r="E4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0" s="55" t="s">
        <v>1018</v>
      </c>
      <c r="G490" s="57">
        <v>43235.776041666664</v>
      </c>
      <c r="H490" s="55" t="s">
        <v>1202</v>
      </c>
      <c r="I490" s="59" t="s">
        <v>1836</v>
      </c>
      <c r="J490" s="55" t="s">
        <v>2138</v>
      </c>
      <c r="K490" s="55"/>
      <c r="L490" s="57">
        <v>43235.776041666664</v>
      </c>
      <c r="M490" s="59" t="s">
        <v>2711</v>
      </c>
      <c r="N490" s="58" t="s">
        <v>4240</v>
      </c>
      <c r="O490" s="55"/>
      <c r="P490">
        <v>1</v>
      </c>
    </row>
    <row r="491" spans="1:16" x14ac:dyDescent="0.25">
      <c r="A491" s="46" t="s">
        <v>500</v>
      </c>
      <c r="B491" s="46" t="s">
        <v>748</v>
      </c>
      <c r="C491">
        <v>491</v>
      </c>
      <c r="D491" s="53">
        <v>629</v>
      </c>
      <c r="E4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1" s="55" t="s">
        <v>1018</v>
      </c>
      <c r="G491" s="57">
        <v>43235.777453703704</v>
      </c>
      <c r="H491" s="55" t="s">
        <v>1219</v>
      </c>
      <c r="I491" s="55"/>
      <c r="J491" s="55"/>
      <c r="K491" s="55"/>
      <c r="L491" s="57">
        <v>43235.777453703704</v>
      </c>
      <c r="M491" s="59" t="s">
        <v>2712</v>
      </c>
      <c r="N491" s="58" t="s">
        <v>4241</v>
      </c>
      <c r="O491" s="55"/>
      <c r="P491">
        <v>1</v>
      </c>
    </row>
    <row r="492" spans="1:16" x14ac:dyDescent="0.25">
      <c r="A492" s="46" t="s">
        <v>500</v>
      </c>
      <c r="B492" s="46" t="s">
        <v>791</v>
      </c>
      <c r="C492">
        <v>492</v>
      </c>
      <c r="D492" s="53">
        <v>630</v>
      </c>
      <c r="E4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2" s="55" t="s">
        <v>1018</v>
      </c>
      <c r="G492" s="57">
        <v>43236.220451388886</v>
      </c>
      <c r="H492" s="55" t="s">
        <v>1231</v>
      </c>
      <c r="I492" s="55"/>
      <c r="J492" s="55"/>
      <c r="K492" s="55"/>
      <c r="L492" s="57">
        <v>43236.220451388886</v>
      </c>
      <c r="M492" s="59" t="s">
        <v>2713</v>
      </c>
      <c r="N492" s="58" t="s">
        <v>4242</v>
      </c>
      <c r="O492" s="55"/>
      <c r="P492">
        <v>1</v>
      </c>
    </row>
    <row r="493" spans="1:16" x14ac:dyDescent="0.25">
      <c r="A493" s="46" t="s">
        <v>500</v>
      </c>
      <c r="B493" s="46" t="s">
        <v>926</v>
      </c>
      <c r="C493">
        <v>493</v>
      </c>
      <c r="D493" s="53">
        <v>631</v>
      </c>
      <c r="E4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3" s="55" t="s">
        <v>1018</v>
      </c>
      <c r="G493" s="57">
        <v>43236.220451388886</v>
      </c>
      <c r="H493" s="55" t="s">
        <v>1231</v>
      </c>
      <c r="I493" s="55"/>
      <c r="J493" s="55"/>
      <c r="K493" s="55"/>
      <c r="L493" s="57">
        <v>43236.220451388886</v>
      </c>
      <c r="M493" s="59" t="s">
        <v>2713</v>
      </c>
      <c r="N493" s="58" t="s">
        <v>4242</v>
      </c>
      <c r="O493" s="55"/>
      <c r="P493">
        <v>1</v>
      </c>
    </row>
    <row r="494" spans="1:16" x14ac:dyDescent="0.25">
      <c r="A494" s="46" t="s">
        <v>500</v>
      </c>
      <c r="B494" s="46" t="s">
        <v>524</v>
      </c>
      <c r="C494">
        <v>494</v>
      </c>
      <c r="D494" s="53">
        <v>632</v>
      </c>
      <c r="E4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4" s="55" t="s">
        <v>1018</v>
      </c>
      <c r="G494" s="57">
        <v>43236.228217592594</v>
      </c>
      <c r="H494" s="55" t="s">
        <v>1293</v>
      </c>
      <c r="I494" s="59" t="s">
        <v>1884</v>
      </c>
      <c r="J494" s="55" t="s">
        <v>2142</v>
      </c>
      <c r="K494" s="55"/>
      <c r="L494" s="57">
        <v>43236.228217592594</v>
      </c>
      <c r="M494" s="59" t="s">
        <v>2714</v>
      </c>
      <c r="N494" s="58" t="s">
        <v>4243</v>
      </c>
      <c r="O494" s="55"/>
      <c r="P494">
        <v>2</v>
      </c>
    </row>
    <row r="495" spans="1:16" x14ac:dyDescent="0.25">
      <c r="A495" s="46" t="s">
        <v>500</v>
      </c>
      <c r="B495" s="46" t="s">
        <v>857</v>
      </c>
      <c r="C495">
        <v>495</v>
      </c>
      <c r="D495" s="53">
        <v>633</v>
      </c>
      <c r="E4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5" s="55" t="s">
        <v>1018</v>
      </c>
      <c r="G495" s="57">
        <v>43236.228576388887</v>
      </c>
      <c r="H495" s="55" t="s">
        <v>1310</v>
      </c>
      <c r="I495" s="59" t="s">
        <v>1896</v>
      </c>
      <c r="J495" s="55" t="s">
        <v>2142</v>
      </c>
      <c r="K495" s="55"/>
      <c r="L495" s="57">
        <v>43236.228576388887</v>
      </c>
      <c r="M495" s="59" t="s">
        <v>2715</v>
      </c>
      <c r="N495" s="58" t="s">
        <v>4244</v>
      </c>
      <c r="O495" s="55"/>
      <c r="P495">
        <v>2</v>
      </c>
    </row>
    <row r="496" spans="1:16" x14ac:dyDescent="0.25">
      <c r="A496" s="46" t="s">
        <v>502</v>
      </c>
      <c r="B496" s="46" t="s">
        <v>501</v>
      </c>
      <c r="C496">
        <v>496</v>
      </c>
      <c r="D496" s="53">
        <v>635</v>
      </c>
      <c r="E4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6" s="55" t="s">
        <v>1018</v>
      </c>
      <c r="G496" s="57">
        <v>43236.217986111114</v>
      </c>
      <c r="H496" s="55" t="s">
        <v>1156</v>
      </c>
      <c r="I496" s="59" t="s">
        <v>1817</v>
      </c>
      <c r="J496" s="55" t="s">
        <v>2137</v>
      </c>
      <c r="K496" s="55"/>
      <c r="L496" s="57">
        <v>43236.217986111114</v>
      </c>
      <c r="M496" s="59" t="s">
        <v>2717</v>
      </c>
      <c r="N496" s="58" t="s">
        <v>4246</v>
      </c>
      <c r="O496" s="55"/>
      <c r="P496">
        <v>1</v>
      </c>
    </row>
    <row r="497" spans="1:16" x14ac:dyDescent="0.25">
      <c r="A497" s="46" t="s">
        <v>502</v>
      </c>
      <c r="B497" s="46" t="s">
        <v>715</v>
      </c>
      <c r="C497">
        <v>497</v>
      </c>
      <c r="D497" s="53">
        <v>636</v>
      </c>
      <c r="E4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7" s="55" t="s">
        <v>1018</v>
      </c>
      <c r="G497" s="57">
        <v>43236.214456018519</v>
      </c>
      <c r="H497" s="55" t="s">
        <v>1215</v>
      </c>
      <c r="I497" s="55"/>
      <c r="J497" s="55"/>
      <c r="K497" s="55"/>
      <c r="L497" s="57">
        <v>43236.214456018519</v>
      </c>
      <c r="M497" s="59" t="s">
        <v>2718</v>
      </c>
      <c r="N497" s="58" t="s">
        <v>4247</v>
      </c>
      <c r="O497" s="55"/>
      <c r="P497">
        <v>3</v>
      </c>
    </row>
    <row r="498" spans="1:16" x14ac:dyDescent="0.25">
      <c r="A498" s="46" t="s">
        <v>502</v>
      </c>
      <c r="B498" s="46" t="s">
        <v>816</v>
      </c>
      <c r="C498">
        <v>498</v>
      </c>
      <c r="D498" s="53">
        <v>637</v>
      </c>
      <c r="E4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8" s="55" t="s">
        <v>1018</v>
      </c>
      <c r="G498" s="57">
        <v>43236.216145833336</v>
      </c>
      <c r="H498" s="55" t="s">
        <v>1177</v>
      </c>
      <c r="I498" s="55"/>
      <c r="J498" s="55"/>
      <c r="K498" s="55"/>
      <c r="L498" s="57">
        <v>43236.216145833336</v>
      </c>
      <c r="M498" s="59" t="s">
        <v>2719</v>
      </c>
      <c r="N498" s="58" t="s">
        <v>4248</v>
      </c>
      <c r="O498" s="55"/>
      <c r="P498">
        <v>1</v>
      </c>
    </row>
    <row r="499" spans="1:16" x14ac:dyDescent="0.25">
      <c r="A499" s="46" t="s">
        <v>502</v>
      </c>
      <c r="B499" s="46" t="s">
        <v>857</v>
      </c>
      <c r="C499">
        <v>499</v>
      </c>
      <c r="D499" s="53">
        <v>638</v>
      </c>
      <c r="E4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499" s="55" t="s">
        <v>1018</v>
      </c>
      <c r="G499" s="57">
        <v>43236.216249999998</v>
      </c>
      <c r="H499" s="55" t="s">
        <v>1185</v>
      </c>
      <c r="I499" s="55"/>
      <c r="J499" s="55"/>
      <c r="K499" s="55"/>
      <c r="L499" s="57">
        <v>43236.216249999998</v>
      </c>
      <c r="M499" s="59" t="s">
        <v>2720</v>
      </c>
      <c r="N499" s="58" t="s">
        <v>4249</v>
      </c>
      <c r="O499" s="55"/>
      <c r="P499">
        <v>2</v>
      </c>
    </row>
    <row r="500" spans="1:16" x14ac:dyDescent="0.25">
      <c r="A500" s="46" t="s">
        <v>502</v>
      </c>
      <c r="B500" s="46" t="s">
        <v>818</v>
      </c>
      <c r="C500">
        <v>500</v>
      </c>
      <c r="D500" s="53">
        <v>639</v>
      </c>
      <c r="E5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0" s="55" t="s">
        <v>1018</v>
      </c>
      <c r="G500" s="57">
        <v>43236.218414351853</v>
      </c>
      <c r="H500" s="55" t="s">
        <v>1151</v>
      </c>
      <c r="I500" s="59" t="s">
        <v>1813</v>
      </c>
      <c r="J500" s="55" t="s">
        <v>2138</v>
      </c>
      <c r="K500" s="55"/>
      <c r="L500" s="57">
        <v>43236.218414351853</v>
      </c>
      <c r="M500" s="59" t="s">
        <v>2721</v>
      </c>
      <c r="N500" s="58" t="s">
        <v>4250</v>
      </c>
      <c r="O500" s="55"/>
      <c r="P500">
        <v>1</v>
      </c>
    </row>
    <row r="501" spans="1:16" x14ac:dyDescent="0.25">
      <c r="A501" s="46" t="s">
        <v>502</v>
      </c>
      <c r="B501" s="46" t="s">
        <v>791</v>
      </c>
      <c r="C501">
        <v>501</v>
      </c>
      <c r="D501" s="53">
        <v>640</v>
      </c>
      <c r="E5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1" s="55" t="s">
        <v>1018</v>
      </c>
      <c r="G501" s="57">
        <v>43236.218657407408</v>
      </c>
      <c r="H501" s="55" t="s">
        <v>1231</v>
      </c>
      <c r="I501" s="55"/>
      <c r="J501" s="55"/>
      <c r="K501" s="55"/>
      <c r="L501" s="57">
        <v>43236.218657407408</v>
      </c>
      <c r="M501" s="59" t="s">
        <v>2722</v>
      </c>
      <c r="N501" s="58" t="s">
        <v>4251</v>
      </c>
      <c r="O501" s="55"/>
      <c r="P501">
        <v>1</v>
      </c>
    </row>
    <row r="502" spans="1:16" x14ac:dyDescent="0.25">
      <c r="A502" s="46" t="s">
        <v>502</v>
      </c>
      <c r="B502" s="46" t="s">
        <v>926</v>
      </c>
      <c r="C502">
        <v>502</v>
      </c>
      <c r="D502" s="53">
        <v>641</v>
      </c>
      <c r="E5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2" s="55" t="s">
        <v>1018</v>
      </c>
      <c r="G502" s="57">
        <v>43236.218657407408</v>
      </c>
      <c r="H502" s="55" t="s">
        <v>1231</v>
      </c>
      <c r="I502" s="55"/>
      <c r="J502" s="55"/>
      <c r="K502" s="55"/>
      <c r="L502" s="57">
        <v>43236.218657407408</v>
      </c>
      <c r="M502" s="59" t="s">
        <v>2722</v>
      </c>
      <c r="N502" s="58" t="s">
        <v>4251</v>
      </c>
      <c r="O502" s="55"/>
      <c r="P502">
        <v>1</v>
      </c>
    </row>
    <row r="503" spans="1:16" x14ac:dyDescent="0.25">
      <c r="A503" s="46" t="s">
        <v>502</v>
      </c>
      <c r="B503" s="46" t="s">
        <v>760</v>
      </c>
      <c r="C503">
        <v>503</v>
      </c>
      <c r="D503" s="53">
        <v>642</v>
      </c>
      <c r="E5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3" s="55" t="s">
        <v>1018</v>
      </c>
      <c r="G503" s="57">
        <v>43236.221458333333</v>
      </c>
      <c r="H503" s="55" t="s">
        <v>1312</v>
      </c>
      <c r="I503" s="55"/>
      <c r="J503" s="55"/>
      <c r="K503" s="55"/>
      <c r="L503" s="57">
        <v>43236.221458333333</v>
      </c>
      <c r="M503" s="59" t="s">
        <v>2723</v>
      </c>
      <c r="N503" s="58" t="s">
        <v>4252</v>
      </c>
      <c r="O503" s="55"/>
      <c r="P503">
        <v>1</v>
      </c>
    </row>
    <row r="504" spans="1:16" x14ac:dyDescent="0.25">
      <c r="A504" s="46" t="s">
        <v>505</v>
      </c>
      <c r="B504" s="46" t="s">
        <v>504</v>
      </c>
      <c r="C504">
        <v>504</v>
      </c>
      <c r="D504" s="53">
        <v>645</v>
      </c>
      <c r="E5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4" s="55" t="s">
        <v>1018</v>
      </c>
      <c r="G504" s="57">
        <v>43236.243726851855</v>
      </c>
      <c r="H504" s="55" t="s">
        <v>1316</v>
      </c>
      <c r="I504" s="59" t="s">
        <v>1899</v>
      </c>
      <c r="J504" s="55" t="s">
        <v>2144</v>
      </c>
      <c r="K504" s="55"/>
      <c r="L504" s="57">
        <v>43236.243726851855</v>
      </c>
      <c r="M504" s="59" t="s">
        <v>2726</v>
      </c>
      <c r="N504" s="58" t="s">
        <v>4255</v>
      </c>
      <c r="O504" s="55"/>
      <c r="P504">
        <v>1</v>
      </c>
    </row>
    <row r="505" spans="1:16" x14ac:dyDescent="0.25">
      <c r="A505" s="46" t="s">
        <v>506</v>
      </c>
      <c r="B505" s="46" t="s">
        <v>748</v>
      </c>
      <c r="C505">
        <v>505</v>
      </c>
      <c r="D505" s="53">
        <v>646</v>
      </c>
      <c r="E5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5" s="55" t="s">
        <v>1018</v>
      </c>
      <c r="G505" s="57">
        <v>43236.244212962964</v>
      </c>
      <c r="H505" s="55" t="s">
        <v>1219</v>
      </c>
      <c r="I505" s="55"/>
      <c r="J505" s="55"/>
      <c r="K505" s="55"/>
      <c r="L505" s="57">
        <v>43236.244212962964</v>
      </c>
      <c r="M505" s="59" t="s">
        <v>2727</v>
      </c>
      <c r="N505" s="58" t="s">
        <v>4256</v>
      </c>
      <c r="O505" s="55"/>
      <c r="P505">
        <v>1</v>
      </c>
    </row>
    <row r="506" spans="1:16" x14ac:dyDescent="0.25">
      <c r="A506" s="46" t="s">
        <v>506</v>
      </c>
      <c r="B506" s="46" t="s">
        <v>738</v>
      </c>
      <c r="C506">
        <v>506</v>
      </c>
      <c r="D506" s="53">
        <v>647</v>
      </c>
      <c r="E5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6" s="55" t="s">
        <v>1018</v>
      </c>
      <c r="G506" s="57">
        <v>43236.244212962964</v>
      </c>
      <c r="H506" s="55" t="s">
        <v>1219</v>
      </c>
      <c r="I506" s="55"/>
      <c r="J506" s="55"/>
      <c r="K506" s="55"/>
      <c r="L506" s="57">
        <v>43236.244212962964</v>
      </c>
      <c r="M506" s="59" t="s">
        <v>2727</v>
      </c>
      <c r="N506" s="58" t="s">
        <v>4256</v>
      </c>
      <c r="O506" s="55"/>
      <c r="P506">
        <v>1</v>
      </c>
    </row>
    <row r="507" spans="1:16" x14ac:dyDescent="0.25">
      <c r="A507" s="46" t="s">
        <v>506</v>
      </c>
      <c r="B507" s="46" t="s">
        <v>818</v>
      </c>
      <c r="C507">
        <v>507</v>
      </c>
      <c r="D507" s="53">
        <v>648</v>
      </c>
      <c r="E5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7" s="55" t="s">
        <v>1018</v>
      </c>
      <c r="G507" s="57">
        <v>43236.244768518518</v>
      </c>
      <c r="H507" s="55" t="s">
        <v>1151</v>
      </c>
      <c r="I507" s="59" t="s">
        <v>1813</v>
      </c>
      <c r="J507" s="55" t="s">
        <v>2138</v>
      </c>
      <c r="K507" s="55"/>
      <c r="L507" s="57">
        <v>43236.244768518518</v>
      </c>
      <c r="M507" s="59" t="s">
        <v>2728</v>
      </c>
      <c r="N507" s="58" t="s">
        <v>4257</v>
      </c>
      <c r="O507" s="55"/>
      <c r="P507">
        <v>1</v>
      </c>
    </row>
    <row r="508" spans="1:16" x14ac:dyDescent="0.25">
      <c r="A508" s="46" t="s">
        <v>507</v>
      </c>
      <c r="B508" s="46" t="s">
        <v>508</v>
      </c>
      <c r="C508">
        <v>508</v>
      </c>
      <c r="D508" s="53">
        <v>649</v>
      </c>
      <c r="E5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8" s="55" t="s">
        <v>1018</v>
      </c>
      <c r="G508" s="57">
        <v>43235.279791666668</v>
      </c>
      <c r="H508" s="55" t="s">
        <v>1083</v>
      </c>
      <c r="I508" s="55"/>
      <c r="J508" s="55"/>
      <c r="K508" s="55"/>
      <c r="L508" s="57">
        <v>43235.279791666668</v>
      </c>
      <c r="M508" s="59" t="s">
        <v>2729</v>
      </c>
      <c r="N508" s="58" t="s">
        <v>4258</v>
      </c>
      <c r="O508" s="55"/>
      <c r="P508">
        <v>1</v>
      </c>
    </row>
    <row r="509" spans="1:16" x14ac:dyDescent="0.25">
      <c r="A509" s="46" t="s">
        <v>508</v>
      </c>
      <c r="B509" s="46" t="s">
        <v>507</v>
      </c>
      <c r="C509">
        <v>509</v>
      </c>
      <c r="D509" s="53">
        <v>650</v>
      </c>
      <c r="E5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09" s="55" t="s">
        <v>1018</v>
      </c>
      <c r="G509" s="57">
        <v>43235.276967592596</v>
      </c>
      <c r="H509" s="55" t="s">
        <v>1317</v>
      </c>
      <c r="I509" s="59" t="s">
        <v>1900</v>
      </c>
      <c r="J509" s="55" t="s">
        <v>2139</v>
      </c>
      <c r="K509" s="55"/>
      <c r="L509" s="57">
        <v>43235.276967592596</v>
      </c>
      <c r="M509" s="59" t="s">
        <v>2730</v>
      </c>
      <c r="N509" s="58" t="s">
        <v>4259</v>
      </c>
      <c r="O509" s="55"/>
      <c r="P509">
        <v>1</v>
      </c>
    </row>
    <row r="510" spans="1:16" x14ac:dyDescent="0.25">
      <c r="A510" s="46" t="s">
        <v>508</v>
      </c>
      <c r="B510" s="46" t="s">
        <v>797</v>
      </c>
      <c r="C510">
        <v>510</v>
      </c>
      <c r="D510" s="53">
        <v>651</v>
      </c>
      <c r="E5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0" s="55" t="s">
        <v>1018</v>
      </c>
      <c r="G510" s="57">
        <v>43235.276967592596</v>
      </c>
      <c r="H510" s="55" t="s">
        <v>1317</v>
      </c>
      <c r="I510" s="59" t="s">
        <v>1900</v>
      </c>
      <c r="J510" s="55" t="s">
        <v>2139</v>
      </c>
      <c r="K510" s="55"/>
      <c r="L510" s="57">
        <v>43235.276967592596</v>
      </c>
      <c r="M510" s="59" t="s">
        <v>2730</v>
      </c>
      <c r="N510" s="58" t="s">
        <v>4259</v>
      </c>
      <c r="O510" s="55"/>
      <c r="P510">
        <v>3</v>
      </c>
    </row>
    <row r="511" spans="1:16" x14ac:dyDescent="0.25">
      <c r="A511" s="46" t="s">
        <v>508</v>
      </c>
      <c r="B511" s="46" t="s">
        <v>798</v>
      </c>
      <c r="C511">
        <v>511</v>
      </c>
      <c r="D511" s="53">
        <v>652</v>
      </c>
      <c r="E5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1" s="55" t="s">
        <v>1018</v>
      </c>
      <c r="G511" s="57">
        <v>43235.276967592596</v>
      </c>
      <c r="H511" s="55" t="s">
        <v>1317</v>
      </c>
      <c r="I511" s="59" t="s">
        <v>1900</v>
      </c>
      <c r="J511" s="55" t="s">
        <v>2139</v>
      </c>
      <c r="K511" s="55"/>
      <c r="L511" s="57">
        <v>43235.276967592596</v>
      </c>
      <c r="M511" s="59" t="s">
        <v>2730</v>
      </c>
      <c r="N511" s="58" t="s">
        <v>4259</v>
      </c>
      <c r="O511" s="55"/>
      <c r="P511">
        <v>3</v>
      </c>
    </row>
    <row r="512" spans="1:16" x14ac:dyDescent="0.25">
      <c r="A512" s="46" t="s">
        <v>508</v>
      </c>
      <c r="B512" s="46" t="s">
        <v>940</v>
      </c>
      <c r="C512">
        <v>512</v>
      </c>
      <c r="D512" s="53">
        <v>653</v>
      </c>
      <c r="E5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2" s="55" t="s">
        <v>1018</v>
      </c>
      <c r="G512" s="57">
        <v>43236.162118055552</v>
      </c>
      <c r="H512" s="55" t="s">
        <v>1285</v>
      </c>
      <c r="I512" s="55"/>
      <c r="J512" s="55"/>
      <c r="K512" s="55" t="s">
        <v>2225</v>
      </c>
      <c r="L512" s="57">
        <v>43236.162118055552</v>
      </c>
      <c r="M512" s="59" t="s">
        <v>2731</v>
      </c>
      <c r="N512" s="58" t="s">
        <v>4260</v>
      </c>
      <c r="O512" s="55"/>
      <c r="P512">
        <v>1</v>
      </c>
    </row>
    <row r="513" spans="1:16" x14ac:dyDescent="0.25">
      <c r="A513" s="46" t="s">
        <v>509</v>
      </c>
      <c r="B513" s="46" t="s">
        <v>508</v>
      </c>
      <c r="C513">
        <v>513</v>
      </c>
      <c r="D513" s="53">
        <v>654</v>
      </c>
      <c r="E5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3" s="55" t="s">
        <v>1018</v>
      </c>
      <c r="G513" s="57">
        <v>43235.624583333331</v>
      </c>
      <c r="H513" s="55" t="s">
        <v>1083</v>
      </c>
      <c r="I513" s="55"/>
      <c r="J513" s="55"/>
      <c r="K513" s="55"/>
      <c r="L513" s="57">
        <v>43235.624583333331</v>
      </c>
      <c r="M513" s="59" t="s">
        <v>2732</v>
      </c>
      <c r="N513" s="58" t="s">
        <v>4261</v>
      </c>
      <c r="O513" s="55"/>
      <c r="P513">
        <v>1</v>
      </c>
    </row>
    <row r="514" spans="1:16" x14ac:dyDescent="0.25">
      <c r="A514" s="46" t="s">
        <v>510</v>
      </c>
      <c r="B514" s="46" t="s">
        <v>798</v>
      </c>
      <c r="C514">
        <v>514</v>
      </c>
      <c r="D514" s="53">
        <v>655</v>
      </c>
      <c r="E5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4" s="55" t="s">
        <v>1018</v>
      </c>
      <c r="G514" s="57">
        <v>43235.729363425926</v>
      </c>
      <c r="H514" s="55" t="s">
        <v>1319</v>
      </c>
      <c r="I514" s="59" t="s">
        <v>1901</v>
      </c>
      <c r="J514" s="55" t="s">
        <v>2139</v>
      </c>
      <c r="K514" s="55" t="s">
        <v>2224</v>
      </c>
      <c r="L514" s="57">
        <v>43235.729363425926</v>
      </c>
      <c r="M514" s="59" t="s">
        <v>2733</v>
      </c>
      <c r="N514" s="58" t="s">
        <v>4262</v>
      </c>
      <c r="O514" s="55"/>
      <c r="P514">
        <v>1</v>
      </c>
    </row>
    <row r="515" spans="1:16" x14ac:dyDescent="0.25">
      <c r="A515" s="46" t="s">
        <v>510</v>
      </c>
      <c r="B515" s="46" t="s">
        <v>507</v>
      </c>
      <c r="C515">
        <v>515</v>
      </c>
      <c r="D515" s="53">
        <v>656</v>
      </c>
      <c r="E5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5" s="55" t="s">
        <v>1018</v>
      </c>
      <c r="G515" s="57">
        <v>43235.729363425926</v>
      </c>
      <c r="H515" s="55" t="s">
        <v>1319</v>
      </c>
      <c r="I515" s="59" t="s">
        <v>1901</v>
      </c>
      <c r="J515" s="55" t="s">
        <v>2139</v>
      </c>
      <c r="K515" s="55" t="s">
        <v>2224</v>
      </c>
      <c r="L515" s="57">
        <v>43235.729363425926</v>
      </c>
      <c r="M515" s="59" t="s">
        <v>2733</v>
      </c>
      <c r="N515" s="58" t="s">
        <v>4262</v>
      </c>
      <c r="O515" s="55"/>
      <c r="P515">
        <v>1</v>
      </c>
    </row>
    <row r="516" spans="1:16" x14ac:dyDescent="0.25">
      <c r="A516" s="46" t="s">
        <v>511</v>
      </c>
      <c r="B516" s="46" t="s">
        <v>510</v>
      </c>
      <c r="C516">
        <v>516</v>
      </c>
      <c r="D516" s="53">
        <v>657</v>
      </c>
      <c r="E5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6" s="55" t="s">
        <v>1018</v>
      </c>
      <c r="G516" s="57">
        <v>43236.250648148147</v>
      </c>
      <c r="H516" s="55" t="s">
        <v>1267</v>
      </c>
      <c r="I516" s="55"/>
      <c r="J516" s="55"/>
      <c r="K516" s="55" t="s">
        <v>2224</v>
      </c>
      <c r="L516" s="57">
        <v>43236.250648148147</v>
      </c>
      <c r="M516" s="59" t="s">
        <v>2734</v>
      </c>
      <c r="N516" s="58" t="s">
        <v>4263</v>
      </c>
      <c r="O516" s="55"/>
      <c r="P516">
        <v>1</v>
      </c>
    </row>
    <row r="517" spans="1:16" x14ac:dyDescent="0.25">
      <c r="A517" s="46" t="s">
        <v>511</v>
      </c>
      <c r="B517" s="46" t="s">
        <v>798</v>
      </c>
      <c r="C517">
        <v>517</v>
      </c>
      <c r="D517" s="53">
        <v>658</v>
      </c>
      <c r="E5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7" s="55" t="s">
        <v>1018</v>
      </c>
      <c r="G517" s="57">
        <v>43236.250648148147</v>
      </c>
      <c r="H517" s="55" t="s">
        <v>1267</v>
      </c>
      <c r="I517" s="55"/>
      <c r="J517" s="55"/>
      <c r="K517" s="55" t="s">
        <v>2224</v>
      </c>
      <c r="L517" s="57">
        <v>43236.250648148147</v>
      </c>
      <c r="M517" s="59" t="s">
        <v>2734</v>
      </c>
      <c r="N517" s="58" t="s">
        <v>4263</v>
      </c>
      <c r="O517" s="55"/>
      <c r="P517">
        <v>1</v>
      </c>
    </row>
    <row r="518" spans="1:16" x14ac:dyDescent="0.25">
      <c r="A518" s="46" t="s">
        <v>511</v>
      </c>
      <c r="B518" s="46" t="s">
        <v>507</v>
      </c>
      <c r="C518">
        <v>518</v>
      </c>
      <c r="D518" s="53">
        <v>659</v>
      </c>
      <c r="E5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8" s="55" t="s">
        <v>1018</v>
      </c>
      <c r="G518" s="57">
        <v>43236.250648148147</v>
      </c>
      <c r="H518" s="55" t="s">
        <v>1267</v>
      </c>
      <c r="I518" s="55"/>
      <c r="J518" s="55"/>
      <c r="K518" s="55" t="s">
        <v>2224</v>
      </c>
      <c r="L518" s="57">
        <v>43236.250648148147</v>
      </c>
      <c r="M518" s="59" t="s">
        <v>2734</v>
      </c>
      <c r="N518" s="58" t="s">
        <v>4263</v>
      </c>
      <c r="O518" s="55"/>
      <c r="P518">
        <v>1</v>
      </c>
    </row>
    <row r="519" spans="1:16" x14ac:dyDescent="0.25">
      <c r="A519" s="46" t="s">
        <v>513</v>
      </c>
      <c r="B519" s="46" t="s">
        <v>738</v>
      </c>
      <c r="C519">
        <v>519</v>
      </c>
      <c r="D519" s="53">
        <v>661</v>
      </c>
      <c r="E5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19" s="55" t="s">
        <v>1018</v>
      </c>
      <c r="G519" s="57">
        <v>43236.254432870373</v>
      </c>
      <c r="H519" s="55" t="s">
        <v>1120</v>
      </c>
      <c r="I519" s="55"/>
      <c r="J519" s="55"/>
      <c r="K519" s="55"/>
      <c r="L519" s="57">
        <v>43236.254432870373</v>
      </c>
      <c r="M519" s="59" t="s">
        <v>2736</v>
      </c>
      <c r="N519" s="58" t="s">
        <v>4265</v>
      </c>
      <c r="O519" s="55"/>
      <c r="P519">
        <v>1</v>
      </c>
    </row>
    <row r="520" spans="1:16" x14ac:dyDescent="0.25">
      <c r="A520" s="46" t="s">
        <v>514</v>
      </c>
      <c r="B520" s="46" t="s">
        <v>941</v>
      </c>
      <c r="C520">
        <v>520</v>
      </c>
      <c r="D520" s="53">
        <v>662</v>
      </c>
      <c r="E5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0" s="55" t="s">
        <v>1018</v>
      </c>
      <c r="G520" s="57">
        <v>43235.206944444442</v>
      </c>
      <c r="H520" s="55" t="s">
        <v>1321</v>
      </c>
      <c r="I520" s="59" t="s">
        <v>1903</v>
      </c>
      <c r="J520" s="55" t="s">
        <v>2139</v>
      </c>
      <c r="K520" s="55"/>
      <c r="L520" s="57">
        <v>43235.206944444442</v>
      </c>
      <c r="M520" s="59" t="s">
        <v>2737</v>
      </c>
      <c r="N520" s="58" t="s">
        <v>4266</v>
      </c>
      <c r="O520" s="55"/>
      <c r="P520">
        <v>1</v>
      </c>
    </row>
    <row r="521" spans="1:16" x14ac:dyDescent="0.25">
      <c r="A521" s="46" t="s">
        <v>514</v>
      </c>
      <c r="B521" s="46" t="s">
        <v>515</v>
      </c>
      <c r="C521">
        <v>521</v>
      </c>
      <c r="D521" s="53">
        <v>664</v>
      </c>
      <c r="E5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1" s="55" t="s">
        <v>1018</v>
      </c>
      <c r="G521" s="57">
        <v>43235.60659722222</v>
      </c>
      <c r="H521" s="55" t="s">
        <v>1323</v>
      </c>
      <c r="I521" s="59" t="s">
        <v>1769</v>
      </c>
      <c r="J521" s="55" t="s">
        <v>2149</v>
      </c>
      <c r="K521" s="55" t="s">
        <v>2227</v>
      </c>
      <c r="L521" s="57">
        <v>43235.60659722222</v>
      </c>
      <c r="M521" s="59" t="s">
        <v>2739</v>
      </c>
      <c r="N521" s="58" t="s">
        <v>4268</v>
      </c>
      <c r="O521" s="55"/>
      <c r="P521">
        <v>1</v>
      </c>
    </row>
    <row r="522" spans="1:16" x14ac:dyDescent="0.25">
      <c r="A522" s="46" t="s">
        <v>514</v>
      </c>
      <c r="B522" s="46" t="s">
        <v>738</v>
      </c>
      <c r="C522">
        <v>522</v>
      </c>
      <c r="D522" s="53">
        <v>665</v>
      </c>
      <c r="E5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2" s="55" t="s">
        <v>1018</v>
      </c>
      <c r="G522" s="57">
        <v>43235.200185185182</v>
      </c>
      <c r="H522" s="55" t="s">
        <v>1324</v>
      </c>
      <c r="I522" s="55"/>
      <c r="J522" s="55"/>
      <c r="K522" s="55"/>
      <c r="L522" s="57">
        <v>43235.200185185182</v>
      </c>
      <c r="M522" s="59" t="s">
        <v>2740</v>
      </c>
      <c r="N522" s="58" t="s">
        <v>4269</v>
      </c>
      <c r="O522" s="55"/>
      <c r="P522">
        <v>2</v>
      </c>
    </row>
    <row r="523" spans="1:16" x14ac:dyDescent="0.25">
      <c r="A523" s="46" t="s">
        <v>514</v>
      </c>
      <c r="B523" s="46" t="s">
        <v>848</v>
      </c>
      <c r="C523">
        <v>523</v>
      </c>
      <c r="D523" s="53">
        <v>666</v>
      </c>
      <c r="E5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3" s="55" t="s">
        <v>1018</v>
      </c>
      <c r="G523" s="57">
        <v>43235.200185185182</v>
      </c>
      <c r="H523" s="55" t="s">
        <v>1324</v>
      </c>
      <c r="I523" s="55"/>
      <c r="J523" s="55"/>
      <c r="K523" s="55"/>
      <c r="L523" s="57">
        <v>43235.200185185182</v>
      </c>
      <c r="M523" s="59" t="s">
        <v>2740</v>
      </c>
      <c r="N523" s="58" t="s">
        <v>4269</v>
      </c>
      <c r="O523" s="55"/>
      <c r="P523">
        <v>1</v>
      </c>
    </row>
    <row r="524" spans="1:16" x14ac:dyDescent="0.25">
      <c r="A524" s="46" t="s">
        <v>514</v>
      </c>
      <c r="B524" s="46" t="s">
        <v>727</v>
      </c>
      <c r="C524">
        <v>524</v>
      </c>
      <c r="D524" s="53">
        <v>667</v>
      </c>
      <c r="E5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4" s="55" t="s">
        <v>1018</v>
      </c>
      <c r="G524" s="57">
        <v>43235.200185185182</v>
      </c>
      <c r="H524" s="55" t="s">
        <v>1324</v>
      </c>
      <c r="I524" s="55"/>
      <c r="J524" s="55"/>
      <c r="K524" s="55"/>
      <c r="L524" s="57">
        <v>43235.200185185182</v>
      </c>
      <c r="M524" s="59" t="s">
        <v>2740</v>
      </c>
      <c r="N524" s="58" t="s">
        <v>4269</v>
      </c>
      <c r="O524" s="55"/>
      <c r="P524">
        <v>2</v>
      </c>
    </row>
    <row r="525" spans="1:16" x14ac:dyDescent="0.25">
      <c r="A525" s="46" t="s">
        <v>514</v>
      </c>
      <c r="B525" s="46" t="s">
        <v>483</v>
      </c>
      <c r="C525">
        <v>525</v>
      </c>
      <c r="D525" s="53">
        <v>668</v>
      </c>
      <c r="E5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5" s="55" t="s">
        <v>1018</v>
      </c>
      <c r="G525" s="57">
        <v>43235.208090277774</v>
      </c>
      <c r="H525" s="55" t="s">
        <v>1325</v>
      </c>
      <c r="I525" s="59" t="s">
        <v>1905</v>
      </c>
      <c r="J525" s="55" t="s">
        <v>2139</v>
      </c>
      <c r="K525" s="55"/>
      <c r="L525" s="57">
        <v>43235.208090277774</v>
      </c>
      <c r="M525" s="59" t="s">
        <v>2741</v>
      </c>
      <c r="N525" s="58" t="s">
        <v>4270</v>
      </c>
      <c r="O525" s="55"/>
      <c r="P525">
        <v>1</v>
      </c>
    </row>
    <row r="526" spans="1:16" x14ac:dyDescent="0.25">
      <c r="A526" s="46" t="s">
        <v>514</v>
      </c>
      <c r="B526" s="46" t="s">
        <v>771</v>
      </c>
      <c r="C526">
        <v>526</v>
      </c>
      <c r="D526" s="53">
        <v>669</v>
      </c>
      <c r="E5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6" s="55" t="s">
        <v>1018</v>
      </c>
      <c r="G526" s="57">
        <v>43235.257118055553</v>
      </c>
      <c r="H526" s="55" t="s">
        <v>1326</v>
      </c>
      <c r="I526" s="55"/>
      <c r="J526" s="55"/>
      <c r="K526" s="55"/>
      <c r="L526" s="57">
        <v>43235.257118055553</v>
      </c>
      <c r="M526" s="59" t="s">
        <v>2742</v>
      </c>
      <c r="N526" s="58" t="s">
        <v>4271</v>
      </c>
      <c r="O526" s="55"/>
      <c r="P526">
        <v>1</v>
      </c>
    </row>
    <row r="527" spans="1:16" x14ac:dyDescent="0.25">
      <c r="A527" s="46" t="s">
        <v>514</v>
      </c>
      <c r="B527" s="46" t="s">
        <v>942</v>
      </c>
      <c r="C527">
        <v>527</v>
      </c>
      <c r="D527" s="53">
        <v>670</v>
      </c>
      <c r="E5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7" s="55" t="s">
        <v>1018</v>
      </c>
      <c r="G527" s="57">
        <v>43235.257118055553</v>
      </c>
      <c r="H527" s="55" t="s">
        <v>1326</v>
      </c>
      <c r="I527" s="55"/>
      <c r="J527" s="55"/>
      <c r="K527" s="55"/>
      <c r="L527" s="57">
        <v>43235.257118055553</v>
      </c>
      <c r="M527" s="59" t="s">
        <v>2742</v>
      </c>
      <c r="N527" s="58" t="s">
        <v>4271</v>
      </c>
      <c r="O527" s="55"/>
      <c r="P527">
        <v>2</v>
      </c>
    </row>
    <row r="528" spans="1:16" x14ac:dyDescent="0.25">
      <c r="A528" s="46" t="s">
        <v>514</v>
      </c>
      <c r="B528" s="46" t="s">
        <v>827</v>
      </c>
      <c r="C528">
        <v>528</v>
      </c>
      <c r="D528" s="53">
        <v>671</v>
      </c>
      <c r="E5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8" s="55" t="s">
        <v>1018</v>
      </c>
      <c r="G528" s="57">
        <v>43235.257187499999</v>
      </c>
      <c r="H528" s="55" t="s">
        <v>1327</v>
      </c>
      <c r="I528" s="55"/>
      <c r="J528" s="55"/>
      <c r="K528" s="55"/>
      <c r="L528" s="57">
        <v>43235.257187499999</v>
      </c>
      <c r="M528" s="59" t="s">
        <v>2743</v>
      </c>
      <c r="N528" s="58" t="s">
        <v>4272</v>
      </c>
      <c r="O528" s="55"/>
      <c r="P528">
        <v>1</v>
      </c>
    </row>
    <row r="529" spans="1:16" x14ac:dyDescent="0.25">
      <c r="A529" s="46" t="s">
        <v>514</v>
      </c>
      <c r="B529" s="46" t="s">
        <v>943</v>
      </c>
      <c r="C529">
        <v>529</v>
      </c>
      <c r="D529" s="53">
        <v>672</v>
      </c>
      <c r="E5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29" s="55" t="s">
        <v>1018</v>
      </c>
      <c r="G529" s="57">
        <v>43235.257187499999</v>
      </c>
      <c r="H529" s="55" t="s">
        <v>1327</v>
      </c>
      <c r="I529" s="55"/>
      <c r="J529" s="55"/>
      <c r="K529" s="55"/>
      <c r="L529" s="57">
        <v>43235.257187499999</v>
      </c>
      <c r="M529" s="59" t="s">
        <v>2743</v>
      </c>
      <c r="N529" s="58" t="s">
        <v>4272</v>
      </c>
      <c r="O529" s="55"/>
      <c r="P529">
        <v>1</v>
      </c>
    </row>
    <row r="530" spans="1:16" x14ac:dyDescent="0.25">
      <c r="A530" s="46" t="s">
        <v>514</v>
      </c>
      <c r="B530" s="46" t="s">
        <v>857</v>
      </c>
      <c r="C530">
        <v>530</v>
      </c>
      <c r="D530" s="53">
        <v>673</v>
      </c>
      <c r="E5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0" s="55" t="s">
        <v>1018</v>
      </c>
      <c r="G530" s="57">
        <v>43235.408888888887</v>
      </c>
      <c r="H530" s="55" t="s">
        <v>1101</v>
      </c>
      <c r="I530" s="55"/>
      <c r="J530" s="55"/>
      <c r="K530" s="55"/>
      <c r="L530" s="57">
        <v>43235.408888888887</v>
      </c>
      <c r="M530" s="59" t="s">
        <v>2744</v>
      </c>
      <c r="N530" s="58" t="s">
        <v>4273</v>
      </c>
      <c r="O530" s="55"/>
      <c r="P530">
        <v>8</v>
      </c>
    </row>
    <row r="531" spans="1:16" x14ac:dyDescent="0.25">
      <c r="A531" s="46" t="s">
        <v>514</v>
      </c>
      <c r="B531" s="46" t="s">
        <v>858</v>
      </c>
      <c r="C531">
        <v>531</v>
      </c>
      <c r="D531" s="53">
        <v>674</v>
      </c>
      <c r="E5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1" s="55" t="s">
        <v>1018</v>
      </c>
      <c r="G531" s="57">
        <v>43235.546412037038</v>
      </c>
      <c r="H531" s="55" t="s">
        <v>1286</v>
      </c>
      <c r="I531" s="55"/>
      <c r="J531" s="55"/>
      <c r="K531" s="55"/>
      <c r="L531" s="57">
        <v>43235.546412037038</v>
      </c>
      <c r="M531" s="59" t="s">
        <v>2745</v>
      </c>
      <c r="N531" s="58" t="s">
        <v>4274</v>
      </c>
      <c r="O531" s="55"/>
      <c r="P531">
        <v>2</v>
      </c>
    </row>
    <row r="532" spans="1:16" x14ac:dyDescent="0.25">
      <c r="A532" s="46" t="s">
        <v>514</v>
      </c>
      <c r="B532" s="46" t="s">
        <v>791</v>
      </c>
      <c r="C532">
        <v>532</v>
      </c>
      <c r="D532" s="53">
        <v>675</v>
      </c>
      <c r="E5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2" s="55" t="s">
        <v>1018</v>
      </c>
      <c r="G532" s="57">
        <v>43235.555428240739</v>
      </c>
      <c r="H532" s="55" t="s">
        <v>1231</v>
      </c>
      <c r="I532" s="55"/>
      <c r="J532" s="55"/>
      <c r="K532" s="55"/>
      <c r="L532" s="57">
        <v>43235.555428240739</v>
      </c>
      <c r="M532" s="59" t="s">
        <v>2746</v>
      </c>
      <c r="N532" s="58" t="s">
        <v>4275</v>
      </c>
      <c r="O532" s="55"/>
      <c r="P532">
        <v>1</v>
      </c>
    </row>
    <row r="533" spans="1:16" x14ac:dyDescent="0.25">
      <c r="A533" s="46" t="s">
        <v>514</v>
      </c>
      <c r="B533" s="46" t="s">
        <v>926</v>
      </c>
      <c r="C533">
        <v>533</v>
      </c>
      <c r="D533" s="53">
        <v>676</v>
      </c>
      <c r="E5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3" s="55" t="s">
        <v>1018</v>
      </c>
      <c r="G533" s="57">
        <v>43235.555428240739</v>
      </c>
      <c r="H533" s="55" t="s">
        <v>1231</v>
      </c>
      <c r="I533" s="55"/>
      <c r="J533" s="55"/>
      <c r="K533" s="55"/>
      <c r="L533" s="57">
        <v>43235.555428240739</v>
      </c>
      <c r="M533" s="59" t="s">
        <v>2746</v>
      </c>
      <c r="N533" s="58" t="s">
        <v>4275</v>
      </c>
      <c r="O533" s="55"/>
      <c r="P533">
        <v>1</v>
      </c>
    </row>
    <row r="534" spans="1:16" x14ac:dyDescent="0.25">
      <c r="A534" s="46" t="s">
        <v>514</v>
      </c>
      <c r="B534" s="46" t="s">
        <v>715</v>
      </c>
      <c r="C534">
        <v>534</v>
      </c>
      <c r="D534" s="53">
        <v>677</v>
      </c>
      <c r="E5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4" s="55" t="s">
        <v>1018</v>
      </c>
      <c r="G534" s="57">
        <v>43235.555428240739</v>
      </c>
      <c r="H534" s="55" t="s">
        <v>1231</v>
      </c>
      <c r="I534" s="55"/>
      <c r="J534" s="55"/>
      <c r="K534" s="55"/>
      <c r="L534" s="57">
        <v>43235.555428240739</v>
      </c>
      <c r="M534" s="59" t="s">
        <v>2746</v>
      </c>
      <c r="N534" s="58" t="s">
        <v>4275</v>
      </c>
      <c r="O534" s="55"/>
      <c r="P534">
        <v>2</v>
      </c>
    </row>
    <row r="535" spans="1:16" x14ac:dyDescent="0.25">
      <c r="A535" s="46" t="s">
        <v>514</v>
      </c>
      <c r="B535" s="46" t="s">
        <v>818</v>
      </c>
      <c r="C535">
        <v>535</v>
      </c>
      <c r="D535" s="53">
        <v>678</v>
      </c>
      <c r="E5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5" s="55" t="s">
        <v>1018</v>
      </c>
      <c r="G535" s="57">
        <v>43235.555590277778</v>
      </c>
      <c r="H535" s="55" t="s">
        <v>1151</v>
      </c>
      <c r="I535" s="59" t="s">
        <v>1813</v>
      </c>
      <c r="J535" s="55" t="s">
        <v>2138</v>
      </c>
      <c r="K535" s="55"/>
      <c r="L535" s="57">
        <v>43235.555590277778</v>
      </c>
      <c r="M535" s="59" t="s">
        <v>2747</v>
      </c>
      <c r="N535" s="58" t="s">
        <v>4276</v>
      </c>
      <c r="O535" s="55"/>
      <c r="P535">
        <v>1</v>
      </c>
    </row>
    <row r="536" spans="1:16" x14ac:dyDescent="0.25">
      <c r="A536" s="46" t="s">
        <v>514</v>
      </c>
      <c r="B536" s="46" t="s">
        <v>764</v>
      </c>
      <c r="C536">
        <v>536</v>
      </c>
      <c r="D536" s="53">
        <v>679</v>
      </c>
      <c r="E5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6" s="55" t="s">
        <v>1018</v>
      </c>
      <c r="G536" s="57">
        <v>43235.743854166663</v>
      </c>
      <c r="H536" s="55" t="s">
        <v>1257</v>
      </c>
      <c r="I536" s="59" t="s">
        <v>1817</v>
      </c>
      <c r="J536" s="55" t="s">
        <v>2137</v>
      </c>
      <c r="K536" s="55"/>
      <c r="L536" s="57">
        <v>43235.743854166663</v>
      </c>
      <c r="M536" s="59" t="s">
        <v>2748</v>
      </c>
      <c r="N536" s="58" t="s">
        <v>4277</v>
      </c>
      <c r="O536" s="55"/>
      <c r="P536">
        <v>1</v>
      </c>
    </row>
    <row r="537" spans="1:16" x14ac:dyDescent="0.25">
      <c r="A537" s="46" t="s">
        <v>514</v>
      </c>
      <c r="B537" s="46" t="s">
        <v>748</v>
      </c>
      <c r="C537">
        <v>537</v>
      </c>
      <c r="D537" s="53">
        <v>680</v>
      </c>
      <c r="E5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7" s="55" t="s">
        <v>1018</v>
      </c>
      <c r="G537" s="57">
        <v>43235.760844907411</v>
      </c>
      <c r="H537" s="55" t="s">
        <v>1219</v>
      </c>
      <c r="I537" s="55"/>
      <c r="J537" s="55"/>
      <c r="K537" s="55"/>
      <c r="L537" s="57">
        <v>43235.760844907411</v>
      </c>
      <c r="M537" s="59" t="s">
        <v>2749</v>
      </c>
      <c r="N537" s="58" t="s">
        <v>4278</v>
      </c>
      <c r="O537" s="55"/>
      <c r="P537">
        <v>1</v>
      </c>
    </row>
    <row r="538" spans="1:16" x14ac:dyDescent="0.25">
      <c r="A538" s="46" t="s">
        <v>514</v>
      </c>
      <c r="B538" s="46" t="s">
        <v>767</v>
      </c>
      <c r="C538">
        <v>538</v>
      </c>
      <c r="D538" s="53">
        <v>681</v>
      </c>
      <c r="E5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8" s="55" t="s">
        <v>1018</v>
      </c>
      <c r="G538" s="57">
        <v>43235.779236111113</v>
      </c>
      <c r="H538" s="55" t="s">
        <v>1328</v>
      </c>
      <c r="I538" s="59" t="s">
        <v>1907</v>
      </c>
      <c r="J538" s="55" t="s">
        <v>2141</v>
      </c>
      <c r="K538" s="55"/>
      <c r="L538" s="57">
        <v>43235.779236111113</v>
      </c>
      <c r="M538" s="59" t="s">
        <v>2750</v>
      </c>
      <c r="N538" s="58" t="s">
        <v>4279</v>
      </c>
      <c r="O538" s="55"/>
      <c r="P538">
        <v>1</v>
      </c>
    </row>
    <row r="539" spans="1:16" x14ac:dyDescent="0.25">
      <c r="A539" s="46" t="s">
        <v>514</v>
      </c>
      <c r="B539" s="46" t="s">
        <v>737</v>
      </c>
      <c r="C539">
        <v>539</v>
      </c>
      <c r="D539" s="53">
        <v>682</v>
      </c>
      <c r="E5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39" s="55" t="s">
        <v>1018</v>
      </c>
      <c r="G539" s="57">
        <v>43235.783518518518</v>
      </c>
      <c r="H539" s="55" t="s">
        <v>1235</v>
      </c>
      <c r="I539" s="59" t="s">
        <v>1852</v>
      </c>
      <c r="J539" s="55" t="s">
        <v>2141</v>
      </c>
      <c r="K539" s="55"/>
      <c r="L539" s="57">
        <v>43235.783518518518</v>
      </c>
      <c r="M539" s="59" t="s">
        <v>2751</v>
      </c>
      <c r="N539" s="58" t="s">
        <v>4280</v>
      </c>
      <c r="O539" s="55"/>
      <c r="P539">
        <v>1</v>
      </c>
    </row>
    <row r="540" spans="1:16" x14ac:dyDescent="0.25">
      <c r="A540" s="46" t="s">
        <v>514</v>
      </c>
      <c r="B540" s="46" t="s">
        <v>760</v>
      </c>
      <c r="C540">
        <v>540</v>
      </c>
      <c r="D540" s="53">
        <v>683</v>
      </c>
      <c r="E5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0" s="55" t="s">
        <v>1018</v>
      </c>
      <c r="G540" s="57">
        <v>43236.257418981484</v>
      </c>
      <c r="H540" s="55" t="s">
        <v>1329</v>
      </c>
      <c r="I540" s="55"/>
      <c r="J540" s="55"/>
      <c r="K540" s="55"/>
      <c r="L540" s="57">
        <v>43236.257418981484</v>
      </c>
      <c r="M540" s="59" t="s">
        <v>2752</v>
      </c>
      <c r="N540" s="58" t="s">
        <v>4281</v>
      </c>
      <c r="O540" s="55"/>
      <c r="P540">
        <v>1</v>
      </c>
    </row>
    <row r="541" spans="1:16" x14ac:dyDescent="0.25">
      <c r="A541" s="46" t="s">
        <v>516</v>
      </c>
      <c r="B541" s="46" t="s">
        <v>738</v>
      </c>
      <c r="C541">
        <v>541</v>
      </c>
      <c r="D541" s="53">
        <v>684</v>
      </c>
      <c r="E5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1" s="55" t="s">
        <v>1018</v>
      </c>
      <c r="G541" s="57">
        <v>43235.485162037039</v>
      </c>
      <c r="H541" s="55" t="s">
        <v>1120</v>
      </c>
      <c r="I541" s="55"/>
      <c r="J541" s="55"/>
      <c r="K541" s="55"/>
      <c r="L541" s="57">
        <v>43235.485162037039</v>
      </c>
      <c r="M541" s="59" t="s">
        <v>2753</v>
      </c>
      <c r="N541" s="58" t="s">
        <v>4282</v>
      </c>
      <c r="O541" s="55"/>
      <c r="P541">
        <v>1</v>
      </c>
    </row>
    <row r="542" spans="1:16" x14ac:dyDescent="0.25">
      <c r="A542" s="46" t="s">
        <v>516</v>
      </c>
      <c r="B542" s="46" t="s">
        <v>715</v>
      </c>
      <c r="C542">
        <v>542</v>
      </c>
      <c r="D542" s="53">
        <v>685</v>
      </c>
      <c r="E5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2" s="55" t="s">
        <v>1018</v>
      </c>
      <c r="G542" s="57">
        <v>43236.261979166666</v>
      </c>
      <c r="H542" s="55" t="s">
        <v>1215</v>
      </c>
      <c r="I542" s="55"/>
      <c r="J542" s="55"/>
      <c r="K542" s="55"/>
      <c r="L542" s="57">
        <v>43236.261979166666</v>
      </c>
      <c r="M542" s="59" t="s">
        <v>2754</v>
      </c>
      <c r="N542" s="58" t="s">
        <v>4283</v>
      </c>
      <c r="O542" s="55"/>
      <c r="P542">
        <v>1</v>
      </c>
    </row>
    <row r="543" spans="1:16" x14ac:dyDescent="0.25">
      <c r="A543" s="46" t="s">
        <v>517</v>
      </c>
      <c r="B543" s="46" t="s">
        <v>818</v>
      </c>
      <c r="C543">
        <v>543</v>
      </c>
      <c r="D543" s="53">
        <v>686</v>
      </c>
      <c r="E5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3" s="55" t="s">
        <v>1018</v>
      </c>
      <c r="G543" s="57">
        <v>43234.858206018522</v>
      </c>
      <c r="H543" s="55" t="s">
        <v>1211</v>
      </c>
      <c r="I543" s="59" t="s">
        <v>1744</v>
      </c>
      <c r="J543" s="55" t="s">
        <v>2138</v>
      </c>
      <c r="K543" s="55"/>
      <c r="L543" s="57">
        <v>43234.858206018522</v>
      </c>
      <c r="M543" s="59" t="s">
        <v>2755</v>
      </c>
      <c r="N543" s="58" t="s">
        <v>4284</v>
      </c>
      <c r="O543" s="55"/>
      <c r="P543">
        <v>4</v>
      </c>
    </row>
    <row r="544" spans="1:16" x14ac:dyDescent="0.25">
      <c r="A544" s="46" t="s">
        <v>517</v>
      </c>
      <c r="B544" s="46" t="s">
        <v>738</v>
      </c>
      <c r="C544">
        <v>544</v>
      </c>
      <c r="D544" s="53">
        <v>687</v>
      </c>
      <c r="E5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4" s="55" t="s">
        <v>1018</v>
      </c>
      <c r="G544" s="57">
        <v>43235.266076388885</v>
      </c>
      <c r="H544" s="55" t="s">
        <v>1107</v>
      </c>
      <c r="I544" s="55"/>
      <c r="J544" s="55"/>
      <c r="K544" s="55"/>
      <c r="L544" s="57">
        <v>43235.266076388885</v>
      </c>
      <c r="M544" s="59" t="s">
        <v>2756</v>
      </c>
      <c r="N544" s="58" t="s">
        <v>4285</v>
      </c>
      <c r="O544" s="55"/>
      <c r="P544">
        <v>3</v>
      </c>
    </row>
    <row r="545" spans="1:16" x14ac:dyDescent="0.25">
      <c r="A545" s="46" t="s">
        <v>517</v>
      </c>
      <c r="B545" s="46" t="s">
        <v>841</v>
      </c>
      <c r="C545">
        <v>545</v>
      </c>
      <c r="D545" s="53">
        <v>688</v>
      </c>
      <c r="E5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5" s="55" t="s">
        <v>1018</v>
      </c>
      <c r="G545" s="57">
        <v>43235.266076388885</v>
      </c>
      <c r="H545" s="55" t="s">
        <v>1107</v>
      </c>
      <c r="I545" s="55"/>
      <c r="J545" s="55"/>
      <c r="K545" s="55"/>
      <c r="L545" s="57">
        <v>43235.266076388885</v>
      </c>
      <c r="M545" s="59" t="s">
        <v>2756</v>
      </c>
      <c r="N545" s="58" t="s">
        <v>4285</v>
      </c>
      <c r="O545" s="55"/>
      <c r="P545">
        <v>1</v>
      </c>
    </row>
    <row r="546" spans="1:16" x14ac:dyDescent="0.25">
      <c r="A546" s="46" t="s">
        <v>517</v>
      </c>
      <c r="B546" s="46" t="s">
        <v>944</v>
      </c>
      <c r="C546">
        <v>546</v>
      </c>
      <c r="D546" s="53">
        <v>689</v>
      </c>
      <c r="E5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6" s="55" t="s">
        <v>1018</v>
      </c>
      <c r="G546" s="57">
        <v>43235.281053240738</v>
      </c>
      <c r="H546" s="55" t="s">
        <v>1330</v>
      </c>
      <c r="I546" s="59" t="s">
        <v>1908</v>
      </c>
      <c r="J546" s="55" t="s">
        <v>2141</v>
      </c>
      <c r="K546" s="55"/>
      <c r="L546" s="57">
        <v>43235.281053240738</v>
      </c>
      <c r="M546" s="59" t="s">
        <v>2757</v>
      </c>
      <c r="N546" s="58" t="s">
        <v>4286</v>
      </c>
      <c r="O546" s="55"/>
      <c r="P546">
        <v>1</v>
      </c>
    </row>
    <row r="547" spans="1:16" x14ac:dyDescent="0.25">
      <c r="A547" s="46" t="s">
        <v>517</v>
      </c>
      <c r="B547" s="46" t="s">
        <v>771</v>
      </c>
      <c r="C547">
        <v>547</v>
      </c>
      <c r="D547" s="53">
        <v>690</v>
      </c>
      <c r="E5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7" s="55" t="s">
        <v>1018</v>
      </c>
      <c r="G547" s="57">
        <v>43235.60255787037</v>
      </c>
      <c r="H547" s="55" t="s">
        <v>1332</v>
      </c>
      <c r="I547" s="55"/>
      <c r="J547" s="55"/>
      <c r="K547" s="55"/>
      <c r="L547" s="57">
        <v>43235.60255787037</v>
      </c>
      <c r="M547" s="59" t="s">
        <v>2758</v>
      </c>
      <c r="N547" s="58" t="s">
        <v>4287</v>
      </c>
      <c r="O547" s="55"/>
      <c r="P547">
        <v>1</v>
      </c>
    </row>
    <row r="548" spans="1:16" x14ac:dyDescent="0.25">
      <c r="A548" s="46" t="s">
        <v>517</v>
      </c>
      <c r="B548" s="46" t="s">
        <v>929</v>
      </c>
      <c r="C548">
        <v>548</v>
      </c>
      <c r="D548" s="53">
        <v>691</v>
      </c>
      <c r="E5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8" s="55" t="s">
        <v>1018</v>
      </c>
      <c r="G548" s="57">
        <v>43235.60255787037</v>
      </c>
      <c r="H548" s="55" t="s">
        <v>1332</v>
      </c>
      <c r="I548" s="55"/>
      <c r="J548" s="55"/>
      <c r="K548" s="55"/>
      <c r="L548" s="57">
        <v>43235.60255787037</v>
      </c>
      <c r="M548" s="59" t="s">
        <v>2758</v>
      </c>
      <c r="N548" s="58" t="s">
        <v>4287</v>
      </c>
      <c r="O548" s="55"/>
      <c r="P548">
        <v>1</v>
      </c>
    </row>
    <row r="549" spans="1:16" x14ac:dyDescent="0.25">
      <c r="A549" s="46" t="s">
        <v>517</v>
      </c>
      <c r="B549" s="46" t="s">
        <v>945</v>
      </c>
      <c r="C549">
        <v>549</v>
      </c>
      <c r="D549" s="53">
        <v>692</v>
      </c>
      <c r="E5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49" s="55" t="s">
        <v>1018</v>
      </c>
      <c r="G549" s="57">
        <v>43235.60255787037</v>
      </c>
      <c r="H549" s="55" t="s">
        <v>1332</v>
      </c>
      <c r="I549" s="55"/>
      <c r="J549" s="55"/>
      <c r="K549" s="55"/>
      <c r="L549" s="57">
        <v>43235.60255787037</v>
      </c>
      <c r="M549" s="59" t="s">
        <v>2758</v>
      </c>
      <c r="N549" s="58" t="s">
        <v>4287</v>
      </c>
      <c r="O549" s="55"/>
      <c r="P549">
        <v>1</v>
      </c>
    </row>
    <row r="550" spans="1:16" x14ac:dyDescent="0.25">
      <c r="A550" s="46" t="s">
        <v>517</v>
      </c>
      <c r="B550" s="46" t="s">
        <v>946</v>
      </c>
      <c r="C550">
        <v>550</v>
      </c>
      <c r="D550" s="53">
        <v>693</v>
      </c>
      <c r="E5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0" s="55" t="s">
        <v>1018</v>
      </c>
      <c r="G550" s="57">
        <v>43235.60255787037</v>
      </c>
      <c r="H550" s="55" t="s">
        <v>1332</v>
      </c>
      <c r="I550" s="55"/>
      <c r="J550" s="55"/>
      <c r="K550" s="55"/>
      <c r="L550" s="57">
        <v>43235.60255787037</v>
      </c>
      <c r="M550" s="59" t="s">
        <v>2758</v>
      </c>
      <c r="N550" s="58" t="s">
        <v>4287</v>
      </c>
      <c r="O550" s="55"/>
      <c r="P550">
        <v>1</v>
      </c>
    </row>
    <row r="551" spans="1:16" x14ac:dyDescent="0.25">
      <c r="A551" s="46" t="s">
        <v>517</v>
      </c>
      <c r="B551" s="46" t="s">
        <v>947</v>
      </c>
      <c r="C551">
        <v>551</v>
      </c>
      <c r="D551" s="53">
        <v>694</v>
      </c>
      <c r="E5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1" s="55" t="s">
        <v>1018</v>
      </c>
      <c r="G551" s="57">
        <v>43235.60255787037</v>
      </c>
      <c r="H551" s="55" t="s">
        <v>1332</v>
      </c>
      <c r="I551" s="55"/>
      <c r="J551" s="55"/>
      <c r="K551" s="55"/>
      <c r="L551" s="57">
        <v>43235.60255787037</v>
      </c>
      <c r="M551" s="59" t="s">
        <v>2758</v>
      </c>
      <c r="N551" s="58" t="s">
        <v>4287</v>
      </c>
      <c r="O551" s="55"/>
      <c r="P551">
        <v>1</v>
      </c>
    </row>
    <row r="552" spans="1:16" x14ac:dyDescent="0.25">
      <c r="A552" s="46" t="s">
        <v>517</v>
      </c>
      <c r="B552" s="46" t="s">
        <v>665</v>
      </c>
      <c r="C552">
        <v>552</v>
      </c>
      <c r="D552" s="53">
        <v>695</v>
      </c>
      <c r="E5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2" s="55" t="s">
        <v>1018</v>
      </c>
      <c r="G552" s="57">
        <v>43235.60255787037</v>
      </c>
      <c r="H552" s="55" t="s">
        <v>1332</v>
      </c>
      <c r="I552" s="55"/>
      <c r="J552" s="55"/>
      <c r="K552" s="55"/>
      <c r="L552" s="57">
        <v>43235.60255787037</v>
      </c>
      <c r="M552" s="59" t="s">
        <v>2758</v>
      </c>
      <c r="N552" s="58" t="s">
        <v>4287</v>
      </c>
      <c r="O552" s="55"/>
      <c r="P552">
        <v>1</v>
      </c>
    </row>
    <row r="553" spans="1:16" x14ac:dyDescent="0.25">
      <c r="A553" s="46" t="s">
        <v>517</v>
      </c>
      <c r="B553" s="46" t="s">
        <v>496</v>
      </c>
      <c r="C553">
        <v>553</v>
      </c>
      <c r="D553" s="53">
        <v>696</v>
      </c>
      <c r="E5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3" s="55" t="s">
        <v>1018</v>
      </c>
      <c r="G553" s="57">
        <v>43235.60565972222</v>
      </c>
      <c r="H553" s="55" t="s">
        <v>1238</v>
      </c>
      <c r="I553" s="55"/>
      <c r="J553" s="55"/>
      <c r="K553" s="55"/>
      <c r="L553" s="57">
        <v>43235.60565972222</v>
      </c>
      <c r="M553" s="59" t="s">
        <v>2759</v>
      </c>
      <c r="N553" s="58" t="s">
        <v>4288</v>
      </c>
      <c r="O553" s="55"/>
      <c r="P553">
        <v>1</v>
      </c>
    </row>
    <row r="554" spans="1:16" x14ac:dyDescent="0.25">
      <c r="A554" s="46" t="s">
        <v>517</v>
      </c>
      <c r="B554" s="46" t="s">
        <v>782</v>
      </c>
      <c r="C554">
        <v>554</v>
      </c>
      <c r="D554" s="53">
        <v>697</v>
      </c>
      <c r="E5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4" s="55" t="s">
        <v>1018</v>
      </c>
      <c r="G554" s="57">
        <v>43235.607430555552</v>
      </c>
      <c r="H554" s="55" t="s">
        <v>1333</v>
      </c>
      <c r="I554" s="59" t="s">
        <v>1909</v>
      </c>
      <c r="J554" s="55" t="s">
        <v>2142</v>
      </c>
      <c r="K554" s="55"/>
      <c r="L554" s="57">
        <v>43235.607430555552</v>
      </c>
      <c r="M554" s="59" t="s">
        <v>2760</v>
      </c>
      <c r="N554" s="58" t="s">
        <v>4289</v>
      </c>
      <c r="O554" s="55"/>
      <c r="P554">
        <v>2</v>
      </c>
    </row>
    <row r="555" spans="1:16" x14ac:dyDescent="0.25">
      <c r="A555" s="46" t="s">
        <v>517</v>
      </c>
      <c r="B555" s="46" t="s">
        <v>645</v>
      </c>
      <c r="C555">
        <v>555</v>
      </c>
      <c r="D555" s="53">
        <v>698</v>
      </c>
      <c r="E5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5" s="55" t="s">
        <v>1018</v>
      </c>
      <c r="G555" s="57">
        <v>43235.690439814818</v>
      </c>
      <c r="H555" s="55" t="s">
        <v>1128</v>
      </c>
      <c r="I555" s="55"/>
      <c r="J555" s="55"/>
      <c r="K555" s="55"/>
      <c r="L555" s="57">
        <v>43235.690439814818</v>
      </c>
      <c r="M555" s="59" t="s">
        <v>2761</v>
      </c>
      <c r="N555" s="58" t="s">
        <v>4290</v>
      </c>
      <c r="O555" s="55"/>
      <c r="P555">
        <v>1</v>
      </c>
    </row>
    <row r="556" spans="1:16" x14ac:dyDescent="0.25">
      <c r="A556" s="46" t="s">
        <v>517</v>
      </c>
      <c r="B556" s="46" t="s">
        <v>808</v>
      </c>
      <c r="C556">
        <v>556</v>
      </c>
      <c r="D556" s="53">
        <v>699</v>
      </c>
      <c r="E5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6" s="55" t="s">
        <v>1018</v>
      </c>
      <c r="G556" s="57">
        <v>43235.692071759258</v>
      </c>
      <c r="H556" s="55" t="s">
        <v>1334</v>
      </c>
      <c r="I556" s="55"/>
      <c r="J556" s="55"/>
      <c r="K556" s="55"/>
      <c r="L556" s="57">
        <v>43235.692071759258</v>
      </c>
      <c r="M556" s="59" t="s">
        <v>2762</v>
      </c>
      <c r="N556" s="58" t="s">
        <v>4291</v>
      </c>
      <c r="O556" s="55"/>
      <c r="P556">
        <v>1</v>
      </c>
    </row>
    <row r="557" spans="1:16" x14ac:dyDescent="0.25">
      <c r="A557" s="46" t="s">
        <v>517</v>
      </c>
      <c r="B557" s="46" t="s">
        <v>857</v>
      </c>
      <c r="C557">
        <v>557</v>
      </c>
      <c r="D557" s="53">
        <v>700</v>
      </c>
      <c r="E5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7" s="55" t="s">
        <v>1018</v>
      </c>
      <c r="G557" s="57">
        <v>43235.718252314815</v>
      </c>
      <c r="H557" s="55" t="s">
        <v>1186</v>
      </c>
      <c r="I557" s="55"/>
      <c r="J557" s="55"/>
      <c r="K557" s="55"/>
      <c r="L557" s="57">
        <v>43235.718252314815</v>
      </c>
      <c r="M557" s="59" t="s">
        <v>2763</v>
      </c>
      <c r="N557" s="58" t="s">
        <v>4292</v>
      </c>
      <c r="O557" s="55"/>
      <c r="P557">
        <v>5</v>
      </c>
    </row>
    <row r="558" spans="1:16" x14ac:dyDescent="0.25">
      <c r="A558" s="46" t="s">
        <v>517</v>
      </c>
      <c r="B558" s="46" t="s">
        <v>715</v>
      </c>
      <c r="C558">
        <v>558</v>
      </c>
      <c r="D558" s="53">
        <v>701</v>
      </c>
      <c r="E5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8" s="55" t="s">
        <v>1018</v>
      </c>
      <c r="G558" s="57">
        <v>43235.731631944444</v>
      </c>
      <c r="H558" s="55" t="s">
        <v>1214</v>
      </c>
      <c r="I558" s="59" t="s">
        <v>1802</v>
      </c>
      <c r="J558" s="55" t="s">
        <v>2137</v>
      </c>
      <c r="K558" s="55"/>
      <c r="L558" s="57">
        <v>43235.731631944444</v>
      </c>
      <c r="M558" s="59" t="s">
        <v>2764</v>
      </c>
      <c r="N558" s="58" t="s">
        <v>4293</v>
      </c>
      <c r="O558" s="55"/>
      <c r="P558">
        <v>2</v>
      </c>
    </row>
    <row r="559" spans="1:16" x14ac:dyDescent="0.25">
      <c r="A559" s="46" t="s">
        <v>517</v>
      </c>
      <c r="B559" s="46" t="s">
        <v>850</v>
      </c>
      <c r="C559">
        <v>559</v>
      </c>
      <c r="D559" s="53">
        <v>702</v>
      </c>
      <c r="E5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59" s="55" t="s">
        <v>1018</v>
      </c>
      <c r="G559" s="57">
        <v>43235.734270833331</v>
      </c>
      <c r="H559" s="55" t="s">
        <v>1202</v>
      </c>
      <c r="I559" s="59" t="s">
        <v>1836</v>
      </c>
      <c r="J559" s="55" t="s">
        <v>2138</v>
      </c>
      <c r="K559" s="55"/>
      <c r="L559" s="57">
        <v>43235.734270833331</v>
      </c>
      <c r="M559" s="59" t="s">
        <v>2765</v>
      </c>
      <c r="N559" s="58" t="s">
        <v>4294</v>
      </c>
      <c r="O559" s="55"/>
      <c r="P559">
        <v>2</v>
      </c>
    </row>
    <row r="560" spans="1:16" x14ac:dyDescent="0.25">
      <c r="A560" s="46" t="s">
        <v>517</v>
      </c>
      <c r="B560" s="46" t="s">
        <v>791</v>
      </c>
      <c r="C560">
        <v>560</v>
      </c>
      <c r="D560" s="53">
        <v>703</v>
      </c>
      <c r="E5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0" s="55" t="s">
        <v>1018</v>
      </c>
      <c r="G560" s="57">
        <v>43235.763877314814</v>
      </c>
      <c r="H560" s="55" t="s">
        <v>1231</v>
      </c>
      <c r="I560" s="55"/>
      <c r="J560" s="55"/>
      <c r="K560" s="55"/>
      <c r="L560" s="57">
        <v>43235.763877314814</v>
      </c>
      <c r="M560" s="59" t="s">
        <v>2766</v>
      </c>
      <c r="N560" s="58" t="s">
        <v>4295</v>
      </c>
      <c r="O560" s="55"/>
      <c r="P560">
        <v>1</v>
      </c>
    </row>
    <row r="561" spans="1:16" x14ac:dyDescent="0.25">
      <c r="A561" s="46" t="s">
        <v>517</v>
      </c>
      <c r="B561" s="46" t="s">
        <v>926</v>
      </c>
      <c r="C561">
        <v>561</v>
      </c>
      <c r="D561" s="53">
        <v>704</v>
      </c>
      <c r="E5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1" s="55" t="s">
        <v>1018</v>
      </c>
      <c r="G561" s="57">
        <v>43235.763877314814</v>
      </c>
      <c r="H561" s="55" t="s">
        <v>1231</v>
      </c>
      <c r="I561" s="55"/>
      <c r="J561" s="55"/>
      <c r="K561" s="55"/>
      <c r="L561" s="57">
        <v>43235.763877314814</v>
      </c>
      <c r="M561" s="59" t="s">
        <v>2766</v>
      </c>
      <c r="N561" s="58" t="s">
        <v>4295</v>
      </c>
      <c r="O561" s="55"/>
      <c r="P561">
        <v>1</v>
      </c>
    </row>
    <row r="562" spans="1:16" x14ac:dyDescent="0.25">
      <c r="A562" s="46" t="s">
        <v>517</v>
      </c>
      <c r="B562" s="46" t="s">
        <v>748</v>
      </c>
      <c r="C562">
        <v>562</v>
      </c>
      <c r="D562" s="53">
        <v>705</v>
      </c>
      <c r="E5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2" s="55" t="s">
        <v>1018</v>
      </c>
      <c r="G562" s="57">
        <v>43235.802199074074</v>
      </c>
      <c r="H562" s="55" t="s">
        <v>1219</v>
      </c>
      <c r="I562" s="55"/>
      <c r="J562" s="55"/>
      <c r="K562" s="55"/>
      <c r="L562" s="57">
        <v>43235.802199074074</v>
      </c>
      <c r="M562" s="59" t="s">
        <v>2767</v>
      </c>
      <c r="N562" s="58" t="s">
        <v>4296</v>
      </c>
      <c r="O562" s="55"/>
      <c r="P562">
        <v>1</v>
      </c>
    </row>
    <row r="563" spans="1:16" x14ac:dyDescent="0.25">
      <c r="A563" s="46" t="s">
        <v>517</v>
      </c>
      <c r="B563" s="46" t="s">
        <v>737</v>
      </c>
      <c r="C563">
        <v>563</v>
      </c>
      <c r="D563" s="53">
        <v>706</v>
      </c>
      <c r="E5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3" s="55" t="s">
        <v>1018</v>
      </c>
      <c r="G563" s="57">
        <v>43235.822870370372</v>
      </c>
      <c r="H563" s="55" t="s">
        <v>1235</v>
      </c>
      <c r="I563" s="59" t="s">
        <v>1852</v>
      </c>
      <c r="J563" s="55" t="s">
        <v>2141</v>
      </c>
      <c r="K563" s="55"/>
      <c r="L563" s="57">
        <v>43235.822870370372</v>
      </c>
      <c r="M563" s="59" t="s">
        <v>2768</v>
      </c>
      <c r="N563" s="58" t="s">
        <v>4297</v>
      </c>
      <c r="O563" s="55"/>
      <c r="P563">
        <v>1</v>
      </c>
    </row>
    <row r="564" spans="1:16" x14ac:dyDescent="0.25">
      <c r="A564" s="46" t="s">
        <v>517</v>
      </c>
      <c r="B564" s="46" t="s">
        <v>849</v>
      </c>
      <c r="C564">
        <v>564</v>
      </c>
      <c r="D564" s="53">
        <v>707</v>
      </c>
      <c r="E5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4" s="55" t="s">
        <v>1018</v>
      </c>
      <c r="G564" s="57">
        <v>43236.252627314818</v>
      </c>
      <c r="H564" s="55" t="s">
        <v>1335</v>
      </c>
      <c r="I564" s="59" t="s">
        <v>1910</v>
      </c>
      <c r="J564" s="55" t="s">
        <v>2148</v>
      </c>
      <c r="K564" s="55"/>
      <c r="L564" s="57">
        <v>43236.252627314818</v>
      </c>
      <c r="M564" s="59" t="s">
        <v>2769</v>
      </c>
      <c r="N564" s="58" t="s">
        <v>4298</v>
      </c>
      <c r="O564" s="55"/>
      <c r="P564">
        <v>1</v>
      </c>
    </row>
    <row r="565" spans="1:16" x14ac:dyDescent="0.25">
      <c r="A565" s="46" t="s">
        <v>518</v>
      </c>
      <c r="B565" s="46" t="s">
        <v>641</v>
      </c>
      <c r="C565">
        <v>565</v>
      </c>
      <c r="D565" s="53">
        <v>708</v>
      </c>
      <c r="E5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5" s="55" t="s">
        <v>1018</v>
      </c>
      <c r="G565" s="57">
        <v>43236.265057870369</v>
      </c>
      <c r="H565" s="55" t="s">
        <v>1337</v>
      </c>
      <c r="I565" s="55"/>
      <c r="J565" s="55"/>
      <c r="K565" s="55" t="s">
        <v>2228</v>
      </c>
      <c r="L565" s="57">
        <v>43236.265057870369</v>
      </c>
      <c r="M565" s="59" t="s">
        <v>2770</v>
      </c>
      <c r="N565" s="58" t="s">
        <v>4299</v>
      </c>
      <c r="O565" s="55"/>
      <c r="P565">
        <v>1</v>
      </c>
    </row>
    <row r="566" spans="1:16" x14ac:dyDescent="0.25">
      <c r="A566" s="46" t="s">
        <v>519</v>
      </c>
      <c r="B566" s="46" t="s">
        <v>800</v>
      </c>
      <c r="C566">
        <v>566</v>
      </c>
      <c r="D566" s="53">
        <v>709</v>
      </c>
      <c r="E5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6" s="55" t="s">
        <v>1018</v>
      </c>
      <c r="G566" s="57">
        <v>43236.266817129632</v>
      </c>
      <c r="H566" s="55" t="s">
        <v>1338</v>
      </c>
      <c r="I566" s="55"/>
      <c r="J566" s="55"/>
      <c r="K566" s="55" t="s">
        <v>2229</v>
      </c>
      <c r="L566" s="57">
        <v>43236.266817129632</v>
      </c>
      <c r="M566" s="59" t="s">
        <v>2771</v>
      </c>
      <c r="N566" s="58" t="s">
        <v>4300</v>
      </c>
      <c r="O566" s="55"/>
      <c r="P566">
        <v>1</v>
      </c>
    </row>
    <row r="567" spans="1:16" x14ac:dyDescent="0.25">
      <c r="A567" s="46" t="s">
        <v>519</v>
      </c>
      <c r="B567" s="46" t="s">
        <v>799</v>
      </c>
      <c r="C567">
        <v>567</v>
      </c>
      <c r="D567" s="53">
        <v>710</v>
      </c>
      <c r="E5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7" s="55" t="s">
        <v>1018</v>
      </c>
      <c r="G567" s="57">
        <v>43236.266817129632</v>
      </c>
      <c r="H567" s="55" t="s">
        <v>1338</v>
      </c>
      <c r="I567" s="55"/>
      <c r="J567" s="55"/>
      <c r="K567" s="55" t="s">
        <v>2229</v>
      </c>
      <c r="L567" s="57">
        <v>43236.266817129632</v>
      </c>
      <c r="M567" s="59" t="s">
        <v>2771</v>
      </c>
      <c r="N567" s="58" t="s">
        <v>4300</v>
      </c>
      <c r="O567" s="55"/>
      <c r="P567">
        <v>1</v>
      </c>
    </row>
    <row r="568" spans="1:16" x14ac:dyDescent="0.25">
      <c r="A568" s="46" t="s">
        <v>520</v>
      </c>
      <c r="B568" s="46" t="s">
        <v>816</v>
      </c>
      <c r="C568">
        <v>568</v>
      </c>
      <c r="D568" s="53">
        <v>711</v>
      </c>
      <c r="E5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8" s="55" t="s">
        <v>1018</v>
      </c>
      <c r="G568" s="57">
        <v>43235.644560185188</v>
      </c>
      <c r="H568" s="55" t="s">
        <v>1177</v>
      </c>
      <c r="I568" s="55"/>
      <c r="J568" s="55"/>
      <c r="K568" s="55"/>
      <c r="L568" s="57">
        <v>43235.644560185188</v>
      </c>
      <c r="M568" s="59" t="s">
        <v>2772</v>
      </c>
      <c r="N568" s="58" t="s">
        <v>4301</v>
      </c>
      <c r="O568" s="55"/>
      <c r="P568">
        <v>1</v>
      </c>
    </row>
    <row r="569" spans="1:16" x14ac:dyDescent="0.25">
      <c r="A569" s="46" t="s">
        <v>520</v>
      </c>
      <c r="B569" s="46" t="s">
        <v>692</v>
      </c>
      <c r="C569">
        <v>569</v>
      </c>
      <c r="D569" s="53">
        <v>712</v>
      </c>
      <c r="E5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69" s="55" t="s">
        <v>1018</v>
      </c>
      <c r="G569" s="57">
        <v>43235.671249999999</v>
      </c>
      <c r="H569" s="55" t="s">
        <v>1232</v>
      </c>
      <c r="I569" s="55"/>
      <c r="J569" s="55"/>
      <c r="K569" s="55"/>
      <c r="L569" s="57">
        <v>43235.671249999999</v>
      </c>
      <c r="M569" s="59" t="s">
        <v>2773</v>
      </c>
      <c r="N569" s="58" t="s">
        <v>4302</v>
      </c>
      <c r="O569" s="55"/>
      <c r="P569">
        <v>1</v>
      </c>
    </row>
    <row r="570" spans="1:16" x14ac:dyDescent="0.25">
      <c r="A570" s="46" t="s">
        <v>520</v>
      </c>
      <c r="B570" s="46" t="s">
        <v>715</v>
      </c>
      <c r="C570">
        <v>570</v>
      </c>
      <c r="D570" s="53">
        <v>713</v>
      </c>
      <c r="E5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0" s="55" t="s">
        <v>1018</v>
      </c>
      <c r="G570" s="57">
        <v>43236.27</v>
      </c>
      <c r="H570" s="55" t="s">
        <v>1160</v>
      </c>
      <c r="I570" s="55"/>
      <c r="J570" s="55"/>
      <c r="K570" s="55"/>
      <c r="L570" s="57">
        <v>43236.27</v>
      </c>
      <c r="M570" s="59" t="s">
        <v>2774</v>
      </c>
      <c r="N570" s="58" t="s">
        <v>4303</v>
      </c>
      <c r="O570" s="55"/>
      <c r="P570">
        <v>1</v>
      </c>
    </row>
    <row r="571" spans="1:16" x14ac:dyDescent="0.25">
      <c r="A571" s="46" t="s">
        <v>521</v>
      </c>
      <c r="B571" s="46" t="s">
        <v>857</v>
      </c>
      <c r="C571">
        <v>571</v>
      </c>
      <c r="D571" s="53">
        <v>714</v>
      </c>
      <c r="E5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1" s="55" t="s">
        <v>1018</v>
      </c>
      <c r="G571" s="57">
        <v>43235.821585648147</v>
      </c>
      <c r="H571" s="55" t="s">
        <v>1185</v>
      </c>
      <c r="I571" s="55"/>
      <c r="J571" s="55"/>
      <c r="K571" s="55"/>
      <c r="L571" s="57">
        <v>43235.821585648147</v>
      </c>
      <c r="M571" s="59" t="s">
        <v>2775</v>
      </c>
      <c r="N571" s="58" t="s">
        <v>4304</v>
      </c>
      <c r="O571" s="55"/>
      <c r="P571">
        <v>2</v>
      </c>
    </row>
    <row r="572" spans="1:16" x14ac:dyDescent="0.25">
      <c r="A572" s="46" t="s">
        <v>523</v>
      </c>
      <c r="B572" s="46" t="s">
        <v>948</v>
      </c>
      <c r="C572">
        <v>572</v>
      </c>
      <c r="D572" s="53">
        <v>716</v>
      </c>
      <c r="E5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2" s="55" t="s">
        <v>1018</v>
      </c>
      <c r="G572" s="57">
        <v>43235.758460648147</v>
      </c>
      <c r="H572" s="55" t="s">
        <v>1340</v>
      </c>
      <c r="I572" s="55"/>
      <c r="J572" s="55"/>
      <c r="K572" s="55"/>
      <c r="L572" s="57">
        <v>43235.758460648147</v>
      </c>
      <c r="M572" s="59" t="s">
        <v>2777</v>
      </c>
      <c r="N572" s="58" t="s">
        <v>4306</v>
      </c>
      <c r="O572" s="55"/>
      <c r="P572">
        <v>1</v>
      </c>
    </row>
    <row r="573" spans="1:16" x14ac:dyDescent="0.25">
      <c r="A573" s="46" t="s">
        <v>523</v>
      </c>
      <c r="B573" s="46" t="s">
        <v>738</v>
      </c>
      <c r="C573">
        <v>573</v>
      </c>
      <c r="D573" s="53">
        <v>717</v>
      </c>
      <c r="E5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3" s="55" t="s">
        <v>1018</v>
      </c>
      <c r="G573" s="57">
        <v>43235.758460648147</v>
      </c>
      <c r="H573" s="55" t="s">
        <v>1340</v>
      </c>
      <c r="I573" s="55"/>
      <c r="J573" s="55"/>
      <c r="K573" s="55"/>
      <c r="L573" s="57">
        <v>43235.758460648147</v>
      </c>
      <c r="M573" s="59" t="s">
        <v>2777</v>
      </c>
      <c r="N573" s="58" t="s">
        <v>4306</v>
      </c>
      <c r="O573" s="55"/>
      <c r="P573">
        <v>2</v>
      </c>
    </row>
    <row r="574" spans="1:16" x14ac:dyDescent="0.25">
      <c r="A574" s="46" t="s">
        <v>523</v>
      </c>
      <c r="B574" s="46" t="s">
        <v>848</v>
      </c>
      <c r="C574">
        <v>574</v>
      </c>
      <c r="D574" s="53">
        <v>718</v>
      </c>
      <c r="E5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4" s="55" t="s">
        <v>1018</v>
      </c>
      <c r="G574" s="57">
        <v>43235.758460648147</v>
      </c>
      <c r="H574" s="55" t="s">
        <v>1340</v>
      </c>
      <c r="I574" s="55"/>
      <c r="J574" s="55"/>
      <c r="K574" s="55"/>
      <c r="L574" s="57">
        <v>43235.758460648147</v>
      </c>
      <c r="M574" s="59" t="s">
        <v>2777</v>
      </c>
      <c r="N574" s="58" t="s">
        <v>4306</v>
      </c>
      <c r="O574" s="55"/>
      <c r="P574">
        <v>2</v>
      </c>
    </row>
    <row r="575" spans="1:16" x14ac:dyDescent="0.25">
      <c r="A575" s="46" t="s">
        <v>523</v>
      </c>
      <c r="B575" s="46" t="s">
        <v>748</v>
      </c>
      <c r="C575">
        <v>575</v>
      </c>
      <c r="D575" s="53">
        <v>719</v>
      </c>
      <c r="E5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5" s="55" t="s">
        <v>1018</v>
      </c>
      <c r="G575" s="57">
        <v>43236.280416666668</v>
      </c>
      <c r="H575" s="55" t="s">
        <v>1219</v>
      </c>
      <c r="I575" s="55"/>
      <c r="J575" s="55"/>
      <c r="K575" s="55"/>
      <c r="L575" s="57">
        <v>43236.280416666668</v>
      </c>
      <c r="M575" s="59" t="s">
        <v>2778</v>
      </c>
      <c r="N575" s="58" t="s">
        <v>4307</v>
      </c>
      <c r="O575" s="55"/>
      <c r="P575">
        <v>1</v>
      </c>
    </row>
    <row r="576" spans="1:16" x14ac:dyDescent="0.25">
      <c r="A576" s="46" t="s">
        <v>524</v>
      </c>
      <c r="B576" s="46" t="s">
        <v>525</v>
      </c>
      <c r="C576">
        <v>576</v>
      </c>
      <c r="D576" s="53">
        <v>720</v>
      </c>
      <c r="E5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6" s="55" t="s">
        <v>1018</v>
      </c>
      <c r="G576" s="57">
        <v>43234.816990740743</v>
      </c>
      <c r="H576" s="55" t="s">
        <v>1341</v>
      </c>
      <c r="I576" s="55"/>
      <c r="J576" s="55"/>
      <c r="K576" s="55"/>
      <c r="L576" s="57">
        <v>43234.816990740743</v>
      </c>
      <c r="M576" s="59" t="s">
        <v>2779</v>
      </c>
      <c r="N576" s="58" t="s">
        <v>4308</v>
      </c>
      <c r="O576" s="55"/>
      <c r="P576">
        <v>1</v>
      </c>
    </row>
    <row r="577" spans="1:16" x14ac:dyDescent="0.25">
      <c r="A577" s="46" t="s">
        <v>525</v>
      </c>
      <c r="B577" s="46" t="s">
        <v>715</v>
      </c>
      <c r="C577">
        <v>577</v>
      </c>
      <c r="D577" s="53">
        <v>721</v>
      </c>
      <c r="E5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7" s="55" t="s">
        <v>1018</v>
      </c>
      <c r="G577" s="57">
        <v>43236.223969907405</v>
      </c>
      <c r="H577" s="55" t="s">
        <v>1342</v>
      </c>
      <c r="I577" s="59" t="s">
        <v>1817</v>
      </c>
      <c r="J577" s="55" t="s">
        <v>2137</v>
      </c>
      <c r="K577" s="55"/>
      <c r="L577" s="57">
        <v>43236.223969907405</v>
      </c>
      <c r="M577" s="59" t="s">
        <v>2780</v>
      </c>
      <c r="N577" s="58" t="s">
        <v>4309</v>
      </c>
      <c r="O577" s="55"/>
      <c r="P577">
        <v>1</v>
      </c>
    </row>
    <row r="578" spans="1:16" x14ac:dyDescent="0.25">
      <c r="A578" s="46" t="s">
        <v>525</v>
      </c>
      <c r="B578" s="46" t="s">
        <v>807</v>
      </c>
      <c r="C578">
        <v>578</v>
      </c>
      <c r="D578" s="53">
        <v>722</v>
      </c>
      <c r="E5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8" s="55" t="s">
        <v>1018</v>
      </c>
      <c r="G578" s="57">
        <v>43236.280972222223</v>
      </c>
      <c r="H578" s="55" t="s">
        <v>1343</v>
      </c>
      <c r="I578" s="55"/>
      <c r="J578" s="55"/>
      <c r="K578" s="55"/>
      <c r="L578" s="57">
        <v>43236.280972222223</v>
      </c>
      <c r="M578" s="59" t="s">
        <v>2781</v>
      </c>
      <c r="N578" s="58" t="s">
        <v>4310</v>
      </c>
      <c r="O578" s="55"/>
      <c r="P578">
        <v>1</v>
      </c>
    </row>
    <row r="579" spans="1:16" x14ac:dyDescent="0.25">
      <c r="A579" s="46" t="s">
        <v>528</v>
      </c>
      <c r="B579" s="46" t="s">
        <v>949</v>
      </c>
      <c r="C579">
        <v>579</v>
      </c>
      <c r="D579" s="53">
        <v>725</v>
      </c>
      <c r="E5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79" s="55" t="s">
        <v>1018</v>
      </c>
      <c r="G579" s="57">
        <v>43236.287048611113</v>
      </c>
      <c r="H579" s="55" t="s">
        <v>1346</v>
      </c>
      <c r="I579" s="59" t="s">
        <v>1913</v>
      </c>
      <c r="J579" s="55" t="s">
        <v>2139</v>
      </c>
      <c r="K579" s="55"/>
      <c r="L579" s="57">
        <v>43236.287048611113</v>
      </c>
      <c r="M579" s="59" t="s">
        <v>2784</v>
      </c>
      <c r="N579" s="58" t="s">
        <v>4313</v>
      </c>
      <c r="O579" s="55"/>
      <c r="P579">
        <v>1</v>
      </c>
    </row>
    <row r="580" spans="1:16" x14ac:dyDescent="0.25">
      <c r="A580" s="46" t="s">
        <v>528</v>
      </c>
      <c r="B580" s="46" t="s">
        <v>869</v>
      </c>
      <c r="C580">
        <v>580</v>
      </c>
      <c r="D580" s="53">
        <v>726</v>
      </c>
      <c r="E5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0" s="55" t="s">
        <v>1018</v>
      </c>
      <c r="G580" s="57">
        <v>43236.287048611113</v>
      </c>
      <c r="H580" s="55" t="s">
        <v>1346</v>
      </c>
      <c r="I580" s="59" t="s">
        <v>1913</v>
      </c>
      <c r="J580" s="55" t="s">
        <v>2139</v>
      </c>
      <c r="K580" s="55"/>
      <c r="L580" s="57">
        <v>43236.287048611113</v>
      </c>
      <c r="M580" s="59" t="s">
        <v>2784</v>
      </c>
      <c r="N580" s="58" t="s">
        <v>4313</v>
      </c>
      <c r="O580" s="55"/>
      <c r="P580">
        <v>1</v>
      </c>
    </row>
    <row r="581" spans="1:16" x14ac:dyDescent="0.25">
      <c r="A581" s="46" t="s">
        <v>528</v>
      </c>
      <c r="B581" s="46" t="s">
        <v>676</v>
      </c>
      <c r="C581">
        <v>581</v>
      </c>
      <c r="D581" s="53">
        <v>727</v>
      </c>
      <c r="E5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1" s="55" t="s">
        <v>1018</v>
      </c>
      <c r="G581" s="57">
        <v>43236.287048611113</v>
      </c>
      <c r="H581" s="55" t="s">
        <v>1346</v>
      </c>
      <c r="I581" s="59" t="s">
        <v>1913</v>
      </c>
      <c r="J581" s="55" t="s">
        <v>2139</v>
      </c>
      <c r="K581" s="55"/>
      <c r="L581" s="57">
        <v>43236.287048611113</v>
      </c>
      <c r="M581" s="59" t="s">
        <v>2784</v>
      </c>
      <c r="N581" s="58" t="s">
        <v>4313</v>
      </c>
      <c r="O581" s="55"/>
      <c r="P581">
        <v>1</v>
      </c>
    </row>
    <row r="582" spans="1:16" x14ac:dyDescent="0.25">
      <c r="A582" s="46" t="s">
        <v>528</v>
      </c>
      <c r="B582" s="46" t="s">
        <v>943</v>
      </c>
      <c r="C582">
        <v>582</v>
      </c>
      <c r="D582" s="53">
        <v>728</v>
      </c>
      <c r="E5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2" s="55" t="s">
        <v>1018</v>
      </c>
      <c r="G582" s="57">
        <v>43236.287048611113</v>
      </c>
      <c r="H582" s="55" t="s">
        <v>1346</v>
      </c>
      <c r="I582" s="59" t="s">
        <v>1913</v>
      </c>
      <c r="J582" s="55" t="s">
        <v>2139</v>
      </c>
      <c r="K582" s="55"/>
      <c r="L582" s="57">
        <v>43236.287048611113</v>
      </c>
      <c r="M582" s="59" t="s">
        <v>2784</v>
      </c>
      <c r="N582" s="58" t="s">
        <v>4313</v>
      </c>
      <c r="O582" s="55"/>
      <c r="P582">
        <v>1</v>
      </c>
    </row>
    <row r="583" spans="1:16" x14ac:dyDescent="0.25">
      <c r="A583" s="46" t="s">
        <v>528</v>
      </c>
      <c r="B583" s="46" t="s">
        <v>848</v>
      </c>
      <c r="C583">
        <v>583</v>
      </c>
      <c r="D583" s="53">
        <v>729</v>
      </c>
      <c r="E5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3" s="55" t="s">
        <v>1018</v>
      </c>
      <c r="G583" s="57">
        <v>43236.287048611113</v>
      </c>
      <c r="H583" s="55" t="s">
        <v>1346</v>
      </c>
      <c r="I583" s="59" t="s">
        <v>1913</v>
      </c>
      <c r="J583" s="55" t="s">
        <v>2139</v>
      </c>
      <c r="K583" s="55"/>
      <c r="L583" s="57">
        <v>43236.287048611113</v>
      </c>
      <c r="M583" s="59" t="s">
        <v>2784</v>
      </c>
      <c r="N583" s="58" t="s">
        <v>4313</v>
      </c>
      <c r="O583" s="55"/>
      <c r="P583">
        <v>1</v>
      </c>
    </row>
    <row r="584" spans="1:16" x14ac:dyDescent="0.25">
      <c r="A584" s="46" t="s">
        <v>529</v>
      </c>
      <c r="B584" s="46" t="s">
        <v>818</v>
      </c>
      <c r="C584">
        <v>584</v>
      </c>
      <c r="D584" s="53">
        <v>731</v>
      </c>
      <c r="E5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4" s="55" t="s">
        <v>1018</v>
      </c>
      <c r="G584" s="57">
        <v>43235.559965277775</v>
      </c>
      <c r="H584" s="55" t="s">
        <v>1151</v>
      </c>
      <c r="I584" s="59" t="s">
        <v>1813</v>
      </c>
      <c r="J584" s="55" t="s">
        <v>2138</v>
      </c>
      <c r="K584" s="55"/>
      <c r="L584" s="57">
        <v>43235.559965277775</v>
      </c>
      <c r="M584" s="59" t="s">
        <v>2786</v>
      </c>
      <c r="N584" s="58" t="s">
        <v>4315</v>
      </c>
      <c r="O584" s="55"/>
      <c r="P584">
        <v>1</v>
      </c>
    </row>
    <row r="585" spans="1:16" x14ac:dyDescent="0.25">
      <c r="A585" s="46" t="s">
        <v>529</v>
      </c>
      <c r="B585" s="46" t="s">
        <v>692</v>
      </c>
      <c r="C585">
        <v>585</v>
      </c>
      <c r="D585" s="53">
        <v>732</v>
      </c>
      <c r="E5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5" s="55" t="s">
        <v>1018</v>
      </c>
      <c r="G585" s="57">
        <v>43235.605775462966</v>
      </c>
      <c r="H585" s="55" t="s">
        <v>1232</v>
      </c>
      <c r="I585" s="55"/>
      <c r="J585" s="55"/>
      <c r="K585" s="55"/>
      <c r="L585" s="57">
        <v>43235.605775462966</v>
      </c>
      <c r="M585" s="59" t="s">
        <v>2787</v>
      </c>
      <c r="N585" s="58" t="s">
        <v>4316</v>
      </c>
      <c r="O585" s="55"/>
      <c r="P585">
        <v>1</v>
      </c>
    </row>
    <row r="586" spans="1:16" x14ac:dyDescent="0.25">
      <c r="A586" s="46" t="s">
        <v>529</v>
      </c>
      <c r="B586" s="46" t="s">
        <v>857</v>
      </c>
      <c r="C586">
        <v>586</v>
      </c>
      <c r="D586" s="53">
        <v>733</v>
      </c>
      <c r="E5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6" s="55" t="s">
        <v>1018</v>
      </c>
      <c r="G586" s="57">
        <v>43236.282858796294</v>
      </c>
      <c r="H586" s="55" t="s">
        <v>1186</v>
      </c>
      <c r="I586" s="55"/>
      <c r="J586" s="55"/>
      <c r="K586" s="55"/>
      <c r="L586" s="57">
        <v>43236.282858796294</v>
      </c>
      <c r="M586" s="59" t="s">
        <v>2788</v>
      </c>
      <c r="N586" s="58" t="s">
        <v>4317</v>
      </c>
      <c r="O586" s="55"/>
      <c r="P586">
        <v>1</v>
      </c>
    </row>
    <row r="587" spans="1:16" x14ac:dyDescent="0.25">
      <c r="A587" s="46" t="s">
        <v>529</v>
      </c>
      <c r="B587" s="46" t="s">
        <v>890</v>
      </c>
      <c r="C587">
        <v>587</v>
      </c>
      <c r="D587" s="53">
        <v>734</v>
      </c>
      <c r="E5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7" s="55" t="s">
        <v>1018</v>
      </c>
      <c r="G587" s="57">
        <v>43236.286585648151</v>
      </c>
      <c r="H587" s="55" t="s">
        <v>1108</v>
      </c>
      <c r="I587" s="55"/>
      <c r="J587" s="55"/>
      <c r="K587" s="55"/>
      <c r="L587" s="57">
        <v>43236.286585648151</v>
      </c>
      <c r="M587" s="59" t="s">
        <v>2789</v>
      </c>
      <c r="N587" s="58" t="s">
        <v>4318</v>
      </c>
      <c r="O587" s="55"/>
      <c r="P587">
        <v>1</v>
      </c>
    </row>
    <row r="588" spans="1:16" x14ac:dyDescent="0.25">
      <c r="A588" s="46" t="s">
        <v>529</v>
      </c>
      <c r="B588" s="46" t="s">
        <v>676</v>
      </c>
      <c r="C588">
        <v>588</v>
      </c>
      <c r="D588" s="53">
        <v>735</v>
      </c>
      <c r="E5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8" s="55" t="s">
        <v>1018</v>
      </c>
      <c r="G588" s="57">
        <v>43236.286585648151</v>
      </c>
      <c r="H588" s="55" t="s">
        <v>1108</v>
      </c>
      <c r="I588" s="55"/>
      <c r="J588" s="55"/>
      <c r="K588" s="55"/>
      <c r="L588" s="57">
        <v>43236.286585648151</v>
      </c>
      <c r="M588" s="59" t="s">
        <v>2789</v>
      </c>
      <c r="N588" s="58" t="s">
        <v>4318</v>
      </c>
      <c r="O588" s="55"/>
      <c r="P588">
        <v>1</v>
      </c>
    </row>
    <row r="589" spans="1:16" x14ac:dyDescent="0.25">
      <c r="A589" s="46" t="s">
        <v>529</v>
      </c>
      <c r="B589" s="46" t="s">
        <v>536</v>
      </c>
      <c r="C589">
        <v>589</v>
      </c>
      <c r="D589" s="53">
        <v>736</v>
      </c>
      <c r="E5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89" s="55" t="s">
        <v>1018</v>
      </c>
      <c r="G589" s="57">
        <v>43236.286585648151</v>
      </c>
      <c r="H589" s="55" t="s">
        <v>1108</v>
      </c>
      <c r="I589" s="55"/>
      <c r="J589" s="55"/>
      <c r="K589" s="55"/>
      <c r="L589" s="57">
        <v>43236.286585648151</v>
      </c>
      <c r="M589" s="59" t="s">
        <v>2789</v>
      </c>
      <c r="N589" s="58" t="s">
        <v>4318</v>
      </c>
      <c r="O589" s="55"/>
      <c r="P589">
        <v>1</v>
      </c>
    </row>
    <row r="590" spans="1:16" x14ac:dyDescent="0.25">
      <c r="A590" s="46" t="s">
        <v>529</v>
      </c>
      <c r="B590" s="46" t="s">
        <v>850</v>
      </c>
      <c r="C590">
        <v>590</v>
      </c>
      <c r="D590" s="53">
        <v>737</v>
      </c>
      <c r="E5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0" s="55" t="s">
        <v>1018</v>
      </c>
      <c r="G590" s="57">
        <v>43236.287824074076</v>
      </c>
      <c r="H590" s="55" t="s">
        <v>1336</v>
      </c>
      <c r="I590" s="55"/>
      <c r="J590" s="55"/>
      <c r="K590" s="55"/>
      <c r="L590" s="57">
        <v>43236.287824074076</v>
      </c>
      <c r="M590" s="59" t="s">
        <v>2790</v>
      </c>
      <c r="N590" s="58" t="s">
        <v>4319</v>
      </c>
      <c r="O590" s="55"/>
      <c r="P590">
        <v>1</v>
      </c>
    </row>
    <row r="591" spans="1:16" x14ac:dyDescent="0.25">
      <c r="A591" s="46" t="s">
        <v>530</v>
      </c>
      <c r="B591" s="46" t="s">
        <v>857</v>
      </c>
      <c r="C591">
        <v>591</v>
      </c>
      <c r="D591" s="53">
        <v>738</v>
      </c>
      <c r="E5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1" s="55" t="s">
        <v>1018</v>
      </c>
      <c r="G591" s="57">
        <v>43235.352141203701</v>
      </c>
      <c r="H591" s="55" t="s">
        <v>1161</v>
      </c>
      <c r="I591" s="55"/>
      <c r="J591" s="55"/>
      <c r="K591" s="55"/>
      <c r="L591" s="57">
        <v>43235.352141203701</v>
      </c>
      <c r="M591" s="59" t="s">
        <v>2791</v>
      </c>
      <c r="N591" s="58" t="s">
        <v>4320</v>
      </c>
      <c r="O591" s="55"/>
      <c r="P591">
        <v>2</v>
      </c>
    </row>
    <row r="592" spans="1:16" x14ac:dyDescent="0.25">
      <c r="A592" s="46" t="s">
        <v>530</v>
      </c>
      <c r="B592" s="46" t="s">
        <v>760</v>
      </c>
      <c r="C592">
        <v>592</v>
      </c>
      <c r="D592" s="53">
        <v>739</v>
      </c>
      <c r="E5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2" s="55" t="s">
        <v>1018</v>
      </c>
      <c r="G592" s="57">
        <v>43236.287974537037</v>
      </c>
      <c r="H592" s="55" t="s">
        <v>1329</v>
      </c>
      <c r="I592" s="55"/>
      <c r="J592" s="55"/>
      <c r="K592" s="55"/>
      <c r="L592" s="57">
        <v>43236.287974537037</v>
      </c>
      <c r="M592" s="59" t="s">
        <v>2792</v>
      </c>
      <c r="N592" s="58" t="s">
        <v>4321</v>
      </c>
      <c r="O592" s="55"/>
      <c r="P592">
        <v>1</v>
      </c>
    </row>
    <row r="593" spans="1:16" x14ac:dyDescent="0.25">
      <c r="A593" s="46" t="s">
        <v>531</v>
      </c>
      <c r="B593" s="46" t="s">
        <v>950</v>
      </c>
      <c r="C593">
        <v>593</v>
      </c>
      <c r="D593" s="53">
        <v>740</v>
      </c>
      <c r="E5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3" s="55" t="s">
        <v>1018</v>
      </c>
      <c r="G593" s="57">
        <v>43235.858425925922</v>
      </c>
      <c r="H593" s="55" t="s">
        <v>1348</v>
      </c>
      <c r="I593" s="59" t="s">
        <v>1914</v>
      </c>
      <c r="J593" s="55" t="s">
        <v>2139</v>
      </c>
      <c r="K593" s="55"/>
      <c r="L593" s="57">
        <v>43235.858425925922</v>
      </c>
      <c r="M593" s="59" t="s">
        <v>2793</v>
      </c>
      <c r="N593" s="58" t="s">
        <v>4322</v>
      </c>
      <c r="O593" s="58" t="s">
        <v>5361</v>
      </c>
      <c r="P593" s="61">
        <v>1</v>
      </c>
    </row>
    <row r="594" spans="1:16" x14ac:dyDescent="0.25">
      <c r="A594" s="46" t="s">
        <v>531</v>
      </c>
      <c r="B594" s="46" t="s">
        <v>951</v>
      </c>
      <c r="C594">
        <v>594</v>
      </c>
      <c r="D594" s="53">
        <v>741</v>
      </c>
      <c r="E5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4" s="55" t="s">
        <v>1018</v>
      </c>
      <c r="G594" s="57">
        <v>43235.858425925922</v>
      </c>
      <c r="H594" s="55" t="s">
        <v>1348</v>
      </c>
      <c r="I594" s="59" t="s">
        <v>1914</v>
      </c>
      <c r="J594" s="55" t="s">
        <v>2139</v>
      </c>
      <c r="K594" s="55"/>
      <c r="L594" s="57">
        <v>43235.858425925922</v>
      </c>
      <c r="M594" s="59" t="s">
        <v>2793</v>
      </c>
      <c r="N594" s="58" t="s">
        <v>4322</v>
      </c>
      <c r="O594" s="58" t="s">
        <v>5361</v>
      </c>
      <c r="P594" s="61">
        <v>1</v>
      </c>
    </row>
    <row r="595" spans="1:16" x14ac:dyDescent="0.25">
      <c r="A595" s="46" t="s">
        <v>531</v>
      </c>
      <c r="B595" s="46" t="s">
        <v>938</v>
      </c>
      <c r="C595">
        <v>595</v>
      </c>
      <c r="D595" s="53">
        <v>743</v>
      </c>
      <c r="E5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5" s="55" t="s">
        <v>1018</v>
      </c>
      <c r="G595" s="57">
        <v>43235.858425925922</v>
      </c>
      <c r="H595" s="55" t="s">
        <v>1348</v>
      </c>
      <c r="I595" s="59" t="s">
        <v>1914</v>
      </c>
      <c r="J595" s="55" t="s">
        <v>2139</v>
      </c>
      <c r="K595" s="55"/>
      <c r="L595" s="57">
        <v>43235.858425925922</v>
      </c>
      <c r="M595" s="59" t="s">
        <v>2793</v>
      </c>
      <c r="N595" s="58" t="s">
        <v>4322</v>
      </c>
      <c r="O595" s="58" t="s">
        <v>5361</v>
      </c>
      <c r="P595" s="61">
        <v>1</v>
      </c>
    </row>
    <row r="596" spans="1:16" x14ac:dyDescent="0.25">
      <c r="A596" s="46" t="s">
        <v>532</v>
      </c>
      <c r="B596" s="46" t="s">
        <v>760</v>
      </c>
      <c r="C596">
        <v>596</v>
      </c>
      <c r="D596" s="53">
        <v>745</v>
      </c>
      <c r="E5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6" s="55" t="s">
        <v>1018</v>
      </c>
      <c r="G596" s="57">
        <v>43236.291018518517</v>
      </c>
      <c r="H596" s="55" t="s">
        <v>1329</v>
      </c>
      <c r="I596" s="55"/>
      <c r="J596" s="55"/>
      <c r="K596" s="55"/>
      <c r="L596" s="57">
        <v>43236.291018518517</v>
      </c>
      <c r="M596" s="59" t="s">
        <v>2795</v>
      </c>
      <c r="N596" s="58" t="s">
        <v>4324</v>
      </c>
      <c r="O596" s="55"/>
      <c r="P596">
        <v>1</v>
      </c>
    </row>
    <row r="597" spans="1:16" x14ac:dyDescent="0.25">
      <c r="A597" s="46" t="s">
        <v>319</v>
      </c>
      <c r="B597" s="46" t="s">
        <v>943</v>
      </c>
      <c r="C597">
        <v>597</v>
      </c>
      <c r="D597" s="53">
        <v>746</v>
      </c>
      <c r="E5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7" s="55" t="s">
        <v>1018</v>
      </c>
      <c r="G597" s="57">
        <v>43235.556863425925</v>
      </c>
      <c r="H597" s="55" t="s">
        <v>1150</v>
      </c>
      <c r="I597" s="55"/>
      <c r="J597" s="55"/>
      <c r="K597" s="55"/>
      <c r="L597" s="57">
        <v>43235.556863425925</v>
      </c>
      <c r="M597" s="59" t="s">
        <v>2433</v>
      </c>
      <c r="N597" s="58" t="s">
        <v>3962</v>
      </c>
      <c r="O597" s="58" t="s">
        <v>5344</v>
      </c>
      <c r="P597" s="61">
        <v>1</v>
      </c>
    </row>
    <row r="598" spans="1:16" x14ac:dyDescent="0.25">
      <c r="A598" s="46" t="s">
        <v>533</v>
      </c>
      <c r="B598" s="46" t="s">
        <v>943</v>
      </c>
      <c r="C598">
        <v>598</v>
      </c>
      <c r="D598" s="53">
        <v>747</v>
      </c>
      <c r="E5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8" s="55" t="s">
        <v>1018</v>
      </c>
      <c r="G598" s="57">
        <v>43235.251400462963</v>
      </c>
      <c r="H598" s="55" t="s">
        <v>1327</v>
      </c>
      <c r="I598" s="55"/>
      <c r="J598" s="55"/>
      <c r="K598" s="55"/>
      <c r="L598" s="57">
        <v>43235.251400462963</v>
      </c>
      <c r="M598" s="59" t="s">
        <v>2796</v>
      </c>
      <c r="N598" s="58" t="s">
        <v>4325</v>
      </c>
      <c r="O598" s="55"/>
      <c r="P598">
        <v>1</v>
      </c>
    </row>
    <row r="599" spans="1:16" x14ac:dyDescent="0.25">
      <c r="A599" s="46" t="s">
        <v>533</v>
      </c>
      <c r="B599" s="46" t="s">
        <v>827</v>
      </c>
      <c r="C599">
        <v>599</v>
      </c>
      <c r="D599" s="53">
        <v>748</v>
      </c>
      <c r="E5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599" s="55" t="s">
        <v>1018</v>
      </c>
      <c r="G599" s="57">
        <v>43235.251400462963</v>
      </c>
      <c r="H599" s="55" t="s">
        <v>1327</v>
      </c>
      <c r="I599" s="55"/>
      <c r="J599" s="55"/>
      <c r="K599" s="55"/>
      <c r="L599" s="57">
        <v>43235.251400462963</v>
      </c>
      <c r="M599" s="59" t="s">
        <v>2796</v>
      </c>
      <c r="N599" s="58" t="s">
        <v>4325</v>
      </c>
      <c r="O599" s="55"/>
      <c r="P599">
        <v>1</v>
      </c>
    </row>
    <row r="600" spans="1:16" x14ac:dyDescent="0.25">
      <c r="A600" s="46" t="s">
        <v>533</v>
      </c>
      <c r="B600" s="46" t="s">
        <v>942</v>
      </c>
      <c r="C600">
        <v>600</v>
      </c>
      <c r="D600" s="53">
        <v>749</v>
      </c>
      <c r="E6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0" s="55" t="s">
        <v>1018</v>
      </c>
      <c r="G600" s="57">
        <v>43235.251400462963</v>
      </c>
      <c r="H600" s="55" t="s">
        <v>1327</v>
      </c>
      <c r="I600" s="55"/>
      <c r="J600" s="55"/>
      <c r="K600" s="55"/>
      <c r="L600" s="57">
        <v>43235.251400462963</v>
      </c>
      <c r="M600" s="59" t="s">
        <v>2796</v>
      </c>
      <c r="N600" s="58" t="s">
        <v>4325</v>
      </c>
      <c r="O600" s="55"/>
      <c r="P600">
        <v>2</v>
      </c>
    </row>
    <row r="601" spans="1:16" x14ac:dyDescent="0.25">
      <c r="A601" s="46" t="s">
        <v>533</v>
      </c>
      <c r="B601" s="46" t="s">
        <v>771</v>
      </c>
      <c r="C601">
        <v>601</v>
      </c>
      <c r="D601" s="53">
        <v>750</v>
      </c>
      <c r="E6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1" s="55" t="s">
        <v>1018</v>
      </c>
      <c r="G601" s="57">
        <v>43235.251840277779</v>
      </c>
      <c r="H601" s="55" t="s">
        <v>1326</v>
      </c>
      <c r="I601" s="55"/>
      <c r="J601" s="55"/>
      <c r="K601" s="55"/>
      <c r="L601" s="57">
        <v>43235.251840277779</v>
      </c>
      <c r="M601" s="59" t="s">
        <v>2797</v>
      </c>
      <c r="N601" s="58" t="s">
        <v>4326</v>
      </c>
      <c r="O601" s="55"/>
      <c r="P601">
        <v>1</v>
      </c>
    </row>
    <row r="602" spans="1:16" x14ac:dyDescent="0.25">
      <c r="A602" s="46" t="s">
        <v>533</v>
      </c>
      <c r="B602" s="46" t="s">
        <v>891</v>
      </c>
      <c r="C602">
        <v>602</v>
      </c>
      <c r="D602" s="53">
        <v>751</v>
      </c>
      <c r="E6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2" s="55" t="s">
        <v>1018</v>
      </c>
      <c r="G602" s="57">
        <v>43235.414351851854</v>
      </c>
      <c r="H602" s="55" t="s">
        <v>1109</v>
      </c>
      <c r="I602" s="55"/>
      <c r="J602" s="55"/>
      <c r="K602" s="55"/>
      <c r="L602" s="57">
        <v>43235.414351851854</v>
      </c>
      <c r="M602" s="59" t="s">
        <v>2798</v>
      </c>
      <c r="N602" s="58" t="s">
        <v>4327</v>
      </c>
      <c r="O602" s="55"/>
      <c r="P602">
        <v>1</v>
      </c>
    </row>
    <row r="603" spans="1:16" x14ac:dyDescent="0.25">
      <c r="A603" s="46" t="s">
        <v>533</v>
      </c>
      <c r="B603" s="46" t="s">
        <v>738</v>
      </c>
      <c r="C603">
        <v>603</v>
      </c>
      <c r="D603" s="53">
        <v>752</v>
      </c>
      <c r="E6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3" s="55" t="s">
        <v>1018</v>
      </c>
      <c r="G603" s="57">
        <v>43235.414351851854</v>
      </c>
      <c r="H603" s="55" t="s">
        <v>1109</v>
      </c>
      <c r="I603" s="55"/>
      <c r="J603" s="55"/>
      <c r="K603" s="55"/>
      <c r="L603" s="57">
        <v>43235.414351851854</v>
      </c>
      <c r="M603" s="59" t="s">
        <v>2798</v>
      </c>
      <c r="N603" s="58" t="s">
        <v>4327</v>
      </c>
      <c r="O603" s="55"/>
      <c r="P603">
        <v>3</v>
      </c>
    </row>
    <row r="604" spans="1:16" x14ac:dyDescent="0.25">
      <c r="A604" s="46" t="s">
        <v>533</v>
      </c>
      <c r="B604" s="46" t="s">
        <v>923</v>
      </c>
      <c r="C604">
        <v>604</v>
      </c>
      <c r="D604" s="53">
        <v>753</v>
      </c>
      <c r="E6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4" s="55" t="s">
        <v>1018</v>
      </c>
      <c r="G604" s="57">
        <v>43235.435266203705</v>
      </c>
      <c r="H604" s="55" t="s">
        <v>1220</v>
      </c>
      <c r="I604" s="55"/>
      <c r="J604" s="55"/>
      <c r="K604" s="55"/>
      <c r="L604" s="57">
        <v>43235.435266203705</v>
      </c>
      <c r="M604" s="59" t="s">
        <v>2799</v>
      </c>
      <c r="N604" s="58" t="s">
        <v>4328</v>
      </c>
      <c r="O604" s="55"/>
      <c r="P604">
        <v>1</v>
      </c>
    </row>
    <row r="605" spans="1:16" x14ac:dyDescent="0.25">
      <c r="A605" s="46" t="s">
        <v>533</v>
      </c>
      <c r="B605" s="46" t="s">
        <v>752</v>
      </c>
      <c r="C605">
        <v>605</v>
      </c>
      <c r="D605" s="53">
        <v>754</v>
      </c>
      <c r="E6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5" s="55" t="s">
        <v>1018</v>
      </c>
      <c r="G605" s="57">
        <v>43235.435266203705</v>
      </c>
      <c r="H605" s="55" t="s">
        <v>1220</v>
      </c>
      <c r="I605" s="55"/>
      <c r="J605" s="55"/>
      <c r="K605" s="55"/>
      <c r="L605" s="57">
        <v>43235.435266203705</v>
      </c>
      <c r="M605" s="59" t="s">
        <v>2799</v>
      </c>
      <c r="N605" s="58" t="s">
        <v>4328</v>
      </c>
      <c r="O605" s="55"/>
      <c r="P605">
        <v>1</v>
      </c>
    </row>
    <row r="606" spans="1:16" x14ac:dyDescent="0.25">
      <c r="A606" s="46" t="s">
        <v>533</v>
      </c>
      <c r="B606" s="46" t="s">
        <v>812</v>
      </c>
      <c r="C606">
        <v>606</v>
      </c>
      <c r="D606" s="53">
        <v>755</v>
      </c>
      <c r="E6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6" s="55" t="s">
        <v>1018</v>
      </c>
      <c r="G606" s="57">
        <v>43235.491539351853</v>
      </c>
      <c r="H606" s="55" t="s">
        <v>1350</v>
      </c>
      <c r="I606" s="55"/>
      <c r="J606" s="55"/>
      <c r="K606" s="55"/>
      <c r="L606" s="57">
        <v>43235.491539351853</v>
      </c>
      <c r="M606" s="59" t="s">
        <v>2800</v>
      </c>
      <c r="N606" s="58" t="s">
        <v>4329</v>
      </c>
      <c r="O606" s="55"/>
      <c r="P606">
        <v>1</v>
      </c>
    </row>
    <row r="607" spans="1:16" x14ac:dyDescent="0.25">
      <c r="A607" s="46" t="s">
        <v>533</v>
      </c>
      <c r="B607" s="46" t="s">
        <v>754</v>
      </c>
      <c r="C607">
        <v>607</v>
      </c>
      <c r="D607" s="53">
        <v>756</v>
      </c>
      <c r="E6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7" s="55" t="s">
        <v>1018</v>
      </c>
      <c r="G607" s="57">
        <v>43235.541388888887</v>
      </c>
      <c r="H607" s="55" t="s">
        <v>1295</v>
      </c>
      <c r="I607" s="55"/>
      <c r="J607" s="55"/>
      <c r="K607" s="55" t="s">
        <v>2226</v>
      </c>
      <c r="L607" s="57">
        <v>43235.541388888887</v>
      </c>
      <c r="M607" s="59" t="s">
        <v>2801</v>
      </c>
      <c r="N607" s="58" t="s">
        <v>4330</v>
      </c>
      <c r="O607" s="55"/>
      <c r="P607">
        <v>1</v>
      </c>
    </row>
    <row r="608" spans="1:16" x14ac:dyDescent="0.25">
      <c r="A608" s="46" t="s">
        <v>533</v>
      </c>
      <c r="B608" s="46" t="s">
        <v>858</v>
      </c>
      <c r="C608">
        <v>608</v>
      </c>
      <c r="D608" s="53">
        <v>757</v>
      </c>
      <c r="E6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8" s="55" t="s">
        <v>1018</v>
      </c>
      <c r="G608" s="57">
        <v>43235.56821759259</v>
      </c>
      <c r="H608" s="55" t="s">
        <v>1286</v>
      </c>
      <c r="I608" s="55"/>
      <c r="J608" s="55"/>
      <c r="K608" s="55"/>
      <c r="L608" s="57">
        <v>43235.56821759259</v>
      </c>
      <c r="M608" s="59" t="s">
        <v>2802</v>
      </c>
      <c r="N608" s="58" t="s">
        <v>4331</v>
      </c>
      <c r="O608" s="55"/>
      <c r="P608">
        <v>1</v>
      </c>
    </row>
    <row r="609" spans="1:16" x14ac:dyDescent="0.25">
      <c r="A609" s="46" t="s">
        <v>533</v>
      </c>
      <c r="B609" s="46" t="s">
        <v>953</v>
      </c>
      <c r="C609">
        <v>609</v>
      </c>
      <c r="D609" s="53">
        <v>758</v>
      </c>
      <c r="E6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09" s="55" t="s">
        <v>1018</v>
      </c>
      <c r="G609" s="57">
        <v>43235.872384259259</v>
      </c>
      <c r="H609" s="55" t="s">
        <v>1351</v>
      </c>
      <c r="I609" s="59" t="s">
        <v>1916</v>
      </c>
      <c r="J609" s="55" t="s">
        <v>2168</v>
      </c>
      <c r="K609" s="55" t="s">
        <v>2230</v>
      </c>
      <c r="L609" s="57">
        <v>43235.872384259259</v>
      </c>
      <c r="M609" s="59" t="s">
        <v>2803</v>
      </c>
      <c r="N609" s="58" t="s">
        <v>4332</v>
      </c>
      <c r="O609" s="55"/>
      <c r="P609">
        <v>1</v>
      </c>
    </row>
    <row r="610" spans="1:16" x14ac:dyDescent="0.25">
      <c r="A610" s="46" t="s">
        <v>533</v>
      </c>
      <c r="B610" s="46" t="s">
        <v>954</v>
      </c>
      <c r="C610">
        <v>610</v>
      </c>
      <c r="D610" s="53">
        <v>759</v>
      </c>
      <c r="E6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0" s="55" t="s">
        <v>1018</v>
      </c>
      <c r="G610" s="57">
        <v>43235.872384259259</v>
      </c>
      <c r="H610" s="55" t="s">
        <v>1351</v>
      </c>
      <c r="I610" s="59" t="s">
        <v>1916</v>
      </c>
      <c r="J610" s="55" t="s">
        <v>2168</v>
      </c>
      <c r="K610" s="55" t="s">
        <v>2230</v>
      </c>
      <c r="L610" s="57">
        <v>43235.872384259259</v>
      </c>
      <c r="M610" s="59" t="s">
        <v>2803</v>
      </c>
      <c r="N610" s="58" t="s">
        <v>4332</v>
      </c>
      <c r="O610" s="55"/>
      <c r="P610">
        <v>1</v>
      </c>
    </row>
    <row r="611" spans="1:16" x14ac:dyDescent="0.25">
      <c r="A611" s="46" t="s">
        <v>533</v>
      </c>
      <c r="B611" s="46" t="s">
        <v>748</v>
      </c>
      <c r="C611">
        <v>611</v>
      </c>
      <c r="D611" s="53">
        <v>760</v>
      </c>
      <c r="E6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1" s="55" t="s">
        <v>1018</v>
      </c>
      <c r="G611" s="57">
        <v>43235.897407407407</v>
      </c>
      <c r="H611" s="55" t="s">
        <v>1219</v>
      </c>
      <c r="I611" s="55"/>
      <c r="J611" s="55"/>
      <c r="K611" s="55"/>
      <c r="L611" s="57">
        <v>43235.897407407407</v>
      </c>
      <c r="M611" s="59" t="s">
        <v>2804</v>
      </c>
      <c r="N611" s="58" t="s">
        <v>4333</v>
      </c>
      <c r="O611" s="55"/>
      <c r="P611">
        <v>1</v>
      </c>
    </row>
    <row r="612" spans="1:16" x14ac:dyDescent="0.25">
      <c r="A612" s="46" t="s">
        <v>533</v>
      </c>
      <c r="B612" s="46" t="s">
        <v>742</v>
      </c>
      <c r="C612">
        <v>612</v>
      </c>
      <c r="D612" s="53">
        <v>761</v>
      </c>
      <c r="E6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2" s="55" t="s">
        <v>1018</v>
      </c>
      <c r="G612" s="57">
        <v>43236.291921296295</v>
      </c>
      <c r="H612" s="55" t="s">
        <v>1352</v>
      </c>
      <c r="I612" s="59" t="s">
        <v>1917</v>
      </c>
      <c r="J612" s="55" t="s">
        <v>2169</v>
      </c>
      <c r="K612" s="55"/>
      <c r="L612" s="57">
        <v>43236.291921296295</v>
      </c>
      <c r="M612" s="59" t="s">
        <v>2805</v>
      </c>
      <c r="N612" s="58" t="s">
        <v>4334</v>
      </c>
      <c r="O612" s="55"/>
      <c r="P612">
        <v>1</v>
      </c>
    </row>
    <row r="613" spans="1:16" x14ac:dyDescent="0.25">
      <c r="A613" s="46" t="s">
        <v>534</v>
      </c>
      <c r="B613" s="46" t="s">
        <v>907</v>
      </c>
      <c r="C613">
        <v>613</v>
      </c>
      <c r="D613" s="53">
        <v>762</v>
      </c>
      <c r="E6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3" s="55" t="s">
        <v>1018</v>
      </c>
      <c r="G613" s="57">
        <v>43236.255243055559</v>
      </c>
      <c r="H613" s="55" t="s">
        <v>1353</v>
      </c>
      <c r="I613" s="59" t="s">
        <v>1918</v>
      </c>
      <c r="J613" s="55" t="s">
        <v>2139</v>
      </c>
      <c r="K613" s="55"/>
      <c r="L613" s="57">
        <v>43236.255243055559</v>
      </c>
      <c r="M613" s="59" t="s">
        <v>2806</v>
      </c>
      <c r="N613" s="58" t="s">
        <v>4335</v>
      </c>
      <c r="O613" s="58" t="s">
        <v>5200</v>
      </c>
      <c r="P613" s="61">
        <v>1</v>
      </c>
    </row>
    <row r="614" spans="1:16" x14ac:dyDescent="0.25">
      <c r="A614" s="46" t="s">
        <v>535</v>
      </c>
      <c r="B614" s="46" t="s">
        <v>907</v>
      </c>
      <c r="C614">
        <v>614</v>
      </c>
      <c r="D614" s="53">
        <v>763</v>
      </c>
      <c r="E6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4" s="55" t="s">
        <v>1018</v>
      </c>
      <c r="G614" s="57">
        <v>43236.292199074072</v>
      </c>
      <c r="H614" s="55" t="s">
        <v>1354</v>
      </c>
      <c r="I614" s="55"/>
      <c r="J614" s="55"/>
      <c r="K614" s="55"/>
      <c r="L614" s="57">
        <v>43236.292199074072</v>
      </c>
      <c r="M614" s="59" t="s">
        <v>2807</v>
      </c>
      <c r="N614" s="58" t="s">
        <v>4336</v>
      </c>
      <c r="O614" s="55"/>
      <c r="P614">
        <v>1</v>
      </c>
    </row>
    <row r="615" spans="1:16" x14ac:dyDescent="0.25">
      <c r="A615" s="46" t="s">
        <v>535</v>
      </c>
      <c r="B615" s="46" t="s">
        <v>857</v>
      </c>
      <c r="C615">
        <v>615</v>
      </c>
      <c r="D615" s="53">
        <v>764</v>
      </c>
      <c r="E6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5" s="55" t="s">
        <v>1018</v>
      </c>
      <c r="G615" s="57">
        <v>43234.813136574077</v>
      </c>
      <c r="H615" s="55" t="s">
        <v>1144</v>
      </c>
      <c r="I615" s="59" t="s">
        <v>1810</v>
      </c>
      <c r="J615" s="55" t="s">
        <v>2142</v>
      </c>
      <c r="K615" s="55"/>
      <c r="L615" s="57">
        <v>43234.813136574077</v>
      </c>
      <c r="M615" s="59" t="s">
        <v>2808</v>
      </c>
      <c r="N615" s="58" t="s">
        <v>4337</v>
      </c>
      <c r="O615" s="55"/>
      <c r="P615">
        <v>1</v>
      </c>
    </row>
    <row r="616" spans="1:16" x14ac:dyDescent="0.25">
      <c r="A616" s="46" t="s">
        <v>535</v>
      </c>
      <c r="B616" s="46" t="s">
        <v>771</v>
      </c>
      <c r="C616">
        <v>616</v>
      </c>
      <c r="D616" s="53">
        <v>765</v>
      </c>
      <c r="E6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6" s="55" t="s">
        <v>1018</v>
      </c>
      <c r="G616" s="57">
        <v>43235.361145833333</v>
      </c>
      <c r="H616" s="55" t="s">
        <v>1332</v>
      </c>
      <c r="I616" s="55"/>
      <c r="J616" s="55"/>
      <c r="K616" s="55"/>
      <c r="L616" s="57">
        <v>43235.361145833333</v>
      </c>
      <c r="M616" s="59" t="s">
        <v>2809</v>
      </c>
      <c r="N616" s="58" t="s">
        <v>4338</v>
      </c>
      <c r="O616" s="55"/>
      <c r="P616">
        <v>1</v>
      </c>
    </row>
    <row r="617" spans="1:16" x14ac:dyDescent="0.25">
      <c r="A617" s="46" t="s">
        <v>535</v>
      </c>
      <c r="B617" s="46" t="s">
        <v>929</v>
      </c>
      <c r="C617">
        <v>617</v>
      </c>
      <c r="D617" s="53">
        <v>766</v>
      </c>
      <c r="E6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7" s="55" t="s">
        <v>1018</v>
      </c>
      <c r="G617" s="57">
        <v>43235.361145833333</v>
      </c>
      <c r="H617" s="55" t="s">
        <v>1332</v>
      </c>
      <c r="I617" s="55"/>
      <c r="J617" s="55"/>
      <c r="K617" s="55"/>
      <c r="L617" s="57">
        <v>43235.361145833333</v>
      </c>
      <c r="M617" s="59" t="s">
        <v>2809</v>
      </c>
      <c r="N617" s="58" t="s">
        <v>4338</v>
      </c>
      <c r="O617" s="55"/>
      <c r="P617">
        <v>1</v>
      </c>
    </row>
    <row r="618" spans="1:16" x14ac:dyDescent="0.25">
      <c r="A618" s="46" t="s">
        <v>535</v>
      </c>
      <c r="B618" s="46" t="s">
        <v>945</v>
      </c>
      <c r="C618">
        <v>618</v>
      </c>
      <c r="D618" s="53">
        <v>767</v>
      </c>
      <c r="E6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8" s="55" t="s">
        <v>1018</v>
      </c>
      <c r="G618" s="57">
        <v>43235.361145833333</v>
      </c>
      <c r="H618" s="55" t="s">
        <v>1332</v>
      </c>
      <c r="I618" s="55"/>
      <c r="J618" s="55"/>
      <c r="K618" s="55"/>
      <c r="L618" s="57">
        <v>43235.361145833333</v>
      </c>
      <c r="M618" s="59" t="s">
        <v>2809</v>
      </c>
      <c r="N618" s="58" t="s">
        <v>4338</v>
      </c>
      <c r="O618" s="55"/>
      <c r="P618">
        <v>1</v>
      </c>
    </row>
    <row r="619" spans="1:16" x14ac:dyDescent="0.25">
      <c r="A619" s="46" t="s">
        <v>535</v>
      </c>
      <c r="B619" s="46" t="s">
        <v>946</v>
      </c>
      <c r="C619">
        <v>619</v>
      </c>
      <c r="D619" s="53">
        <v>768</v>
      </c>
      <c r="E6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19" s="55" t="s">
        <v>1018</v>
      </c>
      <c r="G619" s="57">
        <v>43235.361145833333</v>
      </c>
      <c r="H619" s="55" t="s">
        <v>1332</v>
      </c>
      <c r="I619" s="55"/>
      <c r="J619" s="55"/>
      <c r="K619" s="55"/>
      <c r="L619" s="57">
        <v>43235.361145833333</v>
      </c>
      <c r="M619" s="59" t="s">
        <v>2809</v>
      </c>
      <c r="N619" s="58" t="s">
        <v>4338</v>
      </c>
      <c r="O619" s="55"/>
      <c r="P619">
        <v>1</v>
      </c>
    </row>
    <row r="620" spans="1:16" x14ac:dyDescent="0.25">
      <c r="A620" s="46" t="s">
        <v>535</v>
      </c>
      <c r="B620" s="46" t="s">
        <v>947</v>
      </c>
      <c r="C620">
        <v>620</v>
      </c>
      <c r="D620" s="53">
        <v>769</v>
      </c>
      <c r="E6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0" s="55" t="s">
        <v>1018</v>
      </c>
      <c r="G620" s="57">
        <v>43235.361145833333</v>
      </c>
      <c r="H620" s="55" t="s">
        <v>1332</v>
      </c>
      <c r="I620" s="55"/>
      <c r="J620" s="55"/>
      <c r="K620" s="55"/>
      <c r="L620" s="57">
        <v>43235.361145833333</v>
      </c>
      <c r="M620" s="59" t="s">
        <v>2809</v>
      </c>
      <c r="N620" s="58" t="s">
        <v>4338</v>
      </c>
      <c r="O620" s="55"/>
      <c r="P620">
        <v>1</v>
      </c>
    </row>
    <row r="621" spans="1:16" x14ac:dyDescent="0.25">
      <c r="A621" s="46" t="s">
        <v>535</v>
      </c>
      <c r="B621" s="46" t="s">
        <v>665</v>
      </c>
      <c r="C621">
        <v>621</v>
      </c>
      <c r="D621" s="53">
        <v>770</v>
      </c>
      <c r="E6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1" s="55" t="s">
        <v>1018</v>
      </c>
      <c r="G621" s="57">
        <v>43235.361145833333</v>
      </c>
      <c r="H621" s="55" t="s">
        <v>1332</v>
      </c>
      <c r="I621" s="55"/>
      <c r="J621" s="55"/>
      <c r="K621" s="55"/>
      <c r="L621" s="57">
        <v>43235.361145833333</v>
      </c>
      <c r="M621" s="59" t="s">
        <v>2809</v>
      </c>
      <c r="N621" s="58" t="s">
        <v>4338</v>
      </c>
      <c r="O621" s="55"/>
      <c r="P621">
        <v>1</v>
      </c>
    </row>
    <row r="622" spans="1:16" x14ac:dyDescent="0.25">
      <c r="A622" s="46" t="s">
        <v>535</v>
      </c>
      <c r="B622" s="46" t="s">
        <v>832</v>
      </c>
      <c r="C622">
        <v>622</v>
      </c>
      <c r="D622" s="53">
        <v>771</v>
      </c>
      <c r="E6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2" s="55" t="s">
        <v>1018</v>
      </c>
      <c r="G622" s="57">
        <v>43235.381550925929</v>
      </c>
      <c r="H622" s="55" t="s">
        <v>1355</v>
      </c>
      <c r="I622" s="55"/>
      <c r="J622" s="55"/>
      <c r="K622" s="55"/>
      <c r="L622" s="57">
        <v>43235.381550925929</v>
      </c>
      <c r="M622" s="59" t="s">
        <v>2810</v>
      </c>
      <c r="N622" s="58" t="s">
        <v>4339</v>
      </c>
      <c r="O622" s="55"/>
      <c r="P622">
        <v>1</v>
      </c>
    </row>
    <row r="623" spans="1:16" x14ac:dyDescent="0.25">
      <c r="A623" s="46" t="s">
        <v>535</v>
      </c>
      <c r="B623" s="46" t="s">
        <v>891</v>
      </c>
      <c r="C623">
        <v>623</v>
      </c>
      <c r="D623" s="53">
        <v>772</v>
      </c>
      <c r="E6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3" s="55" t="s">
        <v>1018</v>
      </c>
      <c r="G623" s="57">
        <v>43235.408113425925</v>
      </c>
      <c r="H623" s="55" t="s">
        <v>1109</v>
      </c>
      <c r="I623" s="55"/>
      <c r="J623" s="55"/>
      <c r="K623" s="55"/>
      <c r="L623" s="57">
        <v>43235.408113425925</v>
      </c>
      <c r="M623" s="59" t="s">
        <v>2811</v>
      </c>
      <c r="N623" s="58" t="s">
        <v>4340</v>
      </c>
      <c r="O623" s="55"/>
      <c r="P623">
        <v>1</v>
      </c>
    </row>
    <row r="624" spans="1:16" x14ac:dyDescent="0.25">
      <c r="A624" s="46" t="s">
        <v>535</v>
      </c>
      <c r="B624" s="46" t="s">
        <v>738</v>
      </c>
      <c r="C624">
        <v>624</v>
      </c>
      <c r="D624" s="53">
        <v>773</v>
      </c>
      <c r="E6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4" s="55" t="s">
        <v>1018</v>
      </c>
      <c r="G624" s="57">
        <v>43235.408113425925</v>
      </c>
      <c r="H624" s="55" t="s">
        <v>1109</v>
      </c>
      <c r="I624" s="55"/>
      <c r="J624" s="55"/>
      <c r="K624" s="55"/>
      <c r="L624" s="57">
        <v>43235.408113425925</v>
      </c>
      <c r="M624" s="59" t="s">
        <v>2811</v>
      </c>
      <c r="N624" s="58" t="s">
        <v>4340</v>
      </c>
      <c r="O624" s="55"/>
      <c r="P624">
        <v>3</v>
      </c>
    </row>
    <row r="625" spans="1:16" x14ac:dyDescent="0.25">
      <c r="A625" s="46" t="s">
        <v>535</v>
      </c>
      <c r="B625" s="46" t="s">
        <v>818</v>
      </c>
      <c r="C625">
        <v>625</v>
      </c>
      <c r="D625" s="53">
        <v>774</v>
      </c>
      <c r="E6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5" s="55" t="s">
        <v>1018</v>
      </c>
      <c r="G625" s="57">
        <v>43235.595833333333</v>
      </c>
      <c r="H625" s="55" t="s">
        <v>1151</v>
      </c>
      <c r="I625" s="59" t="s">
        <v>1813</v>
      </c>
      <c r="J625" s="55" t="s">
        <v>2138</v>
      </c>
      <c r="K625" s="55"/>
      <c r="L625" s="57">
        <v>43235.595833333333</v>
      </c>
      <c r="M625" s="59" t="s">
        <v>2812</v>
      </c>
      <c r="N625" s="58" t="s">
        <v>4341</v>
      </c>
      <c r="O625" s="55"/>
      <c r="P625">
        <v>1</v>
      </c>
    </row>
    <row r="626" spans="1:16" x14ac:dyDescent="0.25">
      <c r="A626" s="46" t="s">
        <v>535</v>
      </c>
      <c r="B626" s="46" t="s">
        <v>844</v>
      </c>
      <c r="C626">
        <v>626</v>
      </c>
      <c r="D626" s="53">
        <v>775</v>
      </c>
      <c r="E6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6" s="55" t="s">
        <v>1018</v>
      </c>
      <c r="G626" s="57">
        <v>43235.596261574072</v>
      </c>
      <c r="H626" s="55" t="s">
        <v>1068</v>
      </c>
      <c r="I626" s="59" t="s">
        <v>1764</v>
      </c>
      <c r="J626" s="55" t="s">
        <v>2148</v>
      </c>
      <c r="K626" s="55"/>
      <c r="L626" s="57">
        <v>43235.596261574072</v>
      </c>
      <c r="M626" s="59" t="s">
        <v>2813</v>
      </c>
      <c r="N626" s="58" t="s">
        <v>4342</v>
      </c>
      <c r="O626" s="55"/>
      <c r="P626">
        <v>1</v>
      </c>
    </row>
    <row r="627" spans="1:16" x14ac:dyDescent="0.25">
      <c r="A627" s="46" t="s">
        <v>535</v>
      </c>
      <c r="B627" s="46" t="s">
        <v>748</v>
      </c>
      <c r="C627">
        <v>627</v>
      </c>
      <c r="D627" s="53">
        <v>776</v>
      </c>
      <c r="E6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7" s="55" t="s">
        <v>1018</v>
      </c>
      <c r="G627" s="57">
        <v>43235.788541666669</v>
      </c>
      <c r="H627" s="55" t="s">
        <v>1219</v>
      </c>
      <c r="I627" s="55"/>
      <c r="J627" s="55"/>
      <c r="K627" s="55"/>
      <c r="L627" s="57">
        <v>43235.788541666669</v>
      </c>
      <c r="M627" s="59" t="s">
        <v>2814</v>
      </c>
      <c r="N627" s="58" t="s">
        <v>4343</v>
      </c>
      <c r="O627" s="55"/>
      <c r="P627">
        <v>2</v>
      </c>
    </row>
    <row r="628" spans="1:16" x14ac:dyDescent="0.25">
      <c r="A628" s="46" t="s">
        <v>535</v>
      </c>
      <c r="B628" s="46" t="s">
        <v>764</v>
      </c>
      <c r="C628">
        <v>628</v>
      </c>
      <c r="D628" s="53">
        <v>777</v>
      </c>
      <c r="E6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8" s="55" t="s">
        <v>1018</v>
      </c>
      <c r="G628" s="57">
        <v>43235.833923611113</v>
      </c>
      <c r="H628" s="55" t="s">
        <v>1257</v>
      </c>
      <c r="I628" s="59" t="s">
        <v>1817</v>
      </c>
      <c r="J628" s="55" t="s">
        <v>2137</v>
      </c>
      <c r="K628" s="55"/>
      <c r="L628" s="57">
        <v>43235.833923611113</v>
      </c>
      <c r="M628" s="59" t="s">
        <v>2815</v>
      </c>
      <c r="N628" s="58" t="s">
        <v>4344</v>
      </c>
      <c r="O628" s="55"/>
      <c r="P628">
        <v>1</v>
      </c>
    </row>
    <row r="629" spans="1:16" x14ac:dyDescent="0.25">
      <c r="A629" s="46" t="s">
        <v>535</v>
      </c>
      <c r="B629" s="46" t="s">
        <v>797</v>
      </c>
      <c r="C629">
        <v>629</v>
      </c>
      <c r="D629" s="53">
        <v>778</v>
      </c>
      <c r="E6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29" s="55" t="s">
        <v>1018</v>
      </c>
      <c r="G629" s="57">
        <v>43236.292199074072</v>
      </c>
      <c r="H629" s="55" t="s">
        <v>1354</v>
      </c>
      <c r="I629" s="55"/>
      <c r="J629" s="55"/>
      <c r="K629" s="55"/>
      <c r="L629" s="57">
        <v>43236.292199074072</v>
      </c>
      <c r="M629" s="59" t="s">
        <v>2807</v>
      </c>
      <c r="N629" s="58" t="s">
        <v>4336</v>
      </c>
      <c r="O629" s="55"/>
      <c r="P629">
        <v>1</v>
      </c>
    </row>
    <row r="630" spans="1:16" x14ac:dyDescent="0.25">
      <c r="A630" s="46" t="s">
        <v>535</v>
      </c>
      <c r="B630" s="46" t="s">
        <v>827</v>
      </c>
      <c r="C630">
        <v>630</v>
      </c>
      <c r="D630" s="53">
        <v>779</v>
      </c>
      <c r="E6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0" s="55" t="s">
        <v>1018</v>
      </c>
      <c r="G630" s="57">
        <v>43236.292199074072</v>
      </c>
      <c r="H630" s="55" t="s">
        <v>1354</v>
      </c>
      <c r="I630" s="55"/>
      <c r="J630" s="55"/>
      <c r="K630" s="55"/>
      <c r="L630" s="57">
        <v>43236.292199074072</v>
      </c>
      <c r="M630" s="59" t="s">
        <v>2807</v>
      </c>
      <c r="N630" s="58" t="s">
        <v>4336</v>
      </c>
      <c r="O630" s="55"/>
      <c r="P630">
        <v>1</v>
      </c>
    </row>
    <row r="631" spans="1:16" x14ac:dyDescent="0.25">
      <c r="A631" s="46" t="s">
        <v>535</v>
      </c>
      <c r="B631" s="46" t="s">
        <v>534</v>
      </c>
      <c r="C631">
        <v>631</v>
      </c>
      <c r="D631" s="53">
        <v>780</v>
      </c>
      <c r="E6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1" s="55" t="s">
        <v>1018</v>
      </c>
      <c r="G631" s="57">
        <v>43236.292199074072</v>
      </c>
      <c r="H631" s="55" t="s">
        <v>1354</v>
      </c>
      <c r="I631" s="55"/>
      <c r="J631" s="55"/>
      <c r="K631" s="55"/>
      <c r="L631" s="57">
        <v>43236.292199074072</v>
      </c>
      <c r="M631" s="59" t="s">
        <v>2807</v>
      </c>
      <c r="N631" s="58" t="s">
        <v>4336</v>
      </c>
      <c r="O631" s="55"/>
      <c r="P631">
        <v>1</v>
      </c>
    </row>
    <row r="632" spans="1:16" x14ac:dyDescent="0.25">
      <c r="A632" s="46" t="s">
        <v>482</v>
      </c>
      <c r="B632" s="46" t="s">
        <v>748</v>
      </c>
      <c r="C632">
        <v>632</v>
      </c>
      <c r="D632" s="53">
        <v>781</v>
      </c>
      <c r="E6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2" s="55" t="s">
        <v>1018</v>
      </c>
      <c r="G632" s="57">
        <v>43235.785578703704</v>
      </c>
      <c r="H632" s="55" t="s">
        <v>1219</v>
      </c>
      <c r="I632" s="55"/>
      <c r="J632" s="55"/>
      <c r="K632" s="55"/>
      <c r="L632" s="57">
        <v>43235.785578703704</v>
      </c>
      <c r="M632" s="59" t="s">
        <v>2816</v>
      </c>
      <c r="N632" s="58" t="s">
        <v>4345</v>
      </c>
      <c r="O632" s="55"/>
      <c r="P632">
        <v>1</v>
      </c>
    </row>
    <row r="633" spans="1:16" x14ac:dyDescent="0.25">
      <c r="A633" s="46" t="s">
        <v>482</v>
      </c>
      <c r="B633" s="46" t="s">
        <v>738</v>
      </c>
      <c r="C633">
        <v>633</v>
      </c>
      <c r="D633" s="53">
        <v>782</v>
      </c>
      <c r="E6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3" s="55" t="s">
        <v>1018</v>
      </c>
      <c r="G633" s="57">
        <v>43235.785578703704</v>
      </c>
      <c r="H633" s="55" t="s">
        <v>1219</v>
      </c>
      <c r="I633" s="55"/>
      <c r="J633" s="55"/>
      <c r="K633" s="55"/>
      <c r="L633" s="57">
        <v>43235.785578703704</v>
      </c>
      <c r="M633" s="59" t="s">
        <v>2816</v>
      </c>
      <c r="N633" s="58" t="s">
        <v>4345</v>
      </c>
      <c r="O633" s="55"/>
      <c r="P633">
        <v>2</v>
      </c>
    </row>
    <row r="634" spans="1:16" x14ac:dyDescent="0.25">
      <c r="A634" s="46" t="s">
        <v>482</v>
      </c>
      <c r="B634" s="46" t="s">
        <v>850</v>
      </c>
      <c r="C634">
        <v>634</v>
      </c>
      <c r="D634" s="53">
        <v>783</v>
      </c>
      <c r="E6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4" s="55" t="s">
        <v>1018</v>
      </c>
      <c r="G634" s="57">
        <v>43235.858113425929</v>
      </c>
      <c r="H634" s="55" t="s">
        <v>1336</v>
      </c>
      <c r="I634" s="55"/>
      <c r="J634" s="55"/>
      <c r="K634" s="55"/>
      <c r="L634" s="57">
        <v>43235.858113425929</v>
      </c>
      <c r="M634" s="59" t="s">
        <v>2817</v>
      </c>
      <c r="N634" s="58" t="s">
        <v>4346</v>
      </c>
      <c r="O634" s="55"/>
      <c r="P634">
        <v>1</v>
      </c>
    </row>
    <row r="635" spans="1:16" x14ac:dyDescent="0.25">
      <c r="A635" s="46" t="s">
        <v>482</v>
      </c>
      <c r="B635" s="46" t="s">
        <v>782</v>
      </c>
      <c r="C635">
        <v>635</v>
      </c>
      <c r="D635" s="53">
        <v>784</v>
      </c>
      <c r="E6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5" s="55" t="s">
        <v>1018</v>
      </c>
      <c r="G635" s="57">
        <v>43236.173356481479</v>
      </c>
      <c r="H635" s="55" t="s">
        <v>1260</v>
      </c>
      <c r="I635" s="59" t="s">
        <v>1863</v>
      </c>
      <c r="J635" s="55" t="s">
        <v>2162</v>
      </c>
      <c r="K635" s="55" t="s">
        <v>2215</v>
      </c>
      <c r="L635" s="57">
        <v>43236.173356481479</v>
      </c>
      <c r="M635" s="59" t="s">
        <v>2818</v>
      </c>
      <c r="N635" s="58" t="s">
        <v>4347</v>
      </c>
      <c r="O635" s="55"/>
      <c r="P635">
        <v>1</v>
      </c>
    </row>
    <row r="636" spans="1:16" x14ac:dyDescent="0.25">
      <c r="A636" s="46" t="s">
        <v>536</v>
      </c>
      <c r="B636" s="46" t="s">
        <v>482</v>
      </c>
      <c r="C636">
        <v>636</v>
      </c>
      <c r="D636" s="53">
        <v>786</v>
      </c>
      <c r="E6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6" s="55" t="s">
        <v>1018</v>
      </c>
      <c r="G636" s="57">
        <v>43236.292731481481</v>
      </c>
      <c r="H636" s="55" t="s">
        <v>1357</v>
      </c>
      <c r="I636" s="55"/>
      <c r="J636" s="55"/>
      <c r="K636" s="55"/>
      <c r="L636" s="57">
        <v>43236.292731481481</v>
      </c>
      <c r="M636" s="59" t="s">
        <v>2820</v>
      </c>
      <c r="N636" s="58" t="s">
        <v>4349</v>
      </c>
      <c r="O636" s="55"/>
      <c r="P636">
        <v>1</v>
      </c>
    </row>
    <row r="637" spans="1:16" x14ac:dyDescent="0.25">
      <c r="A637" s="46" t="s">
        <v>537</v>
      </c>
      <c r="B637" s="46" t="s">
        <v>955</v>
      </c>
      <c r="C637">
        <v>637</v>
      </c>
      <c r="D637" s="53">
        <v>787</v>
      </c>
      <c r="E6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7" s="55" t="s">
        <v>1018</v>
      </c>
      <c r="G637" s="57">
        <v>43236.293495370373</v>
      </c>
      <c r="H637" s="55" t="s">
        <v>1358</v>
      </c>
      <c r="I637" s="59" t="s">
        <v>1920</v>
      </c>
      <c r="J637" s="55" t="s">
        <v>2139</v>
      </c>
      <c r="K637" s="55"/>
      <c r="L637" s="57">
        <v>43236.293495370373</v>
      </c>
      <c r="M637" s="59" t="s">
        <v>2821</v>
      </c>
      <c r="N637" s="58" t="s">
        <v>4350</v>
      </c>
      <c r="O637" s="58" t="s">
        <v>5362</v>
      </c>
      <c r="P637" s="61">
        <v>1</v>
      </c>
    </row>
    <row r="638" spans="1:16" x14ac:dyDescent="0.25">
      <c r="A638" s="46" t="s">
        <v>541</v>
      </c>
      <c r="B638" s="46" t="s">
        <v>565</v>
      </c>
      <c r="C638">
        <v>638</v>
      </c>
      <c r="D638" s="53">
        <v>792</v>
      </c>
      <c r="E6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8" s="55" t="s">
        <v>1018</v>
      </c>
      <c r="G638" s="57">
        <v>43236.299675925926</v>
      </c>
      <c r="H638" s="55" t="s">
        <v>1362</v>
      </c>
      <c r="I638" s="59" t="s">
        <v>1922</v>
      </c>
      <c r="J638" s="55" t="s">
        <v>2144</v>
      </c>
      <c r="K638" s="55"/>
      <c r="L638" s="57">
        <v>43236.299675925926</v>
      </c>
      <c r="M638" s="59" t="s">
        <v>2825</v>
      </c>
      <c r="N638" s="58" t="s">
        <v>4354</v>
      </c>
      <c r="O638" s="55"/>
      <c r="P638">
        <v>1</v>
      </c>
    </row>
    <row r="639" spans="1:16" x14ac:dyDescent="0.25">
      <c r="A639" s="46" t="s">
        <v>543</v>
      </c>
      <c r="B639" s="46" t="s">
        <v>496</v>
      </c>
      <c r="C639">
        <v>639</v>
      </c>
      <c r="D639" s="53">
        <v>796</v>
      </c>
      <c r="E6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39" s="55" t="s">
        <v>1018</v>
      </c>
      <c r="G639" s="57">
        <v>43235.620057870372</v>
      </c>
      <c r="H639" s="55" t="s">
        <v>1238</v>
      </c>
      <c r="I639" s="55"/>
      <c r="J639" s="55"/>
      <c r="K639" s="55"/>
      <c r="L639" s="57">
        <v>43235.620057870372</v>
      </c>
      <c r="M639" s="59" t="s">
        <v>2829</v>
      </c>
      <c r="N639" s="58" t="s">
        <v>4358</v>
      </c>
      <c r="O639" s="55"/>
      <c r="P639">
        <v>1</v>
      </c>
    </row>
    <row r="640" spans="1:16" x14ac:dyDescent="0.25">
      <c r="A640" s="46" t="s">
        <v>543</v>
      </c>
      <c r="B640" s="46" t="s">
        <v>748</v>
      </c>
      <c r="C640">
        <v>640</v>
      </c>
      <c r="D640" s="53">
        <v>797</v>
      </c>
      <c r="E6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0" s="55" t="s">
        <v>1018</v>
      </c>
      <c r="G640" s="57">
        <v>43235.751967592594</v>
      </c>
      <c r="H640" s="55" t="s">
        <v>1219</v>
      </c>
      <c r="I640" s="55"/>
      <c r="J640" s="55"/>
      <c r="K640" s="55"/>
      <c r="L640" s="57">
        <v>43235.751967592594</v>
      </c>
      <c r="M640" s="59" t="s">
        <v>2830</v>
      </c>
      <c r="N640" s="58" t="s">
        <v>4359</v>
      </c>
      <c r="O640" s="55"/>
      <c r="P640">
        <v>1</v>
      </c>
    </row>
    <row r="641" spans="1:16" x14ac:dyDescent="0.25">
      <c r="A641" s="46" t="s">
        <v>543</v>
      </c>
      <c r="B641" s="46" t="s">
        <v>738</v>
      </c>
      <c r="C641">
        <v>641</v>
      </c>
      <c r="D641" s="53">
        <v>798</v>
      </c>
      <c r="E6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1" s="55" t="s">
        <v>1018</v>
      </c>
      <c r="G641" s="57">
        <v>43235.751967592594</v>
      </c>
      <c r="H641" s="55" t="s">
        <v>1219</v>
      </c>
      <c r="I641" s="55"/>
      <c r="J641" s="55"/>
      <c r="K641" s="55"/>
      <c r="L641" s="57">
        <v>43235.751967592594</v>
      </c>
      <c r="M641" s="59" t="s">
        <v>2830</v>
      </c>
      <c r="N641" s="58" t="s">
        <v>4359</v>
      </c>
      <c r="O641" s="55"/>
      <c r="P641">
        <v>1</v>
      </c>
    </row>
    <row r="642" spans="1:16" x14ac:dyDescent="0.25">
      <c r="A642" s="46" t="s">
        <v>544</v>
      </c>
      <c r="B642" s="46" t="s">
        <v>771</v>
      </c>
      <c r="C642">
        <v>642</v>
      </c>
      <c r="D642" s="53">
        <v>799</v>
      </c>
      <c r="E6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2" s="55" t="s">
        <v>1018</v>
      </c>
      <c r="G642" s="57">
        <v>43236.310798611114</v>
      </c>
      <c r="H642" s="55" t="s">
        <v>1366</v>
      </c>
      <c r="I642" s="55"/>
      <c r="J642" s="55"/>
      <c r="K642" s="55"/>
      <c r="L642" s="57">
        <v>43236.310798611114</v>
      </c>
      <c r="M642" s="59" t="s">
        <v>2831</v>
      </c>
      <c r="N642" s="58" t="s">
        <v>4360</v>
      </c>
      <c r="O642" s="55"/>
      <c r="P642">
        <v>1</v>
      </c>
    </row>
    <row r="643" spans="1:16" x14ac:dyDescent="0.25">
      <c r="A643" s="46" t="s">
        <v>544</v>
      </c>
      <c r="B643" s="46" t="s">
        <v>852</v>
      </c>
      <c r="C643">
        <v>643</v>
      </c>
      <c r="D643" s="53">
        <v>800</v>
      </c>
      <c r="E6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3" s="55" t="s">
        <v>1018</v>
      </c>
      <c r="G643" s="57">
        <v>43236.310798611114</v>
      </c>
      <c r="H643" s="55" t="s">
        <v>1366</v>
      </c>
      <c r="I643" s="55"/>
      <c r="J643" s="55"/>
      <c r="K643" s="55"/>
      <c r="L643" s="57">
        <v>43236.310798611114</v>
      </c>
      <c r="M643" s="59" t="s">
        <v>2831</v>
      </c>
      <c r="N643" s="58" t="s">
        <v>4360</v>
      </c>
      <c r="O643" s="55"/>
      <c r="P643">
        <v>1</v>
      </c>
    </row>
    <row r="644" spans="1:16" x14ac:dyDescent="0.25">
      <c r="A644" s="46" t="s">
        <v>545</v>
      </c>
      <c r="B644" s="46" t="s">
        <v>850</v>
      </c>
      <c r="C644">
        <v>644</v>
      </c>
      <c r="D644" s="53">
        <v>801</v>
      </c>
      <c r="E6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4" s="55" t="s">
        <v>1018</v>
      </c>
      <c r="G644" s="57">
        <v>43236.310856481483</v>
      </c>
      <c r="H644" s="55" t="s">
        <v>1336</v>
      </c>
      <c r="I644" s="55"/>
      <c r="J644" s="55"/>
      <c r="K644" s="55"/>
      <c r="L644" s="57">
        <v>43236.310856481483</v>
      </c>
      <c r="M644" s="59" t="s">
        <v>2832</v>
      </c>
      <c r="N644" s="58" t="s">
        <v>4361</v>
      </c>
      <c r="O644" s="55"/>
      <c r="P644">
        <v>1</v>
      </c>
    </row>
    <row r="645" spans="1:16" x14ac:dyDescent="0.25">
      <c r="A645" s="46" t="s">
        <v>549</v>
      </c>
      <c r="B645" s="46" t="s">
        <v>762</v>
      </c>
      <c r="C645">
        <v>645</v>
      </c>
      <c r="D645" s="53">
        <v>805</v>
      </c>
      <c r="E6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5" s="55" t="s">
        <v>1018</v>
      </c>
      <c r="G645" s="57">
        <v>43236.314849537041</v>
      </c>
      <c r="H645" s="55" t="s">
        <v>1370</v>
      </c>
      <c r="I645" s="55"/>
      <c r="J645" s="55"/>
      <c r="K645" s="55" t="s">
        <v>2231</v>
      </c>
      <c r="L645" s="57">
        <v>43236.314849537041</v>
      </c>
      <c r="M645" s="59" t="s">
        <v>2836</v>
      </c>
      <c r="N645" s="58" t="s">
        <v>4365</v>
      </c>
      <c r="O645" s="55"/>
      <c r="P645">
        <v>1</v>
      </c>
    </row>
    <row r="646" spans="1:16" x14ac:dyDescent="0.25">
      <c r="A646" s="46" t="s">
        <v>550</v>
      </c>
      <c r="B646" s="46" t="s">
        <v>857</v>
      </c>
      <c r="C646">
        <v>646</v>
      </c>
      <c r="D646" s="53">
        <v>806</v>
      </c>
      <c r="E6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6" s="55" t="s">
        <v>1018</v>
      </c>
      <c r="G646" s="57">
        <v>43236.316782407404</v>
      </c>
      <c r="H646" s="55" t="s">
        <v>1298</v>
      </c>
      <c r="I646" s="55"/>
      <c r="J646" s="55"/>
      <c r="K646" s="55"/>
      <c r="L646" s="57">
        <v>43236.316782407404</v>
      </c>
      <c r="M646" s="59" t="s">
        <v>2837</v>
      </c>
      <c r="N646" s="58" t="s">
        <v>4366</v>
      </c>
      <c r="O646" s="55"/>
      <c r="P646">
        <v>2</v>
      </c>
    </row>
    <row r="647" spans="1:16" x14ac:dyDescent="0.25">
      <c r="A647" s="46" t="s">
        <v>552</v>
      </c>
      <c r="B647" s="46" t="s">
        <v>551</v>
      </c>
      <c r="C647">
        <v>647</v>
      </c>
      <c r="D647" s="53">
        <v>808</v>
      </c>
      <c r="E6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7" s="55" t="s">
        <v>1018</v>
      </c>
      <c r="G647" s="57">
        <v>43236.317789351851</v>
      </c>
      <c r="H647" s="55" t="s">
        <v>1372</v>
      </c>
      <c r="I647" s="59" t="s">
        <v>1929</v>
      </c>
      <c r="J647" s="55" t="s">
        <v>2173</v>
      </c>
      <c r="K647" s="55" t="s">
        <v>2232</v>
      </c>
      <c r="L647" s="57">
        <v>43236.317789351851</v>
      </c>
      <c r="M647" s="59" t="s">
        <v>2839</v>
      </c>
      <c r="N647" s="58" t="s">
        <v>4368</v>
      </c>
      <c r="O647" s="55"/>
      <c r="P647">
        <v>1</v>
      </c>
    </row>
    <row r="648" spans="1:16" x14ac:dyDescent="0.25">
      <c r="A648" s="46" t="s">
        <v>553</v>
      </c>
      <c r="B648" s="46" t="s">
        <v>748</v>
      </c>
      <c r="C648">
        <v>648</v>
      </c>
      <c r="D648" s="53">
        <v>810</v>
      </c>
      <c r="E6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8" s="55" t="s">
        <v>1018</v>
      </c>
      <c r="G648" s="57">
        <v>43235.752662037034</v>
      </c>
      <c r="H648" s="55" t="s">
        <v>1219</v>
      </c>
      <c r="I648" s="55"/>
      <c r="J648" s="55"/>
      <c r="K648" s="55"/>
      <c r="L648" s="57">
        <v>43235.752662037034</v>
      </c>
      <c r="M648" s="59" t="s">
        <v>2841</v>
      </c>
      <c r="N648" s="58" t="s">
        <v>4370</v>
      </c>
      <c r="O648" s="55"/>
      <c r="P648">
        <v>2</v>
      </c>
    </row>
    <row r="649" spans="1:16" x14ac:dyDescent="0.25">
      <c r="A649" s="46" t="s">
        <v>553</v>
      </c>
      <c r="B649" s="46" t="s">
        <v>738</v>
      </c>
      <c r="C649">
        <v>649</v>
      </c>
      <c r="D649" s="53">
        <v>811</v>
      </c>
      <c r="E6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49" s="55" t="s">
        <v>1018</v>
      </c>
      <c r="G649" s="57">
        <v>43235.752662037034</v>
      </c>
      <c r="H649" s="55" t="s">
        <v>1219</v>
      </c>
      <c r="I649" s="55"/>
      <c r="J649" s="55"/>
      <c r="K649" s="55"/>
      <c r="L649" s="57">
        <v>43235.752662037034</v>
      </c>
      <c r="M649" s="59" t="s">
        <v>2841</v>
      </c>
      <c r="N649" s="58" t="s">
        <v>4370</v>
      </c>
      <c r="O649" s="55"/>
      <c r="P649">
        <v>2</v>
      </c>
    </row>
    <row r="650" spans="1:16" x14ac:dyDescent="0.25">
      <c r="A650" s="46" t="s">
        <v>553</v>
      </c>
      <c r="B650" s="46" t="s">
        <v>781</v>
      </c>
      <c r="C650">
        <v>650</v>
      </c>
      <c r="D650" s="53">
        <v>812</v>
      </c>
      <c r="E6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0" s="55" t="s">
        <v>1018</v>
      </c>
      <c r="G650" s="57">
        <v>43235.800069444442</v>
      </c>
      <c r="H650" s="55" t="s">
        <v>1147</v>
      </c>
      <c r="I650" s="55"/>
      <c r="J650" s="55"/>
      <c r="K650" s="55"/>
      <c r="L650" s="57">
        <v>43235.800069444442</v>
      </c>
      <c r="M650" s="59" t="s">
        <v>2842</v>
      </c>
      <c r="N650" s="58" t="s">
        <v>4371</v>
      </c>
      <c r="O650" s="55"/>
      <c r="P650">
        <v>1</v>
      </c>
    </row>
    <row r="651" spans="1:16" x14ac:dyDescent="0.25">
      <c r="A651" s="46" t="s">
        <v>558</v>
      </c>
      <c r="B651" s="46" t="s">
        <v>818</v>
      </c>
      <c r="C651">
        <v>651</v>
      </c>
      <c r="D651" s="53">
        <v>817</v>
      </c>
      <c r="E6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1" s="55" t="s">
        <v>1018</v>
      </c>
      <c r="G651" s="57">
        <v>43234.815659722219</v>
      </c>
      <c r="H651" s="55" t="s">
        <v>1211</v>
      </c>
      <c r="I651" s="59" t="s">
        <v>1744</v>
      </c>
      <c r="J651" s="55" t="s">
        <v>2138</v>
      </c>
      <c r="K651" s="55"/>
      <c r="L651" s="57">
        <v>43234.815659722219</v>
      </c>
      <c r="M651" s="59" t="s">
        <v>2847</v>
      </c>
      <c r="N651" s="58" t="s">
        <v>4376</v>
      </c>
      <c r="O651" s="55"/>
      <c r="P651">
        <v>1</v>
      </c>
    </row>
    <row r="652" spans="1:16" x14ac:dyDescent="0.25">
      <c r="A652" s="46" t="s">
        <v>558</v>
      </c>
      <c r="B652" s="46" t="s">
        <v>792</v>
      </c>
      <c r="C652">
        <v>652</v>
      </c>
      <c r="D652" s="53">
        <v>818</v>
      </c>
      <c r="E6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2" s="55" t="s">
        <v>1018</v>
      </c>
      <c r="G652" s="57">
        <v>43235.465902777774</v>
      </c>
      <c r="H652" s="55" t="s">
        <v>1378</v>
      </c>
      <c r="I652" s="55"/>
      <c r="J652" s="55"/>
      <c r="K652" s="55"/>
      <c r="L652" s="57">
        <v>43235.465902777774</v>
      </c>
      <c r="M652" s="59" t="s">
        <v>2848</v>
      </c>
      <c r="N652" s="58" t="s">
        <v>4377</v>
      </c>
      <c r="O652" s="55"/>
      <c r="P652">
        <v>1</v>
      </c>
    </row>
    <row r="653" spans="1:16" x14ac:dyDescent="0.25">
      <c r="A653" s="46" t="s">
        <v>558</v>
      </c>
      <c r="B653" s="46" t="s">
        <v>760</v>
      </c>
      <c r="C653">
        <v>653</v>
      </c>
      <c r="D653" s="53">
        <v>819</v>
      </c>
      <c r="E6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3" s="55" t="s">
        <v>1018</v>
      </c>
      <c r="G653" s="57">
        <v>43236.324189814812</v>
      </c>
      <c r="H653" s="55" t="s">
        <v>1312</v>
      </c>
      <c r="I653" s="55"/>
      <c r="J653" s="55"/>
      <c r="K653" s="55"/>
      <c r="L653" s="57">
        <v>43236.324189814812</v>
      </c>
      <c r="M653" s="59" t="s">
        <v>2849</v>
      </c>
      <c r="N653" s="58" t="s">
        <v>4378</v>
      </c>
      <c r="O653" s="55"/>
      <c r="P653">
        <v>1</v>
      </c>
    </row>
    <row r="654" spans="1:16" x14ac:dyDescent="0.25">
      <c r="A654" s="46" t="s">
        <v>559</v>
      </c>
      <c r="B654" s="46" t="s">
        <v>748</v>
      </c>
      <c r="C654">
        <v>654</v>
      </c>
      <c r="D654" s="53">
        <v>820</v>
      </c>
      <c r="E6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4" s="55" t="s">
        <v>1018</v>
      </c>
      <c r="G654" s="57">
        <v>43235.8362037037</v>
      </c>
      <c r="H654" s="55" t="s">
        <v>1219</v>
      </c>
      <c r="I654" s="55"/>
      <c r="J654" s="55"/>
      <c r="K654" s="55"/>
      <c r="L654" s="57">
        <v>43235.8362037037</v>
      </c>
      <c r="M654" s="59" t="s">
        <v>2850</v>
      </c>
      <c r="N654" s="58" t="s">
        <v>4379</v>
      </c>
      <c r="O654" s="55"/>
      <c r="P654">
        <v>1</v>
      </c>
    </row>
    <row r="655" spans="1:16" x14ac:dyDescent="0.25">
      <c r="A655" s="46" t="s">
        <v>559</v>
      </c>
      <c r="B655" s="46" t="s">
        <v>738</v>
      </c>
      <c r="C655">
        <v>655</v>
      </c>
      <c r="D655" s="53">
        <v>821</v>
      </c>
      <c r="E6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5" s="55" t="s">
        <v>1018</v>
      </c>
      <c r="G655" s="57">
        <v>43235.8362037037</v>
      </c>
      <c r="H655" s="55" t="s">
        <v>1219</v>
      </c>
      <c r="I655" s="55"/>
      <c r="J655" s="55"/>
      <c r="K655" s="55"/>
      <c r="L655" s="57">
        <v>43235.8362037037</v>
      </c>
      <c r="M655" s="59" t="s">
        <v>2850</v>
      </c>
      <c r="N655" s="58" t="s">
        <v>4379</v>
      </c>
      <c r="O655" s="55"/>
      <c r="P655">
        <v>2</v>
      </c>
    </row>
    <row r="656" spans="1:16" x14ac:dyDescent="0.25">
      <c r="A656" s="46" t="s">
        <v>559</v>
      </c>
      <c r="B656" s="46" t="s">
        <v>715</v>
      </c>
      <c r="C656">
        <v>656</v>
      </c>
      <c r="D656" s="53">
        <v>822</v>
      </c>
      <c r="E6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6" s="55" t="s">
        <v>1018</v>
      </c>
      <c r="G656" s="57">
        <v>43235.840428240743</v>
      </c>
      <c r="H656" s="55" t="s">
        <v>1215</v>
      </c>
      <c r="I656" s="55"/>
      <c r="J656" s="55"/>
      <c r="K656" s="55"/>
      <c r="L656" s="57">
        <v>43235.840428240743</v>
      </c>
      <c r="M656" s="59" t="s">
        <v>2851</v>
      </c>
      <c r="N656" s="58" t="s">
        <v>4380</v>
      </c>
      <c r="O656" s="55"/>
      <c r="P656">
        <v>1</v>
      </c>
    </row>
    <row r="657" spans="1:16" x14ac:dyDescent="0.25">
      <c r="A657" s="46" t="s">
        <v>559</v>
      </c>
      <c r="B657" s="46" t="s">
        <v>891</v>
      </c>
      <c r="C657">
        <v>657</v>
      </c>
      <c r="D657" s="53">
        <v>823</v>
      </c>
      <c r="E6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7" s="55" t="s">
        <v>1018</v>
      </c>
      <c r="G657" s="57">
        <v>43236.324189814812</v>
      </c>
      <c r="H657" s="55" t="s">
        <v>1109</v>
      </c>
      <c r="I657" s="55"/>
      <c r="J657" s="55"/>
      <c r="K657" s="55"/>
      <c r="L657" s="57">
        <v>43236.324189814812</v>
      </c>
      <c r="M657" s="59" t="s">
        <v>2852</v>
      </c>
      <c r="N657" s="58" t="s">
        <v>4381</v>
      </c>
      <c r="O657" s="55"/>
      <c r="P657">
        <v>1</v>
      </c>
    </row>
    <row r="658" spans="1:16" x14ac:dyDescent="0.25">
      <c r="A658" s="46" t="s">
        <v>560</v>
      </c>
      <c r="B658" s="46" t="s">
        <v>857</v>
      </c>
      <c r="C658">
        <v>658</v>
      </c>
      <c r="D658" s="53">
        <v>824</v>
      </c>
      <c r="E6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8" s="55" t="s">
        <v>1018</v>
      </c>
      <c r="G658" s="57">
        <v>43236.327974537038</v>
      </c>
      <c r="H658" s="55" t="s">
        <v>1298</v>
      </c>
      <c r="I658" s="55"/>
      <c r="J658" s="55"/>
      <c r="K658" s="55"/>
      <c r="L658" s="57">
        <v>43236.327974537038</v>
      </c>
      <c r="M658" s="59" t="s">
        <v>2853</v>
      </c>
      <c r="N658" s="58" t="s">
        <v>4382</v>
      </c>
      <c r="O658" s="55"/>
      <c r="P658">
        <v>1</v>
      </c>
    </row>
    <row r="659" spans="1:16" x14ac:dyDescent="0.25">
      <c r="A659" s="46" t="s">
        <v>562</v>
      </c>
      <c r="B659" s="46" t="s">
        <v>783</v>
      </c>
      <c r="C659">
        <v>659</v>
      </c>
      <c r="D659" s="53">
        <v>826</v>
      </c>
      <c r="E6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59" s="55" t="s">
        <v>1018</v>
      </c>
      <c r="G659" s="57">
        <v>43236.33017361111</v>
      </c>
      <c r="H659" s="55" t="s">
        <v>1380</v>
      </c>
      <c r="I659" s="55"/>
      <c r="J659" s="55"/>
      <c r="K659" s="55"/>
      <c r="L659" s="57">
        <v>43236.33017361111</v>
      </c>
      <c r="M659" s="59" t="s">
        <v>2855</v>
      </c>
      <c r="N659" s="58" t="s">
        <v>4384</v>
      </c>
      <c r="O659" s="55"/>
      <c r="P659">
        <v>1</v>
      </c>
    </row>
    <row r="660" spans="1:16" x14ac:dyDescent="0.25">
      <c r="A660" s="46" t="s">
        <v>563</v>
      </c>
      <c r="B660" s="46" t="s">
        <v>748</v>
      </c>
      <c r="C660">
        <v>660</v>
      </c>
      <c r="D660" s="53">
        <v>827</v>
      </c>
      <c r="E6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0" s="55" t="s">
        <v>1018</v>
      </c>
      <c r="G660" s="57">
        <v>43235.92423611111</v>
      </c>
      <c r="H660" s="55" t="s">
        <v>1219</v>
      </c>
      <c r="I660" s="55"/>
      <c r="J660" s="55"/>
      <c r="K660" s="55"/>
      <c r="L660" s="57">
        <v>43235.92423611111</v>
      </c>
      <c r="M660" s="59" t="s">
        <v>2856</v>
      </c>
      <c r="N660" s="58" t="s">
        <v>4385</v>
      </c>
      <c r="O660" s="55"/>
      <c r="P660">
        <v>2</v>
      </c>
    </row>
    <row r="661" spans="1:16" x14ac:dyDescent="0.25">
      <c r="A661" s="46" t="s">
        <v>563</v>
      </c>
      <c r="B661" s="46" t="s">
        <v>738</v>
      </c>
      <c r="C661">
        <v>661</v>
      </c>
      <c r="D661" s="53">
        <v>828</v>
      </c>
      <c r="E6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1" s="55" t="s">
        <v>1018</v>
      </c>
      <c r="G661" s="57">
        <v>43235.92423611111</v>
      </c>
      <c r="H661" s="55" t="s">
        <v>1219</v>
      </c>
      <c r="I661" s="55"/>
      <c r="J661" s="55"/>
      <c r="K661" s="55"/>
      <c r="L661" s="57">
        <v>43235.92423611111</v>
      </c>
      <c r="M661" s="59" t="s">
        <v>2856</v>
      </c>
      <c r="N661" s="58" t="s">
        <v>4385</v>
      </c>
      <c r="O661" s="55"/>
      <c r="P661">
        <v>2</v>
      </c>
    </row>
    <row r="662" spans="1:16" x14ac:dyDescent="0.25">
      <c r="A662" s="46" t="s">
        <v>563</v>
      </c>
      <c r="B662" s="46" t="s">
        <v>843</v>
      </c>
      <c r="C662">
        <v>662</v>
      </c>
      <c r="D662" s="53">
        <v>829</v>
      </c>
      <c r="E6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2" s="55" t="s">
        <v>1018</v>
      </c>
      <c r="G662" s="57">
        <v>43236.335300925923</v>
      </c>
      <c r="H662" s="55" t="s">
        <v>1300</v>
      </c>
      <c r="I662" s="55"/>
      <c r="J662" s="55"/>
      <c r="K662" s="55"/>
      <c r="L662" s="57">
        <v>43236.335300925923</v>
      </c>
      <c r="M662" s="59" t="s">
        <v>2857</v>
      </c>
      <c r="N662" s="58" t="s">
        <v>4386</v>
      </c>
      <c r="O662" s="55"/>
      <c r="P662">
        <v>1</v>
      </c>
    </row>
    <row r="663" spans="1:16" x14ac:dyDescent="0.25">
      <c r="A663" s="46" t="s">
        <v>566</v>
      </c>
      <c r="B663" s="46" t="s">
        <v>565</v>
      </c>
      <c r="C663">
        <v>663</v>
      </c>
      <c r="D663" s="53">
        <v>832</v>
      </c>
      <c r="E6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3" s="55" t="s">
        <v>1018</v>
      </c>
      <c r="G663" s="57">
        <v>43236.338587962964</v>
      </c>
      <c r="H663" s="55" t="s">
        <v>1362</v>
      </c>
      <c r="I663" s="59" t="s">
        <v>1922</v>
      </c>
      <c r="J663" s="55" t="s">
        <v>2144</v>
      </c>
      <c r="K663" s="55"/>
      <c r="L663" s="57">
        <v>43236.338587962964</v>
      </c>
      <c r="M663" s="59" t="s">
        <v>2860</v>
      </c>
      <c r="N663" s="58" t="s">
        <v>4389</v>
      </c>
      <c r="O663" s="55"/>
      <c r="P663">
        <v>1</v>
      </c>
    </row>
    <row r="664" spans="1:16" x14ac:dyDescent="0.25">
      <c r="A664" s="46" t="s">
        <v>567</v>
      </c>
      <c r="B664" s="46" t="s">
        <v>957</v>
      </c>
      <c r="C664">
        <v>664</v>
      </c>
      <c r="D664" s="53">
        <v>833</v>
      </c>
      <c r="E6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4" s="55" t="s">
        <v>1018</v>
      </c>
      <c r="G664" s="57">
        <v>43236.340578703705</v>
      </c>
      <c r="H664" s="55" t="s">
        <v>1383</v>
      </c>
      <c r="I664" s="59" t="s">
        <v>1934</v>
      </c>
      <c r="J664" s="55" t="s">
        <v>2139</v>
      </c>
      <c r="K664" s="55"/>
      <c r="L664" s="57">
        <v>43236.340578703705</v>
      </c>
      <c r="M664" s="59" t="s">
        <v>2861</v>
      </c>
      <c r="N664" s="58" t="s">
        <v>4390</v>
      </c>
      <c r="O664" s="58" t="s">
        <v>5366</v>
      </c>
      <c r="P664" s="61">
        <v>1</v>
      </c>
    </row>
    <row r="665" spans="1:16" x14ac:dyDescent="0.25">
      <c r="A665" s="46" t="s">
        <v>567</v>
      </c>
      <c r="B665" s="46" t="s">
        <v>921</v>
      </c>
      <c r="C665">
        <v>665</v>
      </c>
      <c r="D665" s="53">
        <v>836</v>
      </c>
      <c r="E6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5" s="55" t="s">
        <v>1018</v>
      </c>
      <c r="G665" s="57">
        <v>43236.340578703705</v>
      </c>
      <c r="H665" s="55" t="s">
        <v>1383</v>
      </c>
      <c r="I665" s="59" t="s">
        <v>1934</v>
      </c>
      <c r="J665" s="55" t="s">
        <v>2139</v>
      </c>
      <c r="K665" s="55"/>
      <c r="L665" s="57">
        <v>43236.340578703705</v>
      </c>
      <c r="M665" s="59" t="s">
        <v>2861</v>
      </c>
      <c r="N665" s="58" t="s">
        <v>4390</v>
      </c>
      <c r="O665" s="58" t="s">
        <v>5366</v>
      </c>
      <c r="P665" s="61">
        <v>1</v>
      </c>
    </row>
    <row r="666" spans="1:16" x14ac:dyDescent="0.25">
      <c r="A666" s="46" t="s">
        <v>568</v>
      </c>
      <c r="B666" s="46" t="s">
        <v>844</v>
      </c>
      <c r="C666">
        <v>666</v>
      </c>
      <c r="D666" s="53">
        <v>837</v>
      </c>
      <c r="E6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6" s="55" t="s">
        <v>1018</v>
      </c>
      <c r="G666" s="57">
        <v>43235.281377314815</v>
      </c>
      <c r="H666" s="55" t="s">
        <v>1068</v>
      </c>
      <c r="I666" s="59" t="s">
        <v>1764</v>
      </c>
      <c r="J666" s="55" t="s">
        <v>2148</v>
      </c>
      <c r="K666" s="55"/>
      <c r="L666" s="57">
        <v>43235.281377314815</v>
      </c>
      <c r="M666" s="59" t="s">
        <v>2863</v>
      </c>
      <c r="N666" s="58" t="s">
        <v>4392</v>
      </c>
      <c r="O666" s="55"/>
      <c r="P666">
        <v>1</v>
      </c>
    </row>
    <row r="667" spans="1:16" x14ac:dyDescent="0.25">
      <c r="A667" s="46" t="s">
        <v>568</v>
      </c>
      <c r="B667" s="46" t="s">
        <v>857</v>
      </c>
      <c r="C667">
        <v>667</v>
      </c>
      <c r="D667" s="53">
        <v>838</v>
      </c>
      <c r="E6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7" s="55" t="s">
        <v>1018</v>
      </c>
      <c r="G667" s="57">
        <v>43235.677847222221</v>
      </c>
      <c r="H667" s="55" t="s">
        <v>1186</v>
      </c>
      <c r="I667" s="55"/>
      <c r="J667" s="55"/>
      <c r="K667" s="55"/>
      <c r="L667" s="57">
        <v>43235.677847222221</v>
      </c>
      <c r="M667" s="59" t="s">
        <v>2864</v>
      </c>
      <c r="N667" s="58" t="s">
        <v>4393</v>
      </c>
      <c r="O667" s="55"/>
      <c r="P667">
        <v>3</v>
      </c>
    </row>
    <row r="668" spans="1:16" x14ac:dyDescent="0.25">
      <c r="A668" s="46" t="s">
        <v>568</v>
      </c>
      <c r="B668" s="46" t="s">
        <v>782</v>
      </c>
      <c r="C668">
        <v>668</v>
      </c>
      <c r="D668" s="53">
        <v>839</v>
      </c>
      <c r="E6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8" s="55" t="s">
        <v>1018</v>
      </c>
      <c r="G668" s="57">
        <v>43235.686099537037</v>
      </c>
      <c r="H668" s="55" t="s">
        <v>1260</v>
      </c>
      <c r="I668" s="59" t="s">
        <v>1863</v>
      </c>
      <c r="J668" s="55" t="s">
        <v>2162</v>
      </c>
      <c r="K668" s="55" t="s">
        <v>2215</v>
      </c>
      <c r="L668" s="57">
        <v>43235.686099537037</v>
      </c>
      <c r="M668" s="59" t="s">
        <v>2865</v>
      </c>
      <c r="N668" s="58" t="s">
        <v>4394</v>
      </c>
      <c r="O668" s="55"/>
      <c r="P668">
        <v>1</v>
      </c>
    </row>
    <row r="669" spans="1:16" x14ac:dyDescent="0.25">
      <c r="A669" s="46" t="s">
        <v>568</v>
      </c>
      <c r="B669" s="46" t="s">
        <v>891</v>
      </c>
      <c r="C669">
        <v>669</v>
      </c>
      <c r="D669" s="53">
        <v>840</v>
      </c>
      <c r="E6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69" s="55" t="s">
        <v>1018</v>
      </c>
      <c r="G669" s="57">
        <v>43235.694062499999</v>
      </c>
      <c r="H669" s="55" t="s">
        <v>1109</v>
      </c>
      <c r="I669" s="55"/>
      <c r="J669" s="55"/>
      <c r="K669" s="55"/>
      <c r="L669" s="57">
        <v>43235.694062499999</v>
      </c>
      <c r="M669" s="59" t="s">
        <v>2866</v>
      </c>
      <c r="N669" s="58" t="s">
        <v>4395</v>
      </c>
      <c r="O669" s="55"/>
      <c r="P669">
        <v>1</v>
      </c>
    </row>
    <row r="670" spans="1:16" x14ac:dyDescent="0.25">
      <c r="A670" s="46" t="s">
        <v>568</v>
      </c>
      <c r="B670" s="46" t="s">
        <v>738</v>
      </c>
      <c r="C670">
        <v>670</v>
      </c>
      <c r="D670" s="53">
        <v>841</v>
      </c>
      <c r="E6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0" s="55" t="s">
        <v>1018</v>
      </c>
      <c r="G670" s="57">
        <v>43235.694062499999</v>
      </c>
      <c r="H670" s="55" t="s">
        <v>1109</v>
      </c>
      <c r="I670" s="55"/>
      <c r="J670" s="55"/>
      <c r="K670" s="55"/>
      <c r="L670" s="57">
        <v>43235.694062499999</v>
      </c>
      <c r="M670" s="59" t="s">
        <v>2866</v>
      </c>
      <c r="N670" s="58" t="s">
        <v>4395</v>
      </c>
      <c r="O670" s="55"/>
      <c r="P670">
        <v>3</v>
      </c>
    </row>
    <row r="671" spans="1:16" x14ac:dyDescent="0.25">
      <c r="A671" s="46" t="s">
        <v>568</v>
      </c>
      <c r="B671" s="46" t="s">
        <v>715</v>
      </c>
      <c r="C671">
        <v>671</v>
      </c>
      <c r="D671" s="53">
        <v>842</v>
      </c>
      <c r="E6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1" s="55" t="s">
        <v>1018</v>
      </c>
      <c r="G671" s="57">
        <v>43235.699618055558</v>
      </c>
      <c r="H671" s="55" t="s">
        <v>1214</v>
      </c>
      <c r="I671" s="59" t="s">
        <v>1802</v>
      </c>
      <c r="J671" s="55" t="s">
        <v>2137</v>
      </c>
      <c r="K671" s="55"/>
      <c r="L671" s="57">
        <v>43235.699618055558</v>
      </c>
      <c r="M671" s="59" t="s">
        <v>2867</v>
      </c>
      <c r="N671" s="58" t="s">
        <v>4396</v>
      </c>
      <c r="O671" s="55"/>
      <c r="P671">
        <v>1</v>
      </c>
    </row>
    <row r="672" spans="1:16" x14ac:dyDescent="0.25">
      <c r="A672" s="46" t="s">
        <v>568</v>
      </c>
      <c r="B672" s="46" t="s">
        <v>841</v>
      </c>
      <c r="C672">
        <v>672</v>
      </c>
      <c r="D672" s="53">
        <v>843</v>
      </c>
      <c r="E6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2" s="55" t="s">
        <v>1018</v>
      </c>
      <c r="G672" s="57">
        <v>43235.93109953704</v>
      </c>
      <c r="H672" s="55" t="s">
        <v>1107</v>
      </c>
      <c r="I672" s="55"/>
      <c r="J672" s="55"/>
      <c r="K672" s="55"/>
      <c r="L672" s="57">
        <v>43235.93109953704</v>
      </c>
      <c r="M672" s="59" t="s">
        <v>2868</v>
      </c>
      <c r="N672" s="58" t="s">
        <v>4397</v>
      </c>
      <c r="O672" s="55"/>
      <c r="P672">
        <v>1</v>
      </c>
    </row>
    <row r="673" spans="1:16" x14ac:dyDescent="0.25">
      <c r="A673" s="46" t="s">
        <v>568</v>
      </c>
      <c r="B673" s="46" t="s">
        <v>771</v>
      </c>
      <c r="C673">
        <v>673</v>
      </c>
      <c r="D673" s="53">
        <v>844</v>
      </c>
      <c r="E6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3" s="55" t="s">
        <v>1018</v>
      </c>
      <c r="G673" s="57">
        <v>43236.267129629632</v>
      </c>
      <c r="H673" s="55" t="s">
        <v>1326</v>
      </c>
      <c r="I673" s="55"/>
      <c r="J673" s="55"/>
      <c r="K673" s="55"/>
      <c r="L673" s="57">
        <v>43236.267129629632</v>
      </c>
      <c r="M673" s="59" t="s">
        <v>2869</v>
      </c>
      <c r="N673" s="58" t="s">
        <v>4398</v>
      </c>
      <c r="O673" s="55"/>
      <c r="P673">
        <v>1</v>
      </c>
    </row>
    <row r="674" spans="1:16" x14ac:dyDescent="0.25">
      <c r="A674" s="46" t="s">
        <v>568</v>
      </c>
      <c r="B674" s="46" t="s">
        <v>942</v>
      </c>
      <c r="C674">
        <v>674</v>
      </c>
      <c r="D674" s="53">
        <v>845</v>
      </c>
      <c r="E6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4" s="55" t="s">
        <v>1018</v>
      </c>
      <c r="G674" s="57">
        <v>43236.267129629632</v>
      </c>
      <c r="H674" s="55" t="s">
        <v>1326</v>
      </c>
      <c r="I674" s="55"/>
      <c r="J674" s="55"/>
      <c r="K674" s="55"/>
      <c r="L674" s="57">
        <v>43236.267129629632</v>
      </c>
      <c r="M674" s="59" t="s">
        <v>2869</v>
      </c>
      <c r="N674" s="58" t="s">
        <v>4398</v>
      </c>
      <c r="O674" s="55"/>
      <c r="P674">
        <v>1</v>
      </c>
    </row>
    <row r="675" spans="1:16" x14ac:dyDescent="0.25">
      <c r="A675" s="46" t="s">
        <v>568</v>
      </c>
      <c r="B675" s="46" t="s">
        <v>748</v>
      </c>
      <c r="C675">
        <v>675</v>
      </c>
      <c r="D675" s="53">
        <v>846</v>
      </c>
      <c r="E6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5" s="55" t="s">
        <v>1018</v>
      </c>
      <c r="G675" s="57">
        <v>43236.34103009259</v>
      </c>
      <c r="H675" s="55" t="s">
        <v>1300</v>
      </c>
      <c r="I675" s="55"/>
      <c r="J675" s="55"/>
      <c r="K675" s="55"/>
      <c r="L675" s="57">
        <v>43236.34103009259</v>
      </c>
      <c r="M675" s="59" t="s">
        <v>2870</v>
      </c>
      <c r="N675" s="58" t="s">
        <v>4399</v>
      </c>
      <c r="O675" s="55"/>
      <c r="P675">
        <v>1</v>
      </c>
    </row>
    <row r="676" spans="1:16" x14ac:dyDescent="0.25">
      <c r="A676" s="46" t="s">
        <v>568</v>
      </c>
      <c r="B676" s="46" t="s">
        <v>843</v>
      </c>
      <c r="C676">
        <v>676</v>
      </c>
      <c r="D676" s="53">
        <v>847</v>
      </c>
      <c r="E6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6" s="55" t="s">
        <v>1018</v>
      </c>
      <c r="G676" s="57">
        <v>43236.34103009259</v>
      </c>
      <c r="H676" s="55" t="s">
        <v>1300</v>
      </c>
      <c r="I676" s="55"/>
      <c r="J676" s="55"/>
      <c r="K676" s="55"/>
      <c r="L676" s="57">
        <v>43236.34103009259</v>
      </c>
      <c r="M676" s="59" t="s">
        <v>2870</v>
      </c>
      <c r="N676" s="58" t="s">
        <v>4399</v>
      </c>
      <c r="O676" s="55"/>
      <c r="P676">
        <v>1</v>
      </c>
    </row>
    <row r="677" spans="1:16" x14ac:dyDescent="0.25">
      <c r="A677" s="46" t="s">
        <v>569</v>
      </c>
      <c r="B677" s="46" t="s">
        <v>753</v>
      </c>
      <c r="C677">
        <v>677</v>
      </c>
      <c r="D677" s="53">
        <v>848</v>
      </c>
      <c r="E6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7" s="55" t="s">
        <v>1018</v>
      </c>
      <c r="G677" s="57">
        <v>43234.864108796297</v>
      </c>
      <c r="H677" s="55" t="s">
        <v>1159</v>
      </c>
      <c r="I677" s="59" t="s">
        <v>1818</v>
      </c>
      <c r="J677" s="55" t="s">
        <v>2146</v>
      </c>
      <c r="K677" s="55" t="s">
        <v>2214</v>
      </c>
      <c r="L677" s="57">
        <v>43234.864108796297</v>
      </c>
      <c r="M677" s="59" t="s">
        <v>2871</v>
      </c>
      <c r="N677" s="58" t="s">
        <v>4400</v>
      </c>
      <c r="O677" s="55"/>
      <c r="P677">
        <v>1</v>
      </c>
    </row>
    <row r="678" spans="1:16" x14ac:dyDescent="0.25">
      <c r="A678" s="46" t="s">
        <v>569</v>
      </c>
      <c r="B678" s="46" t="s">
        <v>693</v>
      </c>
      <c r="C678">
        <v>678</v>
      </c>
      <c r="D678" s="53">
        <v>849</v>
      </c>
      <c r="E6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8" s="55" t="s">
        <v>1018</v>
      </c>
      <c r="G678" s="57">
        <v>43234.864108796297</v>
      </c>
      <c r="H678" s="55" t="s">
        <v>1159</v>
      </c>
      <c r="I678" s="59" t="s">
        <v>1818</v>
      </c>
      <c r="J678" s="55" t="s">
        <v>2146</v>
      </c>
      <c r="K678" s="55" t="s">
        <v>2214</v>
      </c>
      <c r="L678" s="57">
        <v>43234.864108796297</v>
      </c>
      <c r="M678" s="59" t="s">
        <v>2871</v>
      </c>
      <c r="N678" s="58" t="s">
        <v>4400</v>
      </c>
      <c r="O678" s="55"/>
      <c r="P678">
        <v>1</v>
      </c>
    </row>
    <row r="679" spans="1:16" x14ac:dyDescent="0.25">
      <c r="A679" s="46" t="s">
        <v>569</v>
      </c>
      <c r="B679" s="46" t="s">
        <v>857</v>
      </c>
      <c r="C679">
        <v>679</v>
      </c>
      <c r="D679" s="53">
        <v>850</v>
      </c>
      <c r="E6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79" s="55" t="s">
        <v>1018</v>
      </c>
      <c r="G679" s="57">
        <v>43235.348009259258</v>
      </c>
      <c r="H679" s="55" t="s">
        <v>1074</v>
      </c>
      <c r="I679" s="55"/>
      <c r="J679" s="55"/>
      <c r="K679" s="55"/>
      <c r="L679" s="57">
        <v>43235.348009259258</v>
      </c>
      <c r="M679" s="59" t="s">
        <v>2872</v>
      </c>
      <c r="N679" s="58" t="s">
        <v>4401</v>
      </c>
      <c r="O679" s="55"/>
      <c r="P679">
        <v>3</v>
      </c>
    </row>
    <row r="680" spans="1:16" x14ac:dyDescent="0.25">
      <c r="A680" s="46" t="s">
        <v>569</v>
      </c>
      <c r="B680" s="46" t="s">
        <v>536</v>
      </c>
      <c r="C680">
        <v>680</v>
      </c>
      <c r="D680" s="53">
        <v>851</v>
      </c>
      <c r="E6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0" s="55" t="s">
        <v>1018</v>
      </c>
      <c r="G680" s="57">
        <v>43235.383368055554</v>
      </c>
      <c r="H680" s="55" t="s">
        <v>1385</v>
      </c>
      <c r="I680" s="59" t="s">
        <v>1935</v>
      </c>
      <c r="J680" s="55" t="s">
        <v>2142</v>
      </c>
      <c r="K680" s="55"/>
      <c r="L680" s="57">
        <v>43235.383368055554</v>
      </c>
      <c r="M680" s="59" t="s">
        <v>2873</v>
      </c>
      <c r="N680" s="58" t="s">
        <v>4402</v>
      </c>
      <c r="O680" s="55"/>
      <c r="P680">
        <v>1</v>
      </c>
    </row>
    <row r="681" spans="1:16" x14ac:dyDescent="0.25">
      <c r="A681" s="46" t="s">
        <v>569</v>
      </c>
      <c r="B681" s="46" t="s">
        <v>792</v>
      </c>
      <c r="C681">
        <v>681</v>
      </c>
      <c r="D681" s="53">
        <v>852</v>
      </c>
      <c r="E6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1" s="55" t="s">
        <v>1018</v>
      </c>
      <c r="G681" s="57">
        <v>43235.383530092593</v>
      </c>
      <c r="H681" s="55" t="s">
        <v>1386</v>
      </c>
      <c r="I681" s="55"/>
      <c r="J681" s="55"/>
      <c r="K681" s="55"/>
      <c r="L681" s="57">
        <v>43235.383530092593</v>
      </c>
      <c r="M681" s="59" t="s">
        <v>2874</v>
      </c>
      <c r="N681" s="58" t="s">
        <v>4403</v>
      </c>
      <c r="O681" s="55"/>
      <c r="P681">
        <v>2</v>
      </c>
    </row>
    <row r="682" spans="1:16" x14ac:dyDescent="0.25">
      <c r="A682" s="46" t="s">
        <v>569</v>
      </c>
      <c r="B682" s="46" t="s">
        <v>832</v>
      </c>
      <c r="C682">
        <v>682</v>
      </c>
      <c r="D682" s="53">
        <v>853</v>
      </c>
      <c r="E6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2" s="55" t="s">
        <v>1018</v>
      </c>
      <c r="G682" s="57">
        <v>43235.392685185187</v>
      </c>
      <c r="H682" s="55" t="s">
        <v>1355</v>
      </c>
      <c r="I682" s="55"/>
      <c r="J682" s="55"/>
      <c r="K682" s="55"/>
      <c r="L682" s="57">
        <v>43235.392685185187</v>
      </c>
      <c r="M682" s="59" t="s">
        <v>2875</v>
      </c>
      <c r="N682" s="58" t="s">
        <v>4404</v>
      </c>
      <c r="O682" s="55"/>
      <c r="P682">
        <v>1</v>
      </c>
    </row>
    <row r="683" spans="1:16" x14ac:dyDescent="0.25">
      <c r="A683" s="46" t="s">
        <v>569</v>
      </c>
      <c r="B683" s="46" t="s">
        <v>891</v>
      </c>
      <c r="C683">
        <v>683</v>
      </c>
      <c r="D683" s="53">
        <v>854</v>
      </c>
      <c r="E6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3" s="55" t="s">
        <v>1018</v>
      </c>
      <c r="G683" s="57">
        <v>43235.397905092592</v>
      </c>
      <c r="H683" s="55" t="s">
        <v>1109</v>
      </c>
      <c r="I683" s="55"/>
      <c r="J683" s="55"/>
      <c r="K683" s="55"/>
      <c r="L683" s="57">
        <v>43235.397905092592</v>
      </c>
      <c r="M683" s="59" t="s">
        <v>2876</v>
      </c>
      <c r="N683" s="58" t="s">
        <v>4405</v>
      </c>
      <c r="O683" s="55"/>
      <c r="P683">
        <v>1</v>
      </c>
    </row>
    <row r="684" spans="1:16" x14ac:dyDescent="0.25">
      <c r="A684" s="46" t="s">
        <v>569</v>
      </c>
      <c r="B684" s="46" t="s">
        <v>738</v>
      </c>
      <c r="C684">
        <v>684</v>
      </c>
      <c r="D684" s="53">
        <v>855</v>
      </c>
      <c r="E6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4" s="55" t="s">
        <v>1018</v>
      </c>
      <c r="G684" s="57">
        <v>43235.397905092592</v>
      </c>
      <c r="H684" s="55" t="s">
        <v>1109</v>
      </c>
      <c r="I684" s="55"/>
      <c r="J684" s="55"/>
      <c r="K684" s="55"/>
      <c r="L684" s="57">
        <v>43235.397905092592</v>
      </c>
      <c r="M684" s="59" t="s">
        <v>2876</v>
      </c>
      <c r="N684" s="58" t="s">
        <v>4405</v>
      </c>
      <c r="O684" s="55"/>
      <c r="P684">
        <v>1</v>
      </c>
    </row>
    <row r="685" spans="1:16" x14ac:dyDescent="0.25">
      <c r="A685" s="46" t="s">
        <v>569</v>
      </c>
      <c r="B685" s="46" t="s">
        <v>816</v>
      </c>
      <c r="C685">
        <v>685</v>
      </c>
      <c r="D685" s="53">
        <v>856</v>
      </c>
      <c r="E6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5" s="55" t="s">
        <v>1018</v>
      </c>
      <c r="G685" s="57">
        <v>43236.343657407408</v>
      </c>
      <c r="H685" s="55" t="s">
        <v>1177</v>
      </c>
      <c r="I685" s="55"/>
      <c r="J685" s="55"/>
      <c r="K685" s="55"/>
      <c r="L685" s="57">
        <v>43236.343657407408</v>
      </c>
      <c r="M685" s="59" t="s">
        <v>2877</v>
      </c>
      <c r="N685" s="58" t="s">
        <v>4406</v>
      </c>
      <c r="O685" s="55"/>
      <c r="P685">
        <v>1</v>
      </c>
    </row>
    <row r="686" spans="1:16" x14ac:dyDescent="0.25">
      <c r="A686" s="46" t="s">
        <v>570</v>
      </c>
      <c r="B686" s="46" t="s">
        <v>944</v>
      </c>
      <c r="C686">
        <v>686</v>
      </c>
      <c r="D686" s="53">
        <v>857</v>
      </c>
      <c r="E6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6" s="55" t="s">
        <v>1018</v>
      </c>
      <c r="G686" s="57">
        <v>43234.843784722223</v>
      </c>
      <c r="H686" s="55" t="s">
        <v>1330</v>
      </c>
      <c r="I686" s="59" t="s">
        <v>1908</v>
      </c>
      <c r="J686" s="55" t="s">
        <v>2141</v>
      </c>
      <c r="K686" s="55"/>
      <c r="L686" s="57">
        <v>43234.843784722223</v>
      </c>
      <c r="M686" s="59" t="s">
        <v>2878</v>
      </c>
      <c r="N686" s="58" t="s">
        <v>4407</v>
      </c>
      <c r="O686" s="55"/>
      <c r="P686">
        <v>1</v>
      </c>
    </row>
    <row r="687" spans="1:16" x14ac:dyDescent="0.25">
      <c r="A687" s="46" t="s">
        <v>570</v>
      </c>
      <c r="B687" s="46" t="s">
        <v>844</v>
      </c>
      <c r="C687">
        <v>687</v>
      </c>
      <c r="D687" s="53">
        <v>858</v>
      </c>
      <c r="E6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7" s="55" t="s">
        <v>1018</v>
      </c>
      <c r="G687" s="57">
        <v>43234.845960648148</v>
      </c>
      <c r="H687" s="55" t="s">
        <v>1068</v>
      </c>
      <c r="I687" s="59" t="s">
        <v>1764</v>
      </c>
      <c r="J687" s="55" t="s">
        <v>2148</v>
      </c>
      <c r="K687" s="55"/>
      <c r="L687" s="57">
        <v>43234.845960648148</v>
      </c>
      <c r="M687" s="59" t="s">
        <v>2879</v>
      </c>
      <c r="N687" s="58" t="s">
        <v>4408</v>
      </c>
      <c r="O687" s="55"/>
      <c r="P687">
        <v>1</v>
      </c>
    </row>
    <row r="688" spans="1:16" x14ac:dyDescent="0.25">
      <c r="A688" s="46" t="s">
        <v>570</v>
      </c>
      <c r="B688" s="46" t="s">
        <v>813</v>
      </c>
      <c r="C688">
        <v>688</v>
      </c>
      <c r="D688" s="53">
        <v>859</v>
      </c>
      <c r="E6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8" s="55" t="s">
        <v>1018</v>
      </c>
      <c r="G688" s="57">
        <v>43234.918310185189</v>
      </c>
      <c r="H688" s="55" t="s">
        <v>1388</v>
      </c>
      <c r="I688" s="55"/>
      <c r="J688" s="55"/>
      <c r="K688" s="55"/>
      <c r="L688" s="57">
        <v>43234.918310185189</v>
      </c>
      <c r="M688" s="59" t="s">
        <v>2880</v>
      </c>
      <c r="N688" s="58" t="s">
        <v>4409</v>
      </c>
      <c r="O688" s="55"/>
      <c r="P688">
        <v>1</v>
      </c>
    </row>
    <row r="689" spans="1:16" x14ac:dyDescent="0.25">
      <c r="A689" s="46" t="s">
        <v>570</v>
      </c>
      <c r="B689" s="46" t="s">
        <v>857</v>
      </c>
      <c r="C689">
        <v>689</v>
      </c>
      <c r="D689" s="53">
        <v>860</v>
      </c>
      <c r="E6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89" s="55" t="s">
        <v>1018</v>
      </c>
      <c r="G689" s="57">
        <v>43235.621689814812</v>
      </c>
      <c r="H689" s="55" t="s">
        <v>1185</v>
      </c>
      <c r="I689" s="55"/>
      <c r="J689" s="55"/>
      <c r="K689" s="55"/>
      <c r="L689" s="57">
        <v>43235.621689814812</v>
      </c>
      <c r="M689" s="59" t="s">
        <v>2881</v>
      </c>
      <c r="N689" s="58" t="s">
        <v>4410</v>
      </c>
      <c r="O689" s="55"/>
      <c r="P689">
        <v>2</v>
      </c>
    </row>
    <row r="690" spans="1:16" x14ac:dyDescent="0.25">
      <c r="A690" s="46" t="s">
        <v>570</v>
      </c>
      <c r="B690" s="46" t="s">
        <v>818</v>
      </c>
      <c r="C690">
        <v>690</v>
      </c>
      <c r="D690" s="53">
        <v>861</v>
      </c>
      <c r="E6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0" s="55" t="s">
        <v>1018</v>
      </c>
      <c r="G690" s="57">
        <v>43235.622071759259</v>
      </c>
      <c r="H690" s="55" t="s">
        <v>1151</v>
      </c>
      <c r="I690" s="59" t="s">
        <v>1813</v>
      </c>
      <c r="J690" s="55" t="s">
        <v>2138</v>
      </c>
      <c r="K690" s="55"/>
      <c r="L690" s="57">
        <v>43235.622071759259</v>
      </c>
      <c r="M690" s="59" t="s">
        <v>2882</v>
      </c>
      <c r="N690" s="58" t="s">
        <v>4411</v>
      </c>
      <c r="O690" s="55"/>
      <c r="P690">
        <v>1</v>
      </c>
    </row>
    <row r="691" spans="1:16" x14ac:dyDescent="0.25">
      <c r="A691" s="46" t="s">
        <v>570</v>
      </c>
      <c r="B691" s="46" t="s">
        <v>748</v>
      </c>
      <c r="C691">
        <v>691</v>
      </c>
      <c r="D691" s="53">
        <v>862</v>
      </c>
      <c r="E6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1" s="55" t="s">
        <v>1018</v>
      </c>
      <c r="G691" s="57">
        <v>43235.849178240744</v>
      </c>
      <c r="H691" s="55" t="s">
        <v>1219</v>
      </c>
      <c r="I691" s="55"/>
      <c r="J691" s="55"/>
      <c r="K691" s="55"/>
      <c r="L691" s="57">
        <v>43235.849178240744</v>
      </c>
      <c r="M691" s="59" t="s">
        <v>2883</v>
      </c>
      <c r="N691" s="58" t="s">
        <v>4412</v>
      </c>
      <c r="O691" s="55"/>
      <c r="P691">
        <v>1</v>
      </c>
    </row>
    <row r="692" spans="1:16" x14ac:dyDescent="0.25">
      <c r="A692" s="46" t="s">
        <v>570</v>
      </c>
      <c r="B692" s="46" t="s">
        <v>738</v>
      </c>
      <c r="C692">
        <v>692</v>
      </c>
      <c r="D692" s="53">
        <v>863</v>
      </c>
      <c r="E6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2" s="55" t="s">
        <v>1018</v>
      </c>
      <c r="G692" s="57">
        <v>43235.849178240744</v>
      </c>
      <c r="H692" s="55" t="s">
        <v>1219</v>
      </c>
      <c r="I692" s="55"/>
      <c r="J692" s="55"/>
      <c r="K692" s="55"/>
      <c r="L692" s="57">
        <v>43235.849178240744</v>
      </c>
      <c r="M692" s="59" t="s">
        <v>2883</v>
      </c>
      <c r="N692" s="58" t="s">
        <v>4412</v>
      </c>
      <c r="O692" s="55"/>
      <c r="P692">
        <v>1</v>
      </c>
    </row>
    <row r="693" spans="1:16" x14ac:dyDescent="0.25">
      <c r="A693" s="46" t="s">
        <v>570</v>
      </c>
      <c r="B693" s="46" t="s">
        <v>850</v>
      </c>
      <c r="C693">
        <v>693</v>
      </c>
      <c r="D693" s="53">
        <v>864</v>
      </c>
      <c r="E6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3" s="55" t="s">
        <v>1018</v>
      </c>
      <c r="G693" s="57">
        <v>43235.851180555554</v>
      </c>
      <c r="H693" s="55" t="s">
        <v>1202</v>
      </c>
      <c r="I693" s="59" t="s">
        <v>1836</v>
      </c>
      <c r="J693" s="55" t="s">
        <v>2138</v>
      </c>
      <c r="K693" s="55"/>
      <c r="L693" s="57">
        <v>43235.851180555554</v>
      </c>
      <c r="M693" s="59" t="s">
        <v>2884</v>
      </c>
      <c r="N693" s="58" t="s">
        <v>4413</v>
      </c>
      <c r="O693" s="55"/>
      <c r="P693">
        <v>1</v>
      </c>
    </row>
    <row r="694" spans="1:16" x14ac:dyDescent="0.25">
      <c r="A694" s="46" t="s">
        <v>570</v>
      </c>
      <c r="B694" s="46" t="s">
        <v>692</v>
      </c>
      <c r="C694">
        <v>694</v>
      </c>
      <c r="D694" s="53">
        <v>865</v>
      </c>
      <c r="E6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4" s="55" t="s">
        <v>1018</v>
      </c>
      <c r="G694" s="57">
        <v>43235.866041666668</v>
      </c>
      <c r="H694" s="55" t="s">
        <v>1232</v>
      </c>
      <c r="I694" s="55"/>
      <c r="J694" s="55"/>
      <c r="K694" s="55"/>
      <c r="L694" s="57">
        <v>43235.866041666668</v>
      </c>
      <c r="M694" s="59" t="s">
        <v>2885</v>
      </c>
      <c r="N694" s="58" t="s">
        <v>4414</v>
      </c>
      <c r="O694" s="55"/>
      <c r="P694">
        <v>1</v>
      </c>
    </row>
    <row r="695" spans="1:16" x14ac:dyDescent="0.25">
      <c r="A695" s="46" t="s">
        <v>570</v>
      </c>
      <c r="B695" s="46" t="s">
        <v>959</v>
      </c>
      <c r="C695">
        <v>695</v>
      </c>
      <c r="D695" s="53">
        <v>866</v>
      </c>
      <c r="E6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5" s="55" t="s">
        <v>1018</v>
      </c>
      <c r="G695" s="57">
        <v>43235.879224537035</v>
      </c>
      <c r="H695" s="55" t="s">
        <v>1389</v>
      </c>
      <c r="I695" s="55"/>
      <c r="J695" s="55"/>
      <c r="K695" s="55"/>
      <c r="L695" s="57">
        <v>43235.879224537035</v>
      </c>
      <c r="M695" s="59" t="s">
        <v>2886</v>
      </c>
      <c r="N695" s="58" t="s">
        <v>4415</v>
      </c>
      <c r="O695" s="55"/>
      <c r="P695">
        <v>1</v>
      </c>
    </row>
    <row r="696" spans="1:16" x14ac:dyDescent="0.25">
      <c r="A696" s="46" t="s">
        <v>570</v>
      </c>
      <c r="B696" s="46" t="s">
        <v>826</v>
      </c>
      <c r="C696">
        <v>696</v>
      </c>
      <c r="D696" s="53">
        <v>867</v>
      </c>
      <c r="E6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6" s="55" t="s">
        <v>1018</v>
      </c>
      <c r="G696" s="57">
        <v>43235.879224537035</v>
      </c>
      <c r="H696" s="55" t="s">
        <v>1389</v>
      </c>
      <c r="I696" s="55"/>
      <c r="J696" s="55"/>
      <c r="K696" s="55"/>
      <c r="L696" s="57">
        <v>43235.879224537035</v>
      </c>
      <c r="M696" s="59" t="s">
        <v>2886</v>
      </c>
      <c r="N696" s="58" t="s">
        <v>4415</v>
      </c>
      <c r="O696" s="55"/>
      <c r="P696">
        <v>1</v>
      </c>
    </row>
    <row r="697" spans="1:16" x14ac:dyDescent="0.25">
      <c r="A697" s="46" t="s">
        <v>570</v>
      </c>
      <c r="B697" s="46" t="s">
        <v>760</v>
      </c>
      <c r="C697">
        <v>697</v>
      </c>
      <c r="D697" s="53">
        <v>868</v>
      </c>
      <c r="E6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7" s="55" t="s">
        <v>1018</v>
      </c>
      <c r="G697" s="57">
        <v>43236.240208333336</v>
      </c>
      <c r="H697" s="55" t="s">
        <v>1312</v>
      </c>
      <c r="I697" s="55"/>
      <c r="J697" s="55"/>
      <c r="K697" s="55"/>
      <c r="L697" s="57">
        <v>43236.240208333336</v>
      </c>
      <c r="M697" s="59" t="s">
        <v>2887</v>
      </c>
      <c r="N697" s="58" t="s">
        <v>4416</v>
      </c>
      <c r="O697" s="55"/>
      <c r="P697">
        <v>1</v>
      </c>
    </row>
    <row r="698" spans="1:16" x14ac:dyDescent="0.25">
      <c r="A698" s="46" t="s">
        <v>570</v>
      </c>
      <c r="B698" s="46" t="s">
        <v>731</v>
      </c>
      <c r="C698">
        <v>698</v>
      </c>
      <c r="D698" s="53">
        <v>869</v>
      </c>
      <c r="E6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8" s="55" t="s">
        <v>1018</v>
      </c>
      <c r="G698" s="57">
        <v>43236.329629629632</v>
      </c>
      <c r="H698" s="55" t="s">
        <v>1390</v>
      </c>
      <c r="I698" s="55"/>
      <c r="J698" s="55"/>
      <c r="K698" s="55"/>
      <c r="L698" s="57">
        <v>43236.329629629632</v>
      </c>
      <c r="M698" s="59" t="s">
        <v>2888</v>
      </c>
      <c r="N698" s="58" t="s">
        <v>4417</v>
      </c>
      <c r="O698" s="55"/>
      <c r="P698">
        <v>1</v>
      </c>
    </row>
    <row r="699" spans="1:16" x14ac:dyDescent="0.25">
      <c r="A699" s="46" t="s">
        <v>570</v>
      </c>
      <c r="B699" s="46" t="s">
        <v>792</v>
      </c>
      <c r="C699">
        <v>699</v>
      </c>
      <c r="D699" s="53">
        <v>870</v>
      </c>
      <c r="E6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699" s="55" t="s">
        <v>1018</v>
      </c>
      <c r="G699" s="57">
        <v>43236.344814814816</v>
      </c>
      <c r="H699" s="55" t="s">
        <v>1391</v>
      </c>
      <c r="I699" s="55"/>
      <c r="J699" s="55"/>
      <c r="K699" s="55"/>
      <c r="L699" s="57">
        <v>43236.344814814816</v>
      </c>
      <c r="M699" s="59" t="s">
        <v>2889</v>
      </c>
      <c r="N699" s="58" t="s">
        <v>4418</v>
      </c>
      <c r="O699" s="55"/>
      <c r="P699">
        <v>1</v>
      </c>
    </row>
    <row r="700" spans="1:16" x14ac:dyDescent="0.25">
      <c r="A700" s="46" t="s">
        <v>571</v>
      </c>
      <c r="B700" s="46" t="s">
        <v>572</v>
      </c>
      <c r="C700">
        <v>700</v>
      </c>
      <c r="D700" s="53">
        <v>871</v>
      </c>
      <c r="E7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0" s="55" t="s">
        <v>1018</v>
      </c>
      <c r="G700" s="57">
        <v>43235.361550925925</v>
      </c>
      <c r="H700" s="55" t="s">
        <v>1392</v>
      </c>
      <c r="I700" s="59" t="s">
        <v>1936</v>
      </c>
      <c r="J700" s="55" t="s">
        <v>2139</v>
      </c>
      <c r="K700" s="55"/>
      <c r="L700" s="57">
        <v>43235.361550925925</v>
      </c>
      <c r="M700" s="59" t="s">
        <v>2890</v>
      </c>
      <c r="N700" s="58" t="s">
        <v>4419</v>
      </c>
      <c r="O700" s="55"/>
      <c r="P700">
        <v>1</v>
      </c>
    </row>
    <row r="701" spans="1:16" x14ac:dyDescent="0.25">
      <c r="A701" s="46" t="s">
        <v>572</v>
      </c>
      <c r="B701" s="46" t="s">
        <v>571</v>
      </c>
      <c r="C701">
        <v>701</v>
      </c>
      <c r="D701" s="53">
        <v>872</v>
      </c>
      <c r="E7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1" s="55" t="s">
        <v>1018</v>
      </c>
      <c r="G701" s="57">
        <v>43235.364270833335</v>
      </c>
      <c r="H701" s="55" t="s">
        <v>1217</v>
      </c>
      <c r="I701" s="55"/>
      <c r="J701" s="55"/>
      <c r="K701" s="55"/>
      <c r="L701" s="57">
        <v>43235.364270833335</v>
      </c>
      <c r="M701" s="59" t="s">
        <v>2891</v>
      </c>
      <c r="N701" s="58" t="s">
        <v>4420</v>
      </c>
      <c r="O701" s="55"/>
      <c r="P701">
        <v>1</v>
      </c>
    </row>
    <row r="702" spans="1:16" x14ac:dyDescent="0.25">
      <c r="A702" s="46" t="s">
        <v>573</v>
      </c>
      <c r="B702" s="46" t="s">
        <v>738</v>
      </c>
      <c r="C702">
        <v>702</v>
      </c>
      <c r="D702" s="53">
        <v>874</v>
      </c>
      <c r="E7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2" s="55" t="s">
        <v>1018</v>
      </c>
      <c r="G702" s="57">
        <v>43236.342094907406</v>
      </c>
      <c r="H702" s="55" t="s">
        <v>1107</v>
      </c>
      <c r="I702" s="55"/>
      <c r="J702" s="55"/>
      <c r="K702" s="55"/>
      <c r="L702" s="57">
        <v>43236.342094907406</v>
      </c>
      <c r="M702" s="59" t="s">
        <v>2893</v>
      </c>
      <c r="N702" s="58" t="s">
        <v>4422</v>
      </c>
      <c r="O702" s="55"/>
      <c r="P702">
        <v>2</v>
      </c>
    </row>
    <row r="703" spans="1:16" x14ac:dyDescent="0.25">
      <c r="A703" s="46" t="s">
        <v>573</v>
      </c>
      <c r="B703" s="46" t="s">
        <v>841</v>
      </c>
      <c r="C703">
        <v>703</v>
      </c>
      <c r="D703" s="53">
        <v>875</v>
      </c>
      <c r="E7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3" s="55" t="s">
        <v>1018</v>
      </c>
      <c r="G703" s="57">
        <v>43236.342094907406</v>
      </c>
      <c r="H703" s="55" t="s">
        <v>1107</v>
      </c>
      <c r="I703" s="55"/>
      <c r="J703" s="55"/>
      <c r="K703" s="55"/>
      <c r="L703" s="57">
        <v>43236.342094907406</v>
      </c>
      <c r="M703" s="59" t="s">
        <v>2893</v>
      </c>
      <c r="N703" s="58" t="s">
        <v>4422</v>
      </c>
      <c r="O703" s="55"/>
      <c r="P703">
        <v>1</v>
      </c>
    </row>
    <row r="704" spans="1:16" x14ac:dyDescent="0.25">
      <c r="A704" s="46" t="s">
        <v>573</v>
      </c>
      <c r="B704" s="46" t="s">
        <v>818</v>
      </c>
      <c r="C704">
        <v>704</v>
      </c>
      <c r="D704" s="53">
        <v>876</v>
      </c>
      <c r="E7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4" s="55" t="s">
        <v>1018</v>
      </c>
      <c r="G704" s="57">
        <v>43236.346620370372</v>
      </c>
      <c r="H704" s="55" t="s">
        <v>1027</v>
      </c>
      <c r="I704" s="59" t="s">
        <v>1744</v>
      </c>
      <c r="J704" s="55" t="s">
        <v>2138</v>
      </c>
      <c r="K704" s="55"/>
      <c r="L704" s="57">
        <v>43236.346620370372</v>
      </c>
      <c r="M704" s="59" t="s">
        <v>2894</v>
      </c>
      <c r="N704" s="58" t="s">
        <v>4423</v>
      </c>
      <c r="O704" s="55"/>
      <c r="P704">
        <v>1</v>
      </c>
    </row>
    <row r="705" spans="1:16" x14ac:dyDescent="0.25">
      <c r="A705" s="46" t="s">
        <v>573</v>
      </c>
      <c r="B705" s="46" t="s">
        <v>850</v>
      </c>
      <c r="C705">
        <v>705</v>
      </c>
      <c r="D705" s="53">
        <v>877</v>
      </c>
      <c r="E7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5" s="55" t="s">
        <v>1018</v>
      </c>
      <c r="G705" s="57">
        <v>43236.346620370372</v>
      </c>
      <c r="H705" s="55" t="s">
        <v>1027</v>
      </c>
      <c r="I705" s="59" t="s">
        <v>1744</v>
      </c>
      <c r="J705" s="55" t="s">
        <v>2138</v>
      </c>
      <c r="K705" s="55"/>
      <c r="L705" s="57">
        <v>43236.346620370372</v>
      </c>
      <c r="M705" s="59" t="s">
        <v>2894</v>
      </c>
      <c r="N705" s="58" t="s">
        <v>4423</v>
      </c>
      <c r="O705" s="55"/>
      <c r="P705">
        <v>1</v>
      </c>
    </row>
    <row r="706" spans="1:16" x14ac:dyDescent="0.25">
      <c r="A706" s="46" t="s">
        <v>573</v>
      </c>
      <c r="B706" s="46" t="s">
        <v>748</v>
      </c>
      <c r="C706">
        <v>706</v>
      </c>
      <c r="D706" s="53">
        <v>878</v>
      </c>
      <c r="E7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6" s="55" t="s">
        <v>1018</v>
      </c>
      <c r="G706" s="57">
        <v>43236.350023148145</v>
      </c>
      <c r="H706" s="55" t="s">
        <v>1219</v>
      </c>
      <c r="I706" s="55"/>
      <c r="J706" s="55"/>
      <c r="K706" s="55"/>
      <c r="L706" s="57">
        <v>43236.350023148145</v>
      </c>
      <c r="M706" s="59" t="s">
        <v>2895</v>
      </c>
      <c r="N706" s="58" t="s">
        <v>4424</v>
      </c>
      <c r="O706" s="55"/>
      <c r="P706">
        <v>1</v>
      </c>
    </row>
    <row r="707" spans="1:16" x14ac:dyDescent="0.25">
      <c r="A707" s="46" t="s">
        <v>573</v>
      </c>
      <c r="B707" s="46" t="s">
        <v>791</v>
      </c>
      <c r="C707">
        <v>707</v>
      </c>
      <c r="D707" s="53">
        <v>879</v>
      </c>
      <c r="E7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7" s="55" t="s">
        <v>1018</v>
      </c>
      <c r="G707" s="57">
        <v>43236.357800925929</v>
      </c>
      <c r="H707" s="55" t="s">
        <v>1231</v>
      </c>
      <c r="I707" s="55"/>
      <c r="J707" s="55"/>
      <c r="K707" s="55"/>
      <c r="L707" s="57">
        <v>43236.357800925929</v>
      </c>
      <c r="M707" s="59" t="s">
        <v>2896</v>
      </c>
      <c r="N707" s="58" t="s">
        <v>4425</v>
      </c>
      <c r="O707" s="55"/>
      <c r="P707">
        <v>1</v>
      </c>
    </row>
    <row r="708" spans="1:16" x14ac:dyDescent="0.25">
      <c r="A708" s="46" t="s">
        <v>573</v>
      </c>
      <c r="B708" s="46" t="s">
        <v>926</v>
      </c>
      <c r="C708">
        <v>708</v>
      </c>
      <c r="D708" s="53">
        <v>880</v>
      </c>
      <c r="E7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8" s="55" t="s">
        <v>1018</v>
      </c>
      <c r="G708" s="57">
        <v>43236.357800925929</v>
      </c>
      <c r="H708" s="55" t="s">
        <v>1231</v>
      </c>
      <c r="I708" s="55"/>
      <c r="J708" s="55"/>
      <c r="K708" s="55"/>
      <c r="L708" s="57">
        <v>43236.357800925929</v>
      </c>
      <c r="M708" s="59" t="s">
        <v>2896</v>
      </c>
      <c r="N708" s="58" t="s">
        <v>4425</v>
      </c>
      <c r="O708" s="55"/>
      <c r="P708">
        <v>1</v>
      </c>
    </row>
    <row r="709" spans="1:16" x14ac:dyDescent="0.25">
      <c r="A709" s="46" t="s">
        <v>573</v>
      </c>
      <c r="B709" s="46" t="s">
        <v>715</v>
      </c>
      <c r="C709">
        <v>709</v>
      </c>
      <c r="D709" s="53">
        <v>881</v>
      </c>
      <c r="E7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09" s="55" t="s">
        <v>1018</v>
      </c>
      <c r="G709" s="57">
        <v>43236.357800925929</v>
      </c>
      <c r="H709" s="55" t="s">
        <v>1231</v>
      </c>
      <c r="I709" s="55"/>
      <c r="J709" s="55"/>
      <c r="K709" s="55"/>
      <c r="L709" s="57">
        <v>43236.357800925929</v>
      </c>
      <c r="M709" s="59" t="s">
        <v>2896</v>
      </c>
      <c r="N709" s="58" t="s">
        <v>4425</v>
      </c>
      <c r="O709" s="55"/>
      <c r="P709">
        <v>1</v>
      </c>
    </row>
    <row r="710" spans="1:16" x14ac:dyDescent="0.25">
      <c r="A710" s="46" t="s">
        <v>574</v>
      </c>
      <c r="B710" s="46" t="s">
        <v>760</v>
      </c>
      <c r="C710">
        <v>710</v>
      </c>
      <c r="D710" s="53">
        <v>882</v>
      </c>
      <c r="E7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0" s="55" t="s">
        <v>1018</v>
      </c>
      <c r="G710" s="57">
        <v>43236.362708333334</v>
      </c>
      <c r="H710" s="55" t="s">
        <v>1329</v>
      </c>
      <c r="I710" s="55"/>
      <c r="J710" s="55"/>
      <c r="K710" s="55"/>
      <c r="L710" s="57">
        <v>43236.362708333334</v>
      </c>
      <c r="M710" s="59" t="s">
        <v>2897</v>
      </c>
      <c r="N710" s="58" t="s">
        <v>4426</v>
      </c>
      <c r="O710" s="55"/>
      <c r="P710">
        <v>1</v>
      </c>
    </row>
    <row r="711" spans="1:16" x14ac:dyDescent="0.25">
      <c r="A711" s="46" t="s">
        <v>576</v>
      </c>
      <c r="B711" s="46" t="s">
        <v>748</v>
      </c>
      <c r="C711">
        <v>711</v>
      </c>
      <c r="D711" s="53">
        <v>884</v>
      </c>
      <c r="E7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1" s="55" t="s">
        <v>1018</v>
      </c>
      <c r="G711" s="57">
        <v>43236.363807870373</v>
      </c>
      <c r="H711" s="55" t="s">
        <v>1219</v>
      </c>
      <c r="I711" s="55"/>
      <c r="J711" s="55"/>
      <c r="K711" s="55"/>
      <c r="L711" s="57">
        <v>43236.363807870373</v>
      </c>
      <c r="M711" s="59" t="s">
        <v>2899</v>
      </c>
      <c r="N711" s="58" t="s">
        <v>4428</v>
      </c>
      <c r="O711" s="55"/>
      <c r="P711">
        <v>1</v>
      </c>
    </row>
    <row r="712" spans="1:16" x14ac:dyDescent="0.25">
      <c r="A712" s="46" t="s">
        <v>576</v>
      </c>
      <c r="B712" s="46" t="s">
        <v>738</v>
      </c>
      <c r="C712">
        <v>712</v>
      </c>
      <c r="D712" s="53">
        <v>885</v>
      </c>
      <c r="E7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2" s="55" t="s">
        <v>1018</v>
      </c>
      <c r="G712" s="57">
        <v>43236.363807870373</v>
      </c>
      <c r="H712" s="55" t="s">
        <v>1219</v>
      </c>
      <c r="I712" s="55"/>
      <c r="J712" s="55"/>
      <c r="K712" s="55"/>
      <c r="L712" s="57">
        <v>43236.363807870373</v>
      </c>
      <c r="M712" s="59" t="s">
        <v>2899</v>
      </c>
      <c r="N712" s="58" t="s">
        <v>4428</v>
      </c>
      <c r="O712" s="55"/>
      <c r="P712">
        <v>1</v>
      </c>
    </row>
    <row r="713" spans="1:16" x14ac:dyDescent="0.25">
      <c r="A713" s="46" t="s">
        <v>577</v>
      </c>
      <c r="B713" s="46" t="s">
        <v>960</v>
      </c>
      <c r="C713">
        <v>713</v>
      </c>
      <c r="D713" s="53">
        <v>886</v>
      </c>
      <c r="E7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3" s="55" t="s">
        <v>1018</v>
      </c>
      <c r="G713" s="57">
        <v>43236.368518518517</v>
      </c>
      <c r="H713" s="55" t="s">
        <v>1395</v>
      </c>
      <c r="I713" s="59" t="s">
        <v>1939</v>
      </c>
      <c r="J713" s="55" t="s">
        <v>2139</v>
      </c>
      <c r="K713" s="55"/>
      <c r="L713" s="57">
        <v>43236.368518518517</v>
      </c>
      <c r="M713" s="59" t="s">
        <v>2900</v>
      </c>
      <c r="N713" s="58" t="s">
        <v>4429</v>
      </c>
      <c r="O713" s="58" t="s">
        <v>5367</v>
      </c>
      <c r="P713" s="61">
        <v>1</v>
      </c>
    </row>
    <row r="714" spans="1:16" x14ac:dyDescent="0.25">
      <c r="A714" s="46" t="s">
        <v>577</v>
      </c>
      <c r="B714" s="46" t="s">
        <v>961</v>
      </c>
      <c r="C714">
        <v>714</v>
      </c>
      <c r="D714" s="53">
        <v>887</v>
      </c>
      <c r="E7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4" s="55" t="s">
        <v>1018</v>
      </c>
      <c r="G714" s="57">
        <v>43236.368518518517</v>
      </c>
      <c r="H714" s="55" t="s">
        <v>1395</v>
      </c>
      <c r="I714" s="59" t="s">
        <v>1939</v>
      </c>
      <c r="J714" s="55" t="s">
        <v>2139</v>
      </c>
      <c r="K714" s="55"/>
      <c r="L714" s="57">
        <v>43236.368518518517</v>
      </c>
      <c r="M714" s="59" t="s">
        <v>2900</v>
      </c>
      <c r="N714" s="58" t="s">
        <v>4429</v>
      </c>
      <c r="O714" s="58" t="s">
        <v>5367</v>
      </c>
      <c r="P714" s="61">
        <v>1</v>
      </c>
    </row>
    <row r="715" spans="1:16" x14ac:dyDescent="0.25">
      <c r="A715" s="46" t="s">
        <v>577</v>
      </c>
      <c r="B715" s="46" t="s">
        <v>962</v>
      </c>
      <c r="C715">
        <v>715</v>
      </c>
      <c r="D715" s="53">
        <v>888</v>
      </c>
      <c r="E7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5" s="55" t="s">
        <v>1018</v>
      </c>
      <c r="G715" s="57">
        <v>43236.368518518517</v>
      </c>
      <c r="H715" s="55" t="s">
        <v>1395</v>
      </c>
      <c r="I715" s="59" t="s">
        <v>1939</v>
      </c>
      <c r="J715" s="55" t="s">
        <v>2139</v>
      </c>
      <c r="K715" s="55"/>
      <c r="L715" s="57">
        <v>43236.368518518517</v>
      </c>
      <c r="M715" s="59" t="s">
        <v>2900</v>
      </c>
      <c r="N715" s="58" t="s">
        <v>4429</v>
      </c>
      <c r="O715" s="58" t="s">
        <v>5367</v>
      </c>
      <c r="P715" s="61">
        <v>1</v>
      </c>
    </row>
    <row r="716" spans="1:16" x14ac:dyDescent="0.25">
      <c r="A716" s="46" t="s">
        <v>577</v>
      </c>
      <c r="B716" s="46" t="s">
        <v>963</v>
      </c>
      <c r="C716">
        <v>716</v>
      </c>
      <c r="D716" s="53">
        <v>889</v>
      </c>
      <c r="E7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6" s="55" t="s">
        <v>1018</v>
      </c>
      <c r="G716" s="57">
        <v>43236.368518518517</v>
      </c>
      <c r="H716" s="55" t="s">
        <v>1395</v>
      </c>
      <c r="I716" s="59" t="s">
        <v>1939</v>
      </c>
      <c r="J716" s="55" t="s">
        <v>2139</v>
      </c>
      <c r="K716" s="55"/>
      <c r="L716" s="57">
        <v>43236.368518518517</v>
      </c>
      <c r="M716" s="59" t="s">
        <v>2900</v>
      </c>
      <c r="N716" s="58" t="s">
        <v>4429</v>
      </c>
      <c r="O716" s="58" t="s">
        <v>5367</v>
      </c>
      <c r="P716" s="61">
        <v>1</v>
      </c>
    </row>
    <row r="717" spans="1:16" x14ac:dyDescent="0.25">
      <c r="A717" s="46" t="s">
        <v>577</v>
      </c>
      <c r="B717" s="46" t="s">
        <v>802</v>
      </c>
      <c r="C717">
        <v>717</v>
      </c>
      <c r="D717" s="53">
        <v>891</v>
      </c>
      <c r="E7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7" s="55" t="s">
        <v>1018</v>
      </c>
      <c r="G717" s="57">
        <v>43236.368518518517</v>
      </c>
      <c r="H717" s="55" t="s">
        <v>1395</v>
      </c>
      <c r="I717" s="59" t="s">
        <v>1939</v>
      </c>
      <c r="J717" s="55" t="s">
        <v>2139</v>
      </c>
      <c r="K717" s="55"/>
      <c r="L717" s="57">
        <v>43236.368518518517</v>
      </c>
      <c r="M717" s="59" t="s">
        <v>2900</v>
      </c>
      <c r="N717" s="58" t="s">
        <v>4429</v>
      </c>
      <c r="O717" s="58" t="s">
        <v>5367</v>
      </c>
      <c r="P717" s="61">
        <v>1</v>
      </c>
    </row>
    <row r="718" spans="1:16" x14ac:dyDescent="0.25">
      <c r="A718" s="46" t="s">
        <v>509</v>
      </c>
      <c r="B718" s="46" t="s">
        <v>507</v>
      </c>
      <c r="C718">
        <v>718</v>
      </c>
      <c r="D718" s="53">
        <v>892</v>
      </c>
      <c r="E7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8" s="55" t="s">
        <v>1018</v>
      </c>
      <c r="G718" s="57">
        <v>43235.624583333331</v>
      </c>
      <c r="H718" s="55" t="s">
        <v>1083</v>
      </c>
      <c r="I718" s="55"/>
      <c r="J718" s="55"/>
      <c r="K718" s="55"/>
      <c r="L718" s="57">
        <v>43235.624583333331</v>
      </c>
      <c r="M718" s="59" t="s">
        <v>2732</v>
      </c>
      <c r="N718" s="58" t="s">
        <v>4261</v>
      </c>
      <c r="O718" s="55"/>
      <c r="P718">
        <v>2</v>
      </c>
    </row>
    <row r="719" spans="1:16" x14ac:dyDescent="0.25">
      <c r="A719" s="46" t="s">
        <v>509</v>
      </c>
      <c r="B719" s="46" t="s">
        <v>797</v>
      </c>
      <c r="C719">
        <v>719</v>
      </c>
      <c r="D719" s="53">
        <v>893</v>
      </c>
      <c r="E7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19" s="55" t="s">
        <v>1018</v>
      </c>
      <c r="G719" s="57">
        <v>43235.624583333331</v>
      </c>
      <c r="H719" s="55" t="s">
        <v>1083</v>
      </c>
      <c r="I719" s="55"/>
      <c r="J719" s="55"/>
      <c r="K719" s="55"/>
      <c r="L719" s="57">
        <v>43235.624583333331</v>
      </c>
      <c r="M719" s="59" t="s">
        <v>2732</v>
      </c>
      <c r="N719" s="58" t="s">
        <v>4261</v>
      </c>
      <c r="O719" s="55"/>
      <c r="P719">
        <v>3</v>
      </c>
    </row>
    <row r="720" spans="1:16" x14ac:dyDescent="0.25">
      <c r="A720" s="46" t="s">
        <v>509</v>
      </c>
      <c r="B720" s="46" t="s">
        <v>798</v>
      </c>
      <c r="C720">
        <v>720</v>
      </c>
      <c r="D720" s="53">
        <v>894</v>
      </c>
      <c r="E7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0" s="55" t="s">
        <v>1018</v>
      </c>
      <c r="G720" s="57">
        <v>43235.624583333331</v>
      </c>
      <c r="H720" s="55" t="s">
        <v>1083</v>
      </c>
      <c r="I720" s="55"/>
      <c r="J720" s="55"/>
      <c r="K720" s="55"/>
      <c r="L720" s="57">
        <v>43235.624583333331</v>
      </c>
      <c r="M720" s="59" t="s">
        <v>2732</v>
      </c>
      <c r="N720" s="58" t="s">
        <v>4261</v>
      </c>
      <c r="O720" s="55"/>
      <c r="P720">
        <v>2</v>
      </c>
    </row>
    <row r="721" spans="1:16" x14ac:dyDescent="0.25">
      <c r="A721" s="46" t="s">
        <v>509</v>
      </c>
      <c r="B721" s="46" t="s">
        <v>648</v>
      </c>
      <c r="C721">
        <v>721</v>
      </c>
      <c r="D721" s="53">
        <v>895</v>
      </c>
      <c r="E7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1" s="55" t="s">
        <v>1018</v>
      </c>
      <c r="G721" s="57">
        <v>43236.246446759258</v>
      </c>
      <c r="H721" s="55" t="s">
        <v>1183</v>
      </c>
      <c r="I721" s="55"/>
      <c r="J721" s="55"/>
      <c r="K721" s="55" t="s">
        <v>2217</v>
      </c>
      <c r="L721" s="57">
        <v>43236.246446759258</v>
      </c>
      <c r="M721" s="59" t="s">
        <v>2901</v>
      </c>
      <c r="N721" s="58" t="s">
        <v>4430</v>
      </c>
      <c r="O721" s="55"/>
      <c r="P721">
        <v>1</v>
      </c>
    </row>
    <row r="722" spans="1:16" x14ac:dyDescent="0.25">
      <c r="A722" s="46" t="s">
        <v>578</v>
      </c>
      <c r="B722" s="46" t="s">
        <v>509</v>
      </c>
      <c r="C722">
        <v>722</v>
      </c>
      <c r="D722" s="53">
        <v>896</v>
      </c>
      <c r="E7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2" s="55" t="s">
        <v>1018</v>
      </c>
      <c r="G722" s="57">
        <v>43236.219513888886</v>
      </c>
      <c r="H722" s="55" t="s">
        <v>1396</v>
      </c>
      <c r="I722" s="59" t="s">
        <v>1940</v>
      </c>
      <c r="J722" s="55" t="s">
        <v>2176</v>
      </c>
      <c r="K722" s="55"/>
      <c r="L722" s="57">
        <v>43236.219513888886</v>
      </c>
      <c r="M722" s="59" t="s">
        <v>2902</v>
      </c>
      <c r="N722" s="58" t="s">
        <v>4431</v>
      </c>
      <c r="O722" s="55"/>
      <c r="P722">
        <v>1</v>
      </c>
    </row>
    <row r="723" spans="1:16" x14ac:dyDescent="0.25">
      <c r="A723" s="46" t="s">
        <v>578</v>
      </c>
      <c r="B723" s="46" t="s">
        <v>803</v>
      </c>
      <c r="C723">
        <v>723</v>
      </c>
      <c r="D723" s="53">
        <v>898</v>
      </c>
      <c r="E7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3" s="55" t="s">
        <v>1018</v>
      </c>
      <c r="G723" s="57">
        <v>43236.36891203704</v>
      </c>
      <c r="H723" s="55" t="s">
        <v>1398</v>
      </c>
      <c r="I723" s="55"/>
      <c r="J723" s="55"/>
      <c r="K723" s="55"/>
      <c r="L723" s="57">
        <v>43236.36891203704</v>
      </c>
      <c r="M723" s="59" t="s">
        <v>2904</v>
      </c>
      <c r="N723" s="58" t="s">
        <v>4433</v>
      </c>
      <c r="O723" s="55"/>
      <c r="P723">
        <v>1</v>
      </c>
    </row>
    <row r="724" spans="1:16" x14ac:dyDescent="0.25">
      <c r="A724" s="46" t="s">
        <v>579</v>
      </c>
      <c r="B724" s="46" t="s">
        <v>748</v>
      </c>
      <c r="C724">
        <v>724</v>
      </c>
      <c r="D724" s="53">
        <v>899</v>
      </c>
      <c r="E7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4" s="55" t="s">
        <v>1018</v>
      </c>
      <c r="G724" s="57">
        <v>43236.22923611111</v>
      </c>
      <c r="H724" s="55" t="s">
        <v>1219</v>
      </c>
      <c r="I724" s="55"/>
      <c r="J724" s="55"/>
      <c r="K724" s="55"/>
      <c r="L724" s="57">
        <v>43236.22923611111</v>
      </c>
      <c r="M724" s="59" t="s">
        <v>2905</v>
      </c>
      <c r="N724" s="58" t="s">
        <v>4434</v>
      </c>
      <c r="O724" s="55"/>
      <c r="P724">
        <v>1</v>
      </c>
    </row>
    <row r="725" spans="1:16" x14ac:dyDescent="0.25">
      <c r="A725" s="46" t="s">
        <v>579</v>
      </c>
      <c r="B725" s="46" t="s">
        <v>738</v>
      </c>
      <c r="C725">
        <v>725</v>
      </c>
      <c r="D725" s="53">
        <v>900</v>
      </c>
      <c r="E7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5" s="55" t="s">
        <v>1018</v>
      </c>
      <c r="G725" s="57">
        <v>43236.22923611111</v>
      </c>
      <c r="H725" s="55" t="s">
        <v>1219</v>
      </c>
      <c r="I725" s="55"/>
      <c r="J725" s="55"/>
      <c r="K725" s="55"/>
      <c r="L725" s="57">
        <v>43236.22923611111</v>
      </c>
      <c r="M725" s="59" t="s">
        <v>2905</v>
      </c>
      <c r="N725" s="58" t="s">
        <v>4434</v>
      </c>
      <c r="O725" s="55"/>
      <c r="P725">
        <v>1</v>
      </c>
    </row>
    <row r="726" spans="1:16" x14ac:dyDescent="0.25">
      <c r="A726" s="46" t="s">
        <v>579</v>
      </c>
      <c r="B726" s="46" t="s">
        <v>890</v>
      </c>
      <c r="C726">
        <v>726</v>
      </c>
      <c r="D726" s="53">
        <v>901</v>
      </c>
      <c r="E7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6" s="55" t="s">
        <v>1018</v>
      </c>
      <c r="G726" s="57">
        <v>43236.33253472222</v>
      </c>
      <c r="H726" s="55" t="s">
        <v>1108</v>
      </c>
      <c r="I726" s="55"/>
      <c r="J726" s="55"/>
      <c r="K726" s="55"/>
      <c r="L726" s="57">
        <v>43236.33253472222</v>
      </c>
      <c r="M726" s="59" t="s">
        <v>2906</v>
      </c>
      <c r="N726" s="58" t="s">
        <v>4435</v>
      </c>
      <c r="O726" s="55"/>
      <c r="P726">
        <v>1</v>
      </c>
    </row>
    <row r="727" spans="1:16" x14ac:dyDescent="0.25">
      <c r="A727" s="46" t="s">
        <v>579</v>
      </c>
      <c r="B727" s="46" t="s">
        <v>676</v>
      </c>
      <c r="C727">
        <v>727</v>
      </c>
      <c r="D727" s="53">
        <v>902</v>
      </c>
      <c r="E7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7" s="55" t="s">
        <v>1018</v>
      </c>
      <c r="G727" s="57">
        <v>43236.33253472222</v>
      </c>
      <c r="H727" s="55" t="s">
        <v>1108</v>
      </c>
      <c r="I727" s="55"/>
      <c r="J727" s="55"/>
      <c r="K727" s="55"/>
      <c r="L727" s="57">
        <v>43236.33253472222</v>
      </c>
      <c r="M727" s="59" t="s">
        <v>2906</v>
      </c>
      <c r="N727" s="58" t="s">
        <v>4435</v>
      </c>
      <c r="O727" s="55"/>
      <c r="P727">
        <v>1</v>
      </c>
    </row>
    <row r="728" spans="1:16" x14ac:dyDescent="0.25">
      <c r="A728" s="46" t="s">
        <v>579</v>
      </c>
      <c r="B728" s="46" t="s">
        <v>536</v>
      </c>
      <c r="C728">
        <v>728</v>
      </c>
      <c r="D728" s="53">
        <v>903</v>
      </c>
      <c r="E7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8" s="55" t="s">
        <v>1018</v>
      </c>
      <c r="G728" s="57">
        <v>43236.33253472222</v>
      </c>
      <c r="H728" s="55" t="s">
        <v>1108</v>
      </c>
      <c r="I728" s="55"/>
      <c r="J728" s="55"/>
      <c r="K728" s="55"/>
      <c r="L728" s="57">
        <v>43236.33253472222</v>
      </c>
      <c r="M728" s="59" t="s">
        <v>2906</v>
      </c>
      <c r="N728" s="58" t="s">
        <v>4435</v>
      </c>
      <c r="O728" s="55"/>
      <c r="P728">
        <v>1</v>
      </c>
    </row>
    <row r="729" spans="1:16" x14ac:dyDescent="0.25">
      <c r="A729" s="46" t="s">
        <v>579</v>
      </c>
      <c r="B729" s="46" t="s">
        <v>819</v>
      </c>
      <c r="C729">
        <v>729</v>
      </c>
      <c r="D729" s="53">
        <v>904</v>
      </c>
      <c r="E7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29" s="55" t="s">
        <v>1018</v>
      </c>
      <c r="G729" s="57">
        <v>43236.370439814818</v>
      </c>
      <c r="H729" s="55" t="s">
        <v>1399</v>
      </c>
      <c r="I729" s="55"/>
      <c r="J729" s="55"/>
      <c r="K729" s="55"/>
      <c r="L729" s="57">
        <v>43236.370439814818</v>
      </c>
      <c r="M729" s="59" t="s">
        <v>2907</v>
      </c>
      <c r="N729" s="58" t="s">
        <v>4436</v>
      </c>
      <c r="O729" s="55"/>
      <c r="P729">
        <v>1</v>
      </c>
    </row>
    <row r="730" spans="1:16" x14ac:dyDescent="0.25">
      <c r="A730" s="46" t="s">
        <v>580</v>
      </c>
      <c r="B730" s="46" t="s">
        <v>738</v>
      </c>
      <c r="C730">
        <v>730</v>
      </c>
      <c r="D730" s="53">
        <v>905</v>
      </c>
      <c r="E7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0" s="55" t="s">
        <v>1018</v>
      </c>
      <c r="G730" s="57">
        <v>43236.37090277778</v>
      </c>
      <c r="H730" s="55" t="s">
        <v>1120</v>
      </c>
      <c r="I730" s="55"/>
      <c r="J730" s="55"/>
      <c r="K730" s="55"/>
      <c r="L730" s="57">
        <v>43236.37090277778</v>
      </c>
      <c r="M730" s="59" t="s">
        <v>2908</v>
      </c>
      <c r="N730" s="58" t="s">
        <v>4437</v>
      </c>
      <c r="O730" s="55"/>
      <c r="P730">
        <v>1</v>
      </c>
    </row>
    <row r="731" spans="1:16" x14ac:dyDescent="0.25">
      <c r="A731" s="46" t="s">
        <v>580</v>
      </c>
      <c r="B731" s="46" t="s">
        <v>792</v>
      </c>
      <c r="C731">
        <v>731</v>
      </c>
      <c r="D731" s="53">
        <v>906</v>
      </c>
      <c r="E7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1" s="55" t="s">
        <v>1018</v>
      </c>
      <c r="G731" s="57">
        <v>43236.371527777781</v>
      </c>
      <c r="H731" s="55" t="s">
        <v>1400</v>
      </c>
      <c r="I731" s="55"/>
      <c r="J731" s="55"/>
      <c r="K731" s="55"/>
      <c r="L731" s="57">
        <v>43236.371527777781</v>
      </c>
      <c r="M731" s="59" t="s">
        <v>2909</v>
      </c>
      <c r="N731" s="58" t="s">
        <v>4438</v>
      </c>
      <c r="O731" s="55"/>
      <c r="P731">
        <v>1</v>
      </c>
    </row>
    <row r="732" spans="1:16" x14ac:dyDescent="0.25">
      <c r="A732" s="46" t="s">
        <v>582</v>
      </c>
      <c r="B732" s="46" t="s">
        <v>857</v>
      </c>
      <c r="C732">
        <v>732</v>
      </c>
      <c r="D732" s="53">
        <v>908</v>
      </c>
      <c r="E7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2" s="55" t="s">
        <v>1018</v>
      </c>
      <c r="G732" s="57">
        <v>43235.204652777778</v>
      </c>
      <c r="H732" s="55" t="s">
        <v>1074</v>
      </c>
      <c r="I732" s="55"/>
      <c r="J732" s="55"/>
      <c r="K732" s="55"/>
      <c r="L732" s="57">
        <v>43235.204652777778</v>
      </c>
      <c r="M732" s="59" t="s">
        <v>2911</v>
      </c>
      <c r="N732" s="58" t="s">
        <v>4440</v>
      </c>
      <c r="O732" s="55"/>
      <c r="P732">
        <v>2</v>
      </c>
    </row>
    <row r="733" spans="1:16" x14ac:dyDescent="0.25">
      <c r="A733" s="46" t="s">
        <v>582</v>
      </c>
      <c r="B733" s="46" t="s">
        <v>715</v>
      </c>
      <c r="C733">
        <v>733</v>
      </c>
      <c r="D733" s="53">
        <v>909</v>
      </c>
      <c r="E7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3" s="55" t="s">
        <v>1018</v>
      </c>
      <c r="G733" s="57">
        <v>43235.208321759259</v>
      </c>
      <c r="H733" s="55" t="s">
        <v>1160</v>
      </c>
      <c r="I733" s="55"/>
      <c r="J733" s="55"/>
      <c r="K733" s="55"/>
      <c r="L733" s="57">
        <v>43235.208321759259</v>
      </c>
      <c r="M733" s="59" t="s">
        <v>2912</v>
      </c>
      <c r="N733" s="58" t="s">
        <v>4441</v>
      </c>
      <c r="O733" s="55"/>
      <c r="P733">
        <v>2</v>
      </c>
    </row>
    <row r="734" spans="1:16" x14ac:dyDescent="0.25">
      <c r="A734" s="46" t="s">
        <v>582</v>
      </c>
      <c r="B734" s="46" t="s">
        <v>738</v>
      </c>
      <c r="C734">
        <v>734</v>
      </c>
      <c r="D734" s="53">
        <v>910</v>
      </c>
      <c r="E7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4" s="55" t="s">
        <v>1018</v>
      </c>
      <c r="G734" s="57">
        <v>43235.431377314817</v>
      </c>
      <c r="H734" s="55" t="s">
        <v>1120</v>
      </c>
      <c r="I734" s="55"/>
      <c r="J734" s="55"/>
      <c r="K734" s="55"/>
      <c r="L734" s="57">
        <v>43235.431377314817</v>
      </c>
      <c r="M734" s="59" t="s">
        <v>2913</v>
      </c>
      <c r="N734" s="58" t="s">
        <v>4442</v>
      </c>
      <c r="O734" s="55"/>
      <c r="P734">
        <v>2</v>
      </c>
    </row>
    <row r="735" spans="1:16" x14ac:dyDescent="0.25">
      <c r="A735" s="46" t="s">
        <v>582</v>
      </c>
      <c r="B735" s="46" t="s">
        <v>748</v>
      </c>
      <c r="C735">
        <v>735</v>
      </c>
      <c r="D735" s="53">
        <v>911</v>
      </c>
      <c r="E7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5" s="55" t="s">
        <v>1018</v>
      </c>
      <c r="G735" s="57">
        <v>43235.845011574071</v>
      </c>
      <c r="H735" s="55" t="s">
        <v>1219</v>
      </c>
      <c r="I735" s="55"/>
      <c r="J735" s="55"/>
      <c r="K735" s="55"/>
      <c r="L735" s="57">
        <v>43235.845011574071</v>
      </c>
      <c r="M735" s="59" t="s">
        <v>2914</v>
      </c>
      <c r="N735" s="58" t="s">
        <v>4443</v>
      </c>
      <c r="O735" s="55"/>
      <c r="P735">
        <v>1</v>
      </c>
    </row>
    <row r="736" spans="1:16" x14ac:dyDescent="0.25">
      <c r="A736" s="46" t="s">
        <v>582</v>
      </c>
      <c r="B736" s="46" t="s">
        <v>792</v>
      </c>
      <c r="C736">
        <v>736</v>
      </c>
      <c r="D736" s="53">
        <v>912</v>
      </c>
      <c r="E7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6" s="55" t="s">
        <v>1018</v>
      </c>
      <c r="G736" s="57">
        <v>43236.373055555552</v>
      </c>
      <c r="H736" s="55" t="s">
        <v>1402</v>
      </c>
      <c r="I736" s="55"/>
      <c r="J736" s="55"/>
      <c r="K736" s="55"/>
      <c r="L736" s="57">
        <v>43236.373055555552</v>
      </c>
      <c r="M736" s="59" t="s">
        <v>2915</v>
      </c>
      <c r="N736" s="58" t="s">
        <v>4444</v>
      </c>
      <c r="O736" s="55"/>
      <c r="P736">
        <v>1</v>
      </c>
    </row>
    <row r="737" spans="1:16" x14ac:dyDescent="0.25">
      <c r="A737" s="46" t="s">
        <v>583</v>
      </c>
      <c r="B737" s="46" t="s">
        <v>816</v>
      </c>
      <c r="C737">
        <v>737</v>
      </c>
      <c r="D737" s="53">
        <v>913</v>
      </c>
      <c r="E7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7" s="55" t="s">
        <v>1018</v>
      </c>
      <c r="G737" s="57">
        <v>43236.373564814814</v>
      </c>
      <c r="H737" s="55" t="s">
        <v>1177</v>
      </c>
      <c r="I737" s="55"/>
      <c r="J737" s="55"/>
      <c r="K737" s="55"/>
      <c r="L737" s="57">
        <v>43236.373564814814</v>
      </c>
      <c r="M737" s="59" t="s">
        <v>2916</v>
      </c>
      <c r="N737" s="58" t="s">
        <v>4445</v>
      </c>
      <c r="O737" s="55"/>
      <c r="P737">
        <v>1</v>
      </c>
    </row>
    <row r="738" spans="1:16" x14ac:dyDescent="0.25">
      <c r="A738" s="46" t="s">
        <v>584</v>
      </c>
      <c r="B738" s="46" t="s">
        <v>803</v>
      </c>
      <c r="C738">
        <v>738</v>
      </c>
      <c r="D738" s="53">
        <v>914</v>
      </c>
      <c r="E7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8" s="55" t="s">
        <v>1018</v>
      </c>
      <c r="G738" s="57">
        <v>43236.376261574071</v>
      </c>
      <c r="H738" s="55" t="s">
        <v>1398</v>
      </c>
      <c r="I738" s="55"/>
      <c r="J738" s="55"/>
      <c r="K738" s="55"/>
      <c r="L738" s="57">
        <v>43236.376261574071</v>
      </c>
      <c r="M738" s="59" t="s">
        <v>2917</v>
      </c>
      <c r="N738" s="58" t="s">
        <v>4446</v>
      </c>
      <c r="O738" s="55"/>
      <c r="P738">
        <v>1</v>
      </c>
    </row>
    <row r="739" spans="1:16" x14ac:dyDescent="0.25">
      <c r="A739" s="46" t="s">
        <v>585</v>
      </c>
      <c r="B739" s="46" t="s">
        <v>748</v>
      </c>
      <c r="C739">
        <v>739</v>
      </c>
      <c r="D739" s="53">
        <v>915</v>
      </c>
      <c r="E7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39" s="55" t="s">
        <v>1018</v>
      </c>
      <c r="G739" s="57">
        <v>43236.376655092594</v>
      </c>
      <c r="H739" s="55" t="s">
        <v>1219</v>
      </c>
      <c r="I739" s="55"/>
      <c r="J739" s="55"/>
      <c r="K739" s="55"/>
      <c r="L739" s="57">
        <v>43236.376655092594</v>
      </c>
      <c r="M739" s="59" t="s">
        <v>2918</v>
      </c>
      <c r="N739" s="58" t="s">
        <v>4447</v>
      </c>
      <c r="O739" s="55"/>
      <c r="P739">
        <v>1</v>
      </c>
    </row>
    <row r="740" spans="1:16" x14ac:dyDescent="0.25">
      <c r="A740" s="46" t="s">
        <v>585</v>
      </c>
      <c r="B740" s="46" t="s">
        <v>738</v>
      </c>
      <c r="C740">
        <v>740</v>
      </c>
      <c r="D740" s="53">
        <v>916</v>
      </c>
      <c r="E7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0" s="55" t="s">
        <v>1018</v>
      </c>
      <c r="G740" s="57">
        <v>43236.376655092594</v>
      </c>
      <c r="H740" s="55" t="s">
        <v>1219</v>
      </c>
      <c r="I740" s="55"/>
      <c r="J740" s="55"/>
      <c r="K740" s="55"/>
      <c r="L740" s="57">
        <v>43236.376655092594</v>
      </c>
      <c r="M740" s="59" t="s">
        <v>2918</v>
      </c>
      <c r="N740" s="58" t="s">
        <v>4447</v>
      </c>
      <c r="O740" s="55"/>
      <c r="P740">
        <v>1</v>
      </c>
    </row>
    <row r="741" spans="1:16" x14ac:dyDescent="0.25">
      <c r="A741" s="46" t="s">
        <v>586</v>
      </c>
      <c r="B741" s="46" t="s">
        <v>803</v>
      </c>
      <c r="C741">
        <v>741</v>
      </c>
      <c r="D741" s="53">
        <v>918</v>
      </c>
      <c r="E7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1" s="55" t="s">
        <v>1018</v>
      </c>
      <c r="G741" s="57">
        <v>43236.376956018517</v>
      </c>
      <c r="H741" s="55" t="s">
        <v>1398</v>
      </c>
      <c r="I741" s="55"/>
      <c r="J741" s="55"/>
      <c r="K741" s="55"/>
      <c r="L741" s="57">
        <v>43236.376956018517</v>
      </c>
      <c r="M741" s="59" t="s">
        <v>2920</v>
      </c>
      <c r="N741" s="58" t="s">
        <v>4449</v>
      </c>
      <c r="O741" s="55"/>
      <c r="P741">
        <v>1</v>
      </c>
    </row>
    <row r="742" spans="1:16" x14ac:dyDescent="0.25">
      <c r="A742" s="46" t="s">
        <v>587</v>
      </c>
      <c r="B742" s="46" t="s">
        <v>792</v>
      </c>
      <c r="C742">
        <v>742</v>
      </c>
      <c r="D742" s="53">
        <v>919</v>
      </c>
      <c r="E7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2" s="55" t="s">
        <v>1018</v>
      </c>
      <c r="G742" s="57">
        <v>43236.377916666665</v>
      </c>
      <c r="H742" s="55" t="s">
        <v>1402</v>
      </c>
      <c r="I742" s="55"/>
      <c r="J742" s="55"/>
      <c r="K742" s="55"/>
      <c r="L742" s="57">
        <v>43236.377916666665</v>
      </c>
      <c r="M742" s="59" t="s">
        <v>2921</v>
      </c>
      <c r="N742" s="58" t="s">
        <v>4450</v>
      </c>
      <c r="O742" s="55"/>
      <c r="P742">
        <v>1</v>
      </c>
    </row>
    <row r="743" spans="1:16" x14ac:dyDescent="0.25">
      <c r="A743" s="46" t="s">
        <v>455</v>
      </c>
      <c r="B743" s="46" t="s">
        <v>884</v>
      </c>
      <c r="C743">
        <v>743</v>
      </c>
      <c r="D743" s="53">
        <v>920</v>
      </c>
      <c r="E7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3" s="55" t="s">
        <v>1018</v>
      </c>
      <c r="G743" s="57">
        <v>43235.281770833331</v>
      </c>
      <c r="H743" s="55" t="s">
        <v>1092</v>
      </c>
      <c r="I743" s="55"/>
      <c r="J743" s="55"/>
      <c r="K743" s="55"/>
      <c r="L743" s="57">
        <v>43235.281770833331</v>
      </c>
      <c r="M743" s="59" t="s">
        <v>2638</v>
      </c>
      <c r="N743" s="58" t="s">
        <v>4167</v>
      </c>
      <c r="O743" s="55"/>
      <c r="P743">
        <v>2</v>
      </c>
    </row>
    <row r="744" spans="1:16" x14ac:dyDescent="0.25">
      <c r="A744" s="46" t="s">
        <v>455</v>
      </c>
      <c r="B744" s="46" t="s">
        <v>680</v>
      </c>
      <c r="C744">
        <v>744</v>
      </c>
      <c r="D744" s="53">
        <v>921</v>
      </c>
      <c r="E7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4" s="55" t="s">
        <v>1018</v>
      </c>
      <c r="G744" s="57">
        <v>43235.281770833331</v>
      </c>
      <c r="H744" s="55" t="s">
        <v>1092</v>
      </c>
      <c r="I744" s="55"/>
      <c r="J744" s="55"/>
      <c r="K744" s="55"/>
      <c r="L744" s="57">
        <v>43235.281770833331</v>
      </c>
      <c r="M744" s="59" t="s">
        <v>2638</v>
      </c>
      <c r="N744" s="58" t="s">
        <v>4167</v>
      </c>
      <c r="O744" s="55"/>
      <c r="P744">
        <v>2</v>
      </c>
    </row>
    <row r="745" spans="1:16" x14ac:dyDescent="0.25">
      <c r="A745" s="46" t="s">
        <v>455</v>
      </c>
      <c r="B745" s="46" t="s">
        <v>588</v>
      </c>
      <c r="C745">
        <v>745</v>
      </c>
      <c r="D745" s="53">
        <v>922</v>
      </c>
      <c r="E7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5" s="55" t="s">
        <v>1018</v>
      </c>
      <c r="G745" s="57">
        <v>43235.605821759258</v>
      </c>
      <c r="H745" s="55" t="s">
        <v>1273</v>
      </c>
      <c r="I745" s="59" t="s">
        <v>1874</v>
      </c>
      <c r="J745" s="55" t="s">
        <v>2158</v>
      </c>
      <c r="K745" s="55" t="s">
        <v>2219</v>
      </c>
      <c r="L745" s="57">
        <v>43235.605821759258</v>
      </c>
      <c r="M745" s="59" t="s">
        <v>2639</v>
      </c>
      <c r="N745" s="58" t="s">
        <v>4168</v>
      </c>
      <c r="O745" s="55"/>
      <c r="P745">
        <v>1</v>
      </c>
    </row>
    <row r="746" spans="1:16" x14ac:dyDescent="0.25">
      <c r="A746" s="46" t="s">
        <v>588</v>
      </c>
      <c r="B746" s="46" t="s">
        <v>455</v>
      </c>
      <c r="C746">
        <v>746</v>
      </c>
      <c r="D746" s="53">
        <v>924</v>
      </c>
      <c r="E7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6" s="55" t="s">
        <v>1018</v>
      </c>
      <c r="G746" s="57">
        <v>43235.599074074074</v>
      </c>
      <c r="H746" s="55" t="s">
        <v>1405</v>
      </c>
      <c r="I746" s="59" t="s">
        <v>1874</v>
      </c>
      <c r="J746" s="55" t="s">
        <v>2158</v>
      </c>
      <c r="K746" s="55" t="s">
        <v>2219</v>
      </c>
      <c r="L746" s="57">
        <v>43235.599074074074</v>
      </c>
      <c r="M746" s="59" t="s">
        <v>2923</v>
      </c>
      <c r="N746" s="58" t="s">
        <v>4452</v>
      </c>
      <c r="O746" s="55"/>
      <c r="P746">
        <v>1</v>
      </c>
    </row>
    <row r="747" spans="1:16" x14ac:dyDescent="0.25">
      <c r="A747" s="46" t="s">
        <v>588</v>
      </c>
      <c r="B747" s="46" t="s">
        <v>884</v>
      </c>
      <c r="C747">
        <v>747</v>
      </c>
      <c r="D747" s="53">
        <v>925</v>
      </c>
      <c r="E7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7" s="55" t="s">
        <v>1018</v>
      </c>
      <c r="G747" s="57">
        <v>43235.599074074074</v>
      </c>
      <c r="H747" s="55" t="s">
        <v>1405</v>
      </c>
      <c r="I747" s="59" t="s">
        <v>1874</v>
      </c>
      <c r="J747" s="55" t="s">
        <v>2158</v>
      </c>
      <c r="K747" s="55" t="s">
        <v>2219</v>
      </c>
      <c r="L747" s="57">
        <v>43235.599074074074</v>
      </c>
      <c r="M747" s="59" t="s">
        <v>2923</v>
      </c>
      <c r="N747" s="58" t="s">
        <v>4452</v>
      </c>
      <c r="O747" s="55"/>
      <c r="P747">
        <v>1</v>
      </c>
    </row>
    <row r="748" spans="1:16" x14ac:dyDescent="0.25">
      <c r="A748" s="46" t="s">
        <v>588</v>
      </c>
      <c r="B748" s="46" t="s">
        <v>589</v>
      </c>
      <c r="C748">
        <v>748</v>
      </c>
      <c r="D748" s="53">
        <v>927</v>
      </c>
      <c r="E7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8" s="55" t="s">
        <v>1018</v>
      </c>
      <c r="G748" s="57">
        <v>43235.618067129632</v>
      </c>
      <c r="H748" s="55" t="s">
        <v>1407</v>
      </c>
      <c r="I748" s="59" t="s">
        <v>1946</v>
      </c>
      <c r="J748" s="55" t="s">
        <v>2158</v>
      </c>
      <c r="K748" s="55" t="s">
        <v>2219</v>
      </c>
      <c r="L748" s="57">
        <v>43235.618067129632</v>
      </c>
      <c r="M748" s="59" t="s">
        <v>2925</v>
      </c>
      <c r="N748" s="58" t="s">
        <v>4454</v>
      </c>
      <c r="O748" s="55"/>
      <c r="P748">
        <v>1</v>
      </c>
    </row>
    <row r="749" spans="1:16" x14ac:dyDescent="0.25">
      <c r="A749" s="46" t="s">
        <v>588</v>
      </c>
      <c r="B749" s="46" t="s">
        <v>917</v>
      </c>
      <c r="C749">
        <v>749</v>
      </c>
      <c r="D749" s="53">
        <v>928</v>
      </c>
      <c r="E7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49" s="55" t="s">
        <v>1018</v>
      </c>
      <c r="G749" s="57">
        <v>43235.602986111109</v>
      </c>
      <c r="H749" s="55" t="s">
        <v>1408</v>
      </c>
      <c r="I749" s="59" t="s">
        <v>1831</v>
      </c>
      <c r="J749" s="55" t="s">
        <v>2158</v>
      </c>
      <c r="K749" s="55" t="s">
        <v>2219</v>
      </c>
      <c r="L749" s="57">
        <v>43235.602986111109</v>
      </c>
      <c r="M749" s="59" t="s">
        <v>2926</v>
      </c>
      <c r="N749" s="58" t="s">
        <v>4455</v>
      </c>
      <c r="O749" s="55"/>
      <c r="P749">
        <v>5</v>
      </c>
    </row>
    <row r="750" spans="1:16" x14ac:dyDescent="0.25">
      <c r="A750" s="46" t="s">
        <v>588</v>
      </c>
      <c r="B750" s="46" t="s">
        <v>965</v>
      </c>
      <c r="C750">
        <v>750</v>
      </c>
      <c r="D750" s="53">
        <v>929</v>
      </c>
      <c r="E7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0" s="55" t="s">
        <v>1018</v>
      </c>
      <c r="G750" s="57">
        <v>43236.378344907411</v>
      </c>
      <c r="H750" s="55" t="s">
        <v>1409</v>
      </c>
      <c r="I750" s="59" t="s">
        <v>1947</v>
      </c>
      <c r="J750" s="55" t="s">
        <v>2158</v>
      </c>
      <c r="K750" s="55" t="s">
        <v>2219</v>
      </c>
      <c r="L750" s="57">
        <v>43236.378344907411</v>
      </c>
      <c r="M750" s="59" t="s">
        <v>2927</v>
      </c>
      <c r="N750" s="58" t="s">
        <v>4456</v>
      </c>
      <c r="O750" s="55"/>
      <c r="P750">
        <v>1</v>
      </c>
    </row>
    <row r="751" spans="1:16" x14ac:dyDescent="0.25">
      <c r="A751" s="46" t="s">
        <v>588</v>
      </c>
      <c r="B751" s="46" t="s">
        <v>966</v>
      </c>
      <c r="C751">
        <v>751</v>
      </c>
      <c r="D751" s="53">
        <v>930</v>
      </c>
      <c r="E7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1" s="55" t="s">
        <v>1018</v>
      </c>
      <c r="G751" s="57">
        <v>43236.378344907411</v>
      </c>
      <c r="H751" s="55" t="s">
        <v>1409</v>
      </c>
      <c r="I751" s="59" t="s">
        <v>1947</v>
      </c>
      <c r="J751" s="55" t="s">
        <v>2158</v>
      </c>
      <c r="K751" s="55" t="s">
        <v>2219</v>
      </c>
      <c r="L751" s="57">
        <v>43236.378344907411</v>
      </c>
      <c r="M751" s="59" t="s">
        <v>2927</v>
      </c>
      <c r="N751" s="58" t="s">
        <v>4456</v>
      </c>
      <c r="O751" s="55"/>
      <c r="P751">
        <v>1</v>
      </c>
    </row>
    <row r="752" spans="1:16" x14ac:dyDescent="0.25">
      <c r="A752" s="46" t="s">
        <v>588</v>
      </c>
      <c r="B752" s="46" t="s">
        <v>680</v>
      </c>
      <c r="C752">
        <v>752</v>
      </c>
      <c r="D752" s="53">
        <v>931</v>
      </c>
      <c r="E7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2" s="55" t="s">
        <v>1018</v>
      </c>
      <c r="G752" s="57">
        <v>43235.599074074074</v>
      </c>
      <c r="H752" s="55" t="s">
        <v>1405</v>
      </c>
      <c r="I752" s="59" t="s">
        <v>1874</v>
      </c>
      <c r="J752" s="55" t="s">
        <v>2158</v>
      </c>
      <c r="K752" s="55" t="s">
        <v>2219</v>
      </c>
      <c r="L752" s="57">
        <v>43235.599074074074</v>
      </c>
      <c r="M752" s="59" t="s">
        <v>2923</v>
      </c>
      <c r="N752" s="58" t="s">
        <v>4452</v>
      </c>
      <c r="O752" s="55"/>
      <c r="P752">
        <v>6</v>
      </c>
    </row>
    <row r="753" spans="1:16" x14ac:dyDescent="0.25">
      <c r="A753" s="46" t="s">
        <v>590</v>
      </c>
      <c r="B753" s="46" t="s">
        <v>738</v>
      </c>
      <c r="C753">
        <v>753</v>
      </c>
      <c r="D753" s="53">
        <v>932</v>
      </c>
      <c r="E7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3" s="55" t="s">
        <v>1018</v>
      </c>
      <c r="G753" s="57">
        <v>43234.898020833331</v>
      </c>
      <c r="H753" s="55" t="s">
        <v>1410</v>
      </c>
      <c r="I753" s="55"/>
      <c r="J753" s="55"/>
      <c r="K753" s="55" t="s">
        <v>2215</v>
      </c>
      <c r="L753" s="57">
        <v>43234.898020833331</v>
      </c>
      <c r="M753" s="59" t="s">
        <v>2928</v>
      </c>
      <c r="N753" s="58" t="s">
        <v>4457</v>
      </c>
      <c r="O753" s="55"/>
      <c r="P753">
        <v>2</v>
      </c>
    </row>
    <row r="754" spans="1:16" x14ac:dyDescent="0.25">
      <c r="A754" s="46" t="s">
        <v>590</v>
      </c>
      <c r="B754" s="46" t="s">
        <v>748</v>
      </c>
      <c r="C754">
        <v>754</v>
      </c>
      <c r="D754" s="53">
        <v>933</v>
      </c>
      <c r="E7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4" s="55" t="s">
        <v>1018</v>
      </c>
      <c r="G754" s="57">
        <v>43236.379351851851</v>
      </c>
      <c r="H754" s="55" t="s">
        <v>1219</v>
      </c>
      <c r="I754" s="55"/>
      <c r="J754" s="55"/>
      <c r="K754" s="55"/>
      <c r="L754" s="57">
        <v>43236.379351851851</v>
      </c>
      <c r="M754" s="59" t="s">
        <v>2929</v>
      </c>
      <c r="N754" s="58" t="s">
        <v>4458</v>
      </c>
      <c r="O754" s="55"/>
      <c r="P754">
        <v>1</v>
      </c>
    </row>
    <row r="755" spans="1:16" x14ac:dyDescent="0.25">
      <c r="A755" s="46" t="s">
        <v>591</v>
      </c>
      <c r="B755" s="46" t="s">
        <v>844</v>
      </c>
      <c r="C755">
        <v>755</v>
      </c>
      <c r="D755" s="53">
        <v>934</v>
      </c>
      <c r="E7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5" s="55" t="s">
        <v>1018</v>
      </c>
      <c r="G755" s="57">
        <v>43234.842418981483</v>
      </c>
      <c r="H755" s="55" t="s">
        <v>1068</v>
      </c>
      <c r="I755" s="59" t="s">
        <v>1764</v>
      </c>
      <c r="J755" s="55" t="s">
        <v>2148</v>
      </c>
      <c r="K755" s="55"/>
      <c r="L755" s="57">
        <v>43234.842418981483</v>
      </c>
      <c r="M755" s="59" t="s">
        <v>2930</v>
      </c>
      <c r="N755" s="58" t="s">
        <v>4459</v>
      </c>
      <c r="O755" s="55"/>
      <c r="P755">
        <v>1</v>
      </c>
    </row>
    <row r="756" spans="1:16" x14ac:dyDescent="0.25">
      <c r="A756" s="46" t="s">
        <v>591</v>
      </c>
      <c r="B756" s="46" t="s">
        <v>816</v>
      </c>
      <c r="C756">
        <v>756</v>
      </c>
      <c r="D756" s="53">
        <v>935</v>
      </c>
      <c r="E7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6" s="55" t="s">
        <v>1018</v>
      </c>
      <c r="G756" s="57">
        <v>43235.653900462959</v>
      </c>
      <c r="H756" s="55" t="s">
        <v>1177</v>
      </c>
      <c r="I756" s="55"/>
      <c r="J756" s="55"/>
      <c r="K756" s="55"/>
      <c r="L756" s="57">
        <v>43235.653900462959</v>
      </c>
      <c r="M756" s="59" t="s">
        <v>2931</v>
      </c>
      <c r="N756" s="58" t="s">
        <v>4460</v>
      </c>
      <c r="O756" s="55"/>
      <c r="P756">
        <v>1</v>
      </c>
    </row>
    <row r="757" spans="1:16" x14ac:dyDescent="0.25">
      <c r="A757" s="46" t="s">
        <v>591</v>
      </c>
      <c r="B757" s="46" t="s">
        <v>748</v>
      </c>
      <c r="C757">
        <v>757</v>
      </c>
      <c r="D757" s="53">
        <v>936</v>
      </c>
      <c r="E7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7" s="55" t="s">
        <v>1018</v>
      </c>
      <c r="G757" s="57">
        <v>43235.767118055555</v>
      </c>
      <c r="H757" s="55" t="s">
        <v>1219</v>
      </c>
      <c r="I757" s="55"/>
      <c r="J757" s="55"/>
      <c r="K757" s="55"/>
      <c r="L757" s="57">
        <v>43235.767118055555</v>
      </c>
      <c r="M757" s="59" t="s">
        <v>2932</v>
      </c>
      <c r="N757" s="58" t="s">
        <v>4461</v>
      </c>
      <c r="O757" s="55"/>
      <c r="P757">
        <v>1</v>
      </c>
    </row>
    <row r="758" spans="1:16" x14ac:dyDescent="0.25">
      <c r="A758" s="46" t="s">
        <v>591</v>
      </c>
      <c r="B758" s="46" t="s">
        <v>738</v>
      </c>
      <c r="C758">
        <v>758</v>
      </c>
      <c r="D758" s="53">
        <v>937</v>
      </c>
      <c r="E7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8" s="55" t="s">
        <v>1018</v>
      </c>
      <c r="G758" s="57">
        <v>43235.767118055555</v>
      </c>
      <c r="H758" s="55" t="s">
        <v>1219</v>
      </c>
      <c r="I758" s="55"/>
      <c r="J758" s="55"/>
      <c r="K758" s="55"/>
      <c r="L758" s="57">
        <v>43235.767118055555</v>
      </c>
      <c r="M758" s="59" t="s">
        <v>2932</v>
      </c>
      <c r="N758" s="58" t="s">
        <v>4461</v>
      </c>
      <c r="O758" s="55"/>
      <c r="P758">
        <v>1</v>
      </c>
    </row>
    <row r="759" spans="1:16" x14ac:dyDescent="0.25">
      <c r="A759" s="46" t="s">
        <v>591</v>
      </c>
      <c r="B759" s="46" t="s">
        <v>742</v>
      </c>
      <c r="C759">
        <v>759</v>
      </c>
      <c r="D759" s="53">
        <v>938</v>
      </c>
      <c r="E7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59" s="55" t="s">
        <v>1018</v>
      </c>
      <c r="G759" s="57">
        <v>43236.379918981482</v>
      </c>
      <c r="H759" s="55" t="s">
        <v>1352</v>
      </c>
      <c r="I759" s="59" t="s">
        <v>1917</v>
      </c>
      <c r="J759" s="55" t="s">
        <v>2169</v>
      </c>
      <c r="K759" s="55"/>
      <c r="L759" s="57">
        <v>43236.379918981482</v>
      </c>
      <c r="M759" s="59" t="s">
        <v>2933</v>
      </c>
      <c r="N759" s="58" t="s">
        <v>4462</v>
      </c>
      <c r="O759" s="55"/>
      <c r="P759">
        <v>1</v>
      </c>
    </row>
    <row r="760" spans="1:16" x14ac:dyDescent="0.25">
      <c r="A760" s="46" t="s">
        <v>592</v>
      </c>
      <c r="B760" s="46" t="s">
        <v>967</v>
      </c>
      <c r="C760">
        <v>760</v>
      </c>
      <c r="D760" s="53">
        <v>939</v>
      </c>
      <c r="E7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0" s="55" t="s">
        <v>1018</v>
      </c>
      <c r="G760" s="57">
        <v>43235.398414351854</v>
      </c>
      <c r="H760" s="55" t="s">
        <v>1411</v>
      </c>
      <c r="I760" s="59" t="s">
        <v>1948</v>
      </c>
      <c r="J760" s="55" t="s">
        <v>2139</v>
      </c>
      <c r="K760" s="55" t="s">
        <v>2236</v>
      </c>
      <c r="L760" s="57">
        <v>43235.398414351854</v>
      </c>
      <c r="M760" s="59" t="s">
        <v>2934</v>
      </c>
      <c r="N760" s="58" t="s">
        <v>4463</v>
      </c>
      <c r="O760" s="55"/>
      <c r="P760">
        <v>1</v>
      </c>
    </row>
    <row r="761" spans="1:16" x14ac:dyDescent="0.25">
      <c r="A761" s="46" t="s">
        <v>593</v>
      </c>
      <c r="B761" s="46" t="s">
        <v>967</v>
      </c>
      <c r="C761">
        <v>761</v>
      </c>
      <c r="D761" s="53">
        <v>940</v>
      </c>
      <c r="E7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1" s="55" t="s">
        <v>1018</v>
      </c>
      <c r="G761" s="57">
        <v>43235.439247685186</v>
      </c>
      <c r="H761" s="55" t="s">
        <v>1412</v>
      </c>
      <c r="I761" s="55"/>
      <c r="J761" s="55"/>
      <c r="K761" s="55" t="s">
        <v>2236</v>
      </c>
      <c r="L761" s="57">
        <v>43235.439247685186</v>
      </c>
      <c r="M761" s="59" t="s">
        <v>2935</v>
      </c>
      <c r="N761" s="58" t="s">
        <v>4464</v>
      </c>
      <c r="O761" s="55"/>
      <c r="P761">
        <v>1</v>
      </c>
    </row>
    <row r="762" spans="1:16" x14ac:dyDescent="0.25">
      <c r="A762" s="46" t="s">
        <v>592</v>
      </c>
      <c r="B762" s="46" t="s">
        <v>968</v>
      </c>
      <c r="C762">
        <v>762</v>
      </c>
      <c r="D762" s="53">
        <v>941</v>
      </c>
      <c r="E7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2" s="55" t="s">
        <v>1018</v>
      </c>
      <c r="G762" s="57">
        <v>43235.398414351854</v>
      </c>
      <c r="H762" s="55" t="s">
        <v>1411</v>
      </c>
      <c r="I762" s="59" t="s">
        <v>1948</v>
      </c>
      <c r="J762" s="55" t="s">
        <v>2139</v>
      </c>
      <c r="K762" s="55" t="s">
        <v>2236</v>
      </c>
      <c r="L762" s="57">
        <v>43235.398414351854</v>
      </c>
      <c r="M762" s="59" t="s">
        <v>2934</v>
      </c>
      <c r="N762" s="58" t="s">
        <v>4463</v>
      </c>
      <c r="O762" s="55"/>
      <c r="P762">
        <v>1</v>
      </c>
    </row>
    <row r="763" spans="1:16" x14ac:dyDescent="0.25">
      <c r="A763" s="46" t="s">
        <v>593</v>
      </c>
      <c r="B763" s="46" t="s">
        <v>968</v>
      </c>
      <c r="C763">
        <v>763</v>
      </c>
      <c r="D763" s="53">
        <v>942</v>
      </c>
      <c r="E7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3" s="55" t="s">
        <v>1018</v>
      </c>
      <c r="G763" s="57">
        <v>43235.439247685186</v>
      </c>
      <c r="H763" s="55" t="s">
        <v>1412</v>
      </c>
      <c r="I763" s="55"/>
      <c r="J763" s="55"/>
      <c r="K763" s="55" t="s">
        <v>2236</v>
      </c>
      <c r="L763" s="57">
        <v>43235.439247685186</v>
      </c>
      <c r="M763" s="59" t="s">
        <v>2935</v>
      </c>
      <c r="N763" s="58" t="s">
        <v>4464</v>
      </c>
      <c r="O763" s="55"/>
      <c r="P763">
        <v>1</v>
      </c>
    </row>
    <row r="764" spans="1:16" x14ac:dyDescent="0.25">
      <c r="A764" s="46" t="s">
        <v>593</v>
      </c>
      <c r="B764" s="46" t="s">
        <v>592</v>
      </c>
      <c r="C764">
        <v>764</v>
      </c>
      <c r="D764" s="53">
        <v>943</v>
      </c>
      <c r="E7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4" s="55" t="s">
        <v>1018</v>
      </c>
      <c r="G764" s="57">
        <v>43235.439247685186</v>
      </c>
      <c r="H764" s="55" t="s">
        <v>1412</v>
      </c>
      <c r="I764" s="55"/>
      <c r="J764" s="55"/>
      <c r="K764" s="55" t="s">
        <v>2236</v>
      </c>
      <c r="L764" s="57">
        <v>43235.439247685186</v>
      </c>
      <c r="M764" s="59" t="s">
        <v>2935</v>
      </c>
      <c r="N764" s="58" t="s">
        <v>4464</v>
      </c>
      <c r="O764" s="55"/>
      <c r="P764">
        <v>1</v>
      </c>
    </row>
    <row r="765" spans="1:16" x14ac:dyDescent="0.25">
      <c r="A765" s="46" t="s">
        <v>596</v>
      </c>
      <c r="B765" s="46" t="s">
        <v>969</v>
      </c>
      <c r="C765">
        <v>765</v>
      </c>
      <c r="D765" s="53">
        <v>946</v>
      </c>
      <c r="E7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5" s="55" t="s">
        <v>1018</v>
      </c>
      <c r="G765" s="57">
        <v>43235.303969907407</v>
      </c>
      <c r="H765" s="55" t="s">
        <v>1415</v>
      </c>
      <c r="I765" s="55"/>
      <c r="J765" s="55"/>
      <c r="K765" s="55"/>
      <c r="L765" s="57">
        <v>43235.303969907407</v>
      </c>
      <c r="M765" s="59" t="s">
        <v>2938</v>
      </c>
      <c r="N765" s="58" t="s">
        <v>4467</v>
      </c>
      <c r="O765" s="58" t="s">
        <v>5368</v>
      </c>
      <c r="P765" s="61">
        <v>1</v>
      </c>
    </row>
    <row r="766" spans="1:16" x14ac:dyDescent="0.25">
      <c r="A766" s="46" t="s">
        <v>598</v>
      </c>
      <c r="B766" s="46" t="s">
        <v>597</v>
      </c>
      <c r="C766">
        <v>766</v>
      </c>
      <c r="D766" s="53">
        <v>949</v>
      </c>
      <c r="E7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6" s="55" t="s">
        <v>1018</v>
      </c>
      <c r="G766" s="57">
        <v>43235.892187500001</v>
      </c>
      <c r="H766" s="55" t="s">
        <v>1417</v>
      </c>
      <c r="I766" s="55"/>
      <c r="J766" s="55"/>
      <c r="K766" s="55"/>
      <c r="L766" s="57">
        <v>43235.892187500001</v>
      </c>
      <c r="M766" s="59" t="s">
        <v>2940</v>
      </c>
      <c r="N766" s="58" t="s">
        <v>4469</v>
      </c>
      <c r="O766" s="55"/>
      <c r="P766">
        <v>1</v>
      </c>
    </row>
    <row r="767" spans="1:16" x14ac:dyDescent="0.25">
      <c r="A767" s="46" t="s">
        <v>598</v>
      </c>
      <c r="B767" s="46" t="s">
        <v>524</v>
      </c>
      <c r="C767">
        <v>767</v>
      </c>
      <c r="D767" s="53">
        <v>950</v>
      </c>
      <c r="E7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7" s="55" t="s">
        <v>1018</v>
      </c>
      <c r="G767" s="57">
        <v>43236.381539351853</v>
      </c>
      <c r="H767" s="55" t="s">
        <v>1293</v>
      </c>
      <c r="I767" s="59" t="s">
        <v>1884</v>
      </c>
      <c r="J767" s="55" t="s">
        <v>2142</v>
      </c>
      <c r="K767" s="55"/>
      <c r="L767" s="57">
        <v>43236.381539351853</v>
      </c>
      <c r="M767" s="59" t="s">
        <v>2941</v>
      </c>
      <c r="N767" s="58" t="s">
        <v>4470</v>
      </c>
      <c r="O767" s="55"/>
      <c r="P767">
        <v>1</v>
      </c>
    </row>
    <row r="768" spans="1:16" x14ac:dyDescent="0.25">
      <c r="A768" s="46" t="s">
        <v>599</v>
      </c>
      <c r="B768" s="46" t="s">
        <v>971</v>
      </c>
      <c r="C768">
        <v>768</v>
      </c>
      <c r="D768" s="53">
        <v>951</v>
      </c>
      <c r="E7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8" s="55" t="s">
        <v>1018</v>
      </c>
      <c r="G768" s="57">
        <v>43235.544814814813</v>
      </c>
      <c r="H768" s="55" t="s">
        <v>1418</v>
      </c>
      <c r="I768" s="55"/>
      <c r="J768" s="55"/>
      <c r="K768" s="55"/>
      <c r="L768" s="57">
        <v>43235.544814814813</v>
      </c>
      <c r="M768" s="59" t="s">
        <v>2942</v>
      </c>
      <c r="N768" s="58" t="s">
        <v>4471</v>
      </c>
      <c r="O768" s="55"/>
      <c r="P768">
        <v>1</v>
      </c>
    </row>
    <row r="769" spans="1:16" x14ac:dyDescent="0.25">
      <c r="A769" s="46" t="s">
        <v>601</v>
      </c>
      <c r="B769" s="46" t="s">
        <v>600</v>
      </c>
      <c r="C769">
        <v>769</v>
      </c>
      <c r="D769" s="53">
        <v>953</v>
      </c>
      <c r="E7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69" s="55" t="s">
        <v>1018</v>
      </c>
      <c r="G769" s="57">
        <v>43236.382847222223</v>
      </c>
      <c r="H769" s="55" t="s">
        <v>1420</v>
      </c>
      <c r="I769" s="55"/>
      <c r="J769" s="55"/>
      <c r="K769" s="55"/>
      <c r="L769" s="57">
        <v>43236.382847222223</v>
      </c>
      <c r="M769" s="59" t="s">
        <v>2944</v>
      </c>
      <c r="N769" s="58" t="s">
        <v>4473</v>
      </c>
      <c r="O769" s="55"/>
      <c r="P769">
        <v>1</v>
      </c>
    </row>
    <row r="770" spans="1:16" x14ac:dyDescent="0.25">
      <c r="A770" s="46" t="s">
        <v>602</v>
      </c>
      <c r="B770" s="46" t="s">
        <v>972</v>
      </c>
      <c r="C770">
        <v>770</v>
      </c>
      <c r="D770" s="53">
        <v>954</v>
      </c>
      <c r="E7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0" s="55" t="s">
        <v>1018</v>
      </c>
      <c r="G770" s="57">
        <v>43236.382916666669</v>
      </c>
      <c r="H770" s="55" t="s">
        <v>1421</v>
      </c>
      <c r="I770" s="59" t="s">
        <v>1952</v>
      </c>
      <c r="J770" s="55" t="s">
        <v>2139</v>
      </c>
      <c r="K770" s="55" t="s">
        <v>2237</v>
      </c>
      <c r="L770" s="57">
        <v>43236.382916666669</v>
      </c>
      <c r="M770" s="59" t="s">
        <v>2945</v>
      </c>
      <c r="N770" s="58" t="s">
        <v>4474</v>
      </c>
      <c r="O770" s="55"/>
      <c r="P770">
        <v>1</v>
      </c>
    </row>
    <row r="771" spans="1:16" x14ac:dyDescent="0.25">
      <c r="A771" s="46" t="s">
        <v>602</v>
      </c>
      <c r="B771" s="46" t="s">
        <v>973</v>
      </c>
      <c r="C771">
        <v>771</v>
      </c>
      <c r="D771" s="53">
        <v>955</v>
      </c>
      <c r="E7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1" s="55" t="s">
        <v>1018</v>
      </c>
      <c r="G771" s="57">
        <v>43236.382916666669</v>
      </c>
      <c r="H771" s="55" t="s">
        <v>1421</v>
      </c>
      <c r="I771" s="59" t="s">
        <v>1952</v>
      </c>
      <c r="J771" s="55" t="s">
        <v>2139</v>
      </c>
      <c r="K771" s="55" t="s">
        <v>2237</v>
      </c>
      <c r="L771" s="57">
        <v>43236.382916666669</v>
      </c>
      <c r="M771" s="59" t="s">
        <v>2945</v>
      </c>
      <c r="N771" s="58" t="s">
        <v>4474</v>
      </c>
      <c r="O771" s="55"/>
      <c r="P771">
        <v>1</v>
      </c>
    </row>
    <row r="772" spans="1:16" x14ac:dyDescent="0.25">
      <c r="A772" s="46" t="s">
        <v>602</v>
      </c>
      <c r="B772" s="46" t="s">
        <v>974</v>
      </c>
      <c r="C772">
        <v>772</v>
      </c>
      <c r="D772" s="53">
        <v>956</v>
      </c>
      <c r="E7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2" s="55" t="s">
        <v>1018</v>
      </c>
      <c r="G772" s="57">
        <v>43236.382916666669</v>
      </c>
      <c r="H772" s="55" t="s">
        <v>1421</v>
      </c>
      <c r="I772" s="59" t="s">
        <v>1952</v>
      </c>
      <c r="J772" s="55" t="s">
        <v>2139</v>
      </c>
      <c r="K772" s="55" t="s">
        <v>2237</v>
      </c>
      <c r="L772" s="57">
        <v>43236.382916666669</v>
      </c>
      <c r="M772" s="59" t="s">
        <v>2945</v>
      </c>
      <c r="N772" s="58" t="s">
        <v>4474</v>
      </c>
      <c r="O772" s="55"/>
      <c r="P772">
        <v>1</v>
      </c>
    </row>
    <row r="773" spans="1:16" x14ac:dyDescent="0.25">
      <c r="A773" s="46" t="s">
        <v>602</v>
      </c>
      <c r="B773" s="46" t="s">
        <v>975</v>
      </c>
      <c r="C773">
        <v>773</v>
      </c>
      <c r="D773" s="53">
        <v>957</v>
      </c>
      <c r="E7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3" s="55" t="s">
        <v>1018</v>
      </c>
      <c r="G773" s="57">
        <v>43236.382916666669</v>
      </c>
      <c r="H773" s="55" t="s">
        <v>1421</v>
      </c>
      <c r="I773" s="59" t="s">
        <v>1952</v>
      </c>
      <c r="J773" s="55" t="s">
        <v>2139</v>
      </c>
      <c r="K773" s="55" t="s">
        <v>2237</v>
      </c>
      <c r="L773" s="57">
        <v>43236.382916666669</v>
      </c>
      <c r="M773" s="59" t="s">
        <v>2945</v>
      </c>
      <c r="N773" s="58" t="s">
        <v>4474</v>
      </c>
      <c r="O773" s="55"/>
      <c r="P773">
        <v>1</v>
      </c>
    </row>
    <row r="774" spans="1:16" x14ac:dyDescent="0.25">
      <c r="A774" s="46" t="s">
        <v>602</v>
      </c>
      <c r="B774" s="46" t="s">
        <v>976</v>
      </c>
      <c r="C774">
        <v>774</v>
      </c>
      <c r="D774" s="53">
        <v>958</v>
      </c>
      <c r="E7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4" s="55" t="s">
        <v>1018</v>
      </c>
      <c r="G774" s="57">
        <v>43236.382916666669</v>
      </c>
      <c r="H774" s="55" t="s">
        <v>1421</v>
      </c>
      <c r="I774" s="59" t="s">
        <v>1952</v>
      </c>
      <c r="J774" s="55" t="s">
        <v>2139</v>
      </c>
      <c r="K774" s="55" t="s">
        <v>2237</v>
      </c>
      <c r="L774" s="57">
        <v>43236.382916666669</v>
      </c>
      <c r="M774" s="59" t="s">
        <v>2945</v>
      </c>
      <c r="N774" s="58" t="s">
        <v>4474</v>
      </c>
      <c r="O774" s="55"/>
      <c r="P774">
        <v>1</v>
      </c>
    </row>
    <row r="775" spans="1:16" x14ac:dyDescent="0.25">
      <c r="A775" s="46" t="s">
        <v>602</v>
      </c>
      <c r="B775" s="46" t="s">
        <v>977</v>
      </c>
      <c r="C775">
        <v>775</v>
      </c>
      <c r="D775" s="53">
        <v>959</v>
      </c>
      <c r="E7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5" s="55" t="s">
        <v>1018</v>
      </c>
      <c r="G775" s="57">
        <v>43236.382916666669</v>
      </c>
      <c r="H775" s="55" t="s">
        <v>1421</v>
      </c>
      <c r="I775" s="59" t="s">
        <v>1952</v>
      </c>
      <c r="J775" s="55" t="s">
        <v>2139</v>
      </c>
      <c r="K775" s="55" t="s">
        <v>2237</v>
      </c>
      <c r="L775" s="57">
        <v>43236.382916666669</v>
      </c>
      <c r="M775" s="59" t="s">
        <v>2945</v>
      </c>
      <c r="N775" s="58" t="s">
        <v>4474</v>
      </c>
      <c r="O775" s="55"/>
      <c r="P775">
        <v>1</v>
      </c>
    </row>
    <row r="776" spans="1:16" x14ac:dyDescent="0.25">
      <c r="A776" s="46" t="s">
        <v>604</v>
      </c>
      <c r="B776" s="46" t="s">
        <v>784</v>
      </c>
      <c r="C776">
        <v>776</v>
      </c>
      <c r="D776" s="53">
        <v>961</v>
      </c>
      <c r="E7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6" s="55" t="s">
        <v>1018</v>
      </c>
      <c r="G776" s="57">
        <v>43236.385428240741</v>
      </c>
      <c r="H776" s="55" t="s">
        <v>1423</v>
      </c>
      <c r="I776" s="55"/>
      <c r="J776" s="55"/>
      <c r="K776" s="55" t="s">
        <v>2238</v>
      </c>
      <c r="L776" s="57">
        <v>43236.385428240741</v>
      </c>
      <c r="M776" s="59" t="s">
        <v>2947</v>
      </c>
      <c r="N776" s="58" t="s">
        <v>4476</v>
      </c>
      <c r="O776" s="55"/>
      <c r="P776">
        <v>1</v>
      </c>
    </row>
    <row r="777" spans="1:16" x14ac:dyDescent="0.25">
      <c r="A777" s="46" t="s">
        <v>605</v>
      </c>
      <c r="B777" s="46" t="s">
        <v>803</v>
      </c>
      <c r="C777">
        <v>777</v>
      </c>
      <c r="D777" s="53">
        <v>962</v>
      </c>
      <c r="E7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7" s="55" t="s">
        <v>1018</v>
      </c>
      <c r="G777" s="57">
        <v>43236.386967592596</v>
      </c>
      <c r="H777" s="55" t="s">
        <v>1398</v>
      </c>
      <c r="I777" s="55"/>
      <c r="J777" s="55"/>
      <c r="K777" s="55"/>
      <c r="L777" s="57">
        <v>43236.386967592596</v>
      </c>
      <c r="M777" s="59" t="s">
        <v>2948</v>
      </c>
      <c r="N777" s="58" t="s">
        <v>4477</v>
      </c>
      <c r="O777" s="55"/>
      <c r="P777">
        <v>1</v>
      </c>
    </row>
    <row r="778" spans="1:16" x14ac:dyDescent="0.25">
      <c r="A778" s="46" t="s">
        <v>606</v>
      </c>
      <c r="B778" s="46" t="s">
        <v>891</v>
      </c>
      <c r="C778">
        <v>778</v>
      </c>
      <c r="D778" s="53">
        <v>963</v>
      </c>
      <c r="E7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8" s="55" t="s">
        <v>1018</v>
      </c>
      <c r="G778" s="57">
        <v>43235.390636574077</v>
      </c>
      <c r="H778" s="55" t="s">
        <v>1109</v>
      </c>
      <c r="I778" s="55"/>
      <c r="J778" s="55"/>
      <c r="K778" s="55"/>
      <c r="L778" s="57">
        <v>43235.390636574077</v>
      </c>
      <c r="M778" s="59" t="s">
        <v>2949</v>
      </c>
      <c r="N778" s="58" t="s">
        <v>4478</v>
      </c>
      <c r="O778" s="55"/>
      <c r="P778">
        <v>1</v>
      </c>
    </row>
    <row r="779" spans="1:16" x14ac:dyDescent="0.25">
      <c r="A779" s="46" t="s">
        <v>606</v>
      </c>
      <c r="B779" s="46" t="s">
        <v>738</v>
      </c>
      <c r="C779">
        <v>779</v>
      </c>
      <c r="D779" s="53">
        <v>964</v>
      </c>
      <c r="E7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79" s="55" t="s">
        <v>1018</v>
      </c>
      <c r="G779" s="57">
        <v>43235.390636574077</v>
      </c>
      <c r="H779" s="55" t="s">
        <v>1109</v>
      </c>
      <c r="I779" s="55"/>
      <c r="J779" s="55"/>
      <c r="K779" s="55"/>
      <c r="L779" s="57">
        <v>43235.390636574077</v>
      </c>
      <c r="M779" s="59" t="s">
        <v>2949</v>
      </c>
      <c r="N779" s="58" t="s">
        <v>4478</v>
      </c>
      <c r="O779" s="55"/>
      <c r="P779">
        <v>1</v>
      </c>
    </row>
    <row r="780" spans="1:16" x14ac:dyDescent="0.25">
      <c r="A780" s="46" t="s">
        <v>606</v>
      </c>
      <c r="B780" s="46" t="s">
        <v>760</v>
      </c>
      <c r="C780">
        <v>780</v>
      </c>
      <c r="D780" s="53">
        <v>965</v>
      </c>
      <c r="E7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0" s="55" t="s">
        <v>1018</v>
      </c>
      <c r="G780" s="57">
        <v>43236.247569444444</v>
      </c>
      <c r="H780" s="55" t="s">
        <v>1329</v>
      </c>
      <c r="I780" s="55"/>
      <c r="J780" s="55"/>
      <c r="K780" s="55"/>
      <c r="L780" s="57">
        <v>43236.247569444444</v>
      </c>
      <c r="M780" s="59" t="s">
        <v>2950</v>
      </c>
      <c r="N780" s="58" t="s">
        <v>4479</v>
      </c>
      <c r="O780" s="55"/>
      <c r="P780">
        <v>1</v>
      </c>
    </row>
    <row r="781" spans="1:16" x14ac:dyDescent="0.25">
      <c r="A781" s="46" t="s">
        <v>606</v>
      </c>
      <c r="B781" s="46" t="s">
        <v>807</v>
      </c>
      <c r="C781">
        <v>781</v>
      </c>
      <c r="D781" s="53">
        <v>966</v>
      </c>
      <c r="E7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1" s="55" t="s">
        <v>1018</v>
      </c>
      <c r="G781" s="57">
        <v>43236.253321759257</v>
      </c>
      <c r="H781" s="55" t="s">
        <v>1424</v>
      </c>
      <c r="I781" s="55"/>
      <c r="J781" s="55"/>
      <c r="K781" s="55"/>
      <c r="L781" s="57">
        <v>43236.253321759257</v>
      </c>
      <c r="M781" s="59" t="s">
        <v>2951</v>
      </c>
      <c r="N781" s="58" t="s">
        <v>4480</v>
      </c>
      <c r="O781" s="55"/>
      <c r="P781">
        <v>1</v>
      </c>
    </row>
    <row r="782" spans="1:16" x14ac:dyDescent="0.25">
      <c r="A782" s="46" t="s">
        <v>606</v>
      </c>
      <c r="B782" s="46" t="s">
        <v>791</v>
      </c>
      <c r="C782">
        <v>782</v>
      </c>
      <c r="D782" s="53">
        <v>967</v>
      </c>
      <c r="E7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2" s="55" t="s">
        <v>1018</v>
      </c>
      <c r="G782" s="57">
        <v>43236.253506944442</v>
      </c>
      <c r="H782" s="55" t="s">
        <v>1231</v>
      </c>
      <c r="I782" s="55"/>
      <c r="J782" s="55"/>
      <c r="K782" s="55"/>
      <c r="L782" s="57">
        <v>43236.253506944442</v>
      </c>
      <c r="M782" s="59" t="s">
        <v>2952</v>
      </c>
      <c r="N782" s="58" t="s">
        <v>4481</v>
      </c>
      <c r="O782" s="55"/>
      <c r="P782">
        <v>1</v>
      </c>
    </row>
    <row r="783" spans="1:16" x14ac:dyDescent="0.25">
      <c r="A783" s="46" t="s">
        <v>606</v>
      </c>
      <c r="B783" s="46" t="s">
        <v>926</v>
      </c>
      <c r="C783">
        <v>783</v>
      </c>
      <c r="D783" s="53">
        <v>968</v>
      </c>
      <c r="E7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3" s="55" t="s">
        <v>1018</v>
      </c>
      <c r="G783" s="57">
        <v>43236.253506944442</v>
      </c>
      <c r="H783" s="55" t="s">
        <v>1231</v>
      </c>
      <c r="I783" s="55"/>
      <c r="J783" s="55"/>
      <c r="K783" s="55"/>
      <c r="L783" s="57">
        <v>43236.253506944442</v>
      </c>
      <c r="M783" s="59" t="s">
        <v>2952</v>
      </c>
      <c r="N783" s="58" t="s">
        <v>4481</v>
      </c>
      <c r="O783" s="55"/>
      <c r="P783">
        <v>1</v>
      </c>
    </row>
    <row r="784" spans="1:16" x14ac:dyDescent="0.25">
      <c r="A784" s="46" t="s">
        <v>606</v>
      </c>
      <c r="B784" s="46" t="s">
        <v>715</v>
      </c>
      <c r="C784">
        <v>784</v>
      </c>
      <c r="D784" s="53">
        <v>969</v>
      </c>
      <c r="E7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4" s="55" t="s">
        <v>1018</v>
      </c>
      <c r="G784" s="57">
        <v>43236.253506944442</v>
      </c>
      <c r="H784" s="55" t="s">
        <v>1231</v>
      </c>
      <c r="I784" s="55"/>
      <c r="J784" s="55"/>
      <c r="K784" s="55"/>
      <c r="L784" s="57">
        <v>43236.253506944442</v>
      </c>
      <c r="M784" s="59" t="s">
        <v>2952</v>
      </c>
      <c r="N784" s="58" t="s">
        <v>4481</v>
      </c>
      <c r="O784" s="55"/>
      <c r="P784">
        <v>2</v>
      </c>
    </row>
    <row r="785" spans="1:16" x14ac:dyDescent="0.25">
      <c r="A785" s="46" t="s">
        <v>494</v>
      </c>
      <c r="B785" s="46" t="s">
        <v>895</v>
      </c>
      <c r="C785">
        <v>785</v>
      </c>
      <c r="D785" s="53">
        <v>970</v>
      </c>
      <c r="E7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5" s="55" t="s">
        <v>1018</v>
      </c>
      <c r="G785" s="57">
        <v>43235.236400462964</v>
      </c>
      <c r="H785" s="55" t="s">
        <v>1302</v>
      </c>
      <c r="I785" s="59" t="s">
        <v>1889</v>
      </c>
      <c r="J785" s="55" t="s">
        <v>2139</v>
      </c>
      <c r="K785" s="55"/>
      <c r="L785" s="57">
        <v>43235.236400462964</v>
      </c>
      <c r="M785" s="59" t="s">
        <v>2700</v>
      </c>
      <c r="N785" s="58" t="s">
        <v>4229</v>
      </c>
      <c r="O785" s="58" t="s">
        <v>4234</v>
      </c>
      <c r="P785" s="61">
        <v>1</v>
      </c>
    </row>
    <row r="786" spans="1:16" x14ac:dyDescent="0.25">
      <c r="A786" s="46" t="s">
        <v>494</v>
      </c>
      <c r="B786" s="46" t="s">
        <v>727</v>
      </c>
      <c r="C786">
        <v>786</v>
      </c>
      <c r="D786" s="53">
        <v>971</v>
      </c>
      <c r="E7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6" s="55" t="s">
        <v>1018</v>
      </c>
      <c r="G786" s="57">
        <v>43235.236400462964</v>
      </c>
      <c r="H786" s="55" t="s">
        <v>1302</v>
      </c>
      <c r="I786" s="59" t="s">
        <v>1889</v>
      </c>
      <c r="J786" s="55" t="s">
        <v>2139</v>
      </c>
      <c r="K786" s="55"/>
      <c r="L786" s="57">
        <v>43235.236400462964</v>
      </c>
      <c r="M786" s="59" t="s">
        <v>2700</v>
      </c>
      <c r="N786" s="58" t="s">
        <v>4229</v>
      </c>
      <c r="O786" s="58" t="s">
        <v>4234</v>
      </c>
      <c r="P786" s="61">
        <v>1</v>
      </c>
    </row>
    <row r="787" spans="1:16" x14ac:dyDescent="0.25">
      <c r="A787" s="46" t="s">
        <v>494</v>
      </c>
      <c r="B787" s="46" t="s">
        <v>849</v>
      </c>
      <c r="C787">
        <v>787</v>
      </c>
      <c r="D787" s="53">
        <v>972</v>
      </c>
      <c r="E7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7" s="55" t="s">
        <v>1018</v>
      </c>
      <c r="G787" s="57">
        <v>43235.236400462964</v>
      </c>
      <c r="H787" s="55" t="s">
        <v>1302</v>
      </c>
      <c r="I787" s="59" t="s">
        <v>1889</v>
      </c>
      <c r="J787" s="55" t="s">
        <v>2139</v>
      </c>
      <c r="K787" s="55"/>
      <c r="L787" s="57">
        <v>43235.236400462964</v>
      </c>
      <c r="M787" s="59" t="s">
        <v>2700</v>
      </c>
      <c r="N787" s="58" t="s">
        <v>4229</v>
      </c>
      <c r="O787" s="58" t="s">
        <v>4234</v>
      </c>
      <c r="P787" s="61">
        <v>1</v>
      </c>
    </row>
    <row r="788" spans="1:16" x14ac:dyDescent="0.25">
      <c r="A788" s="46" t="s">
        <v>494</v>
      </c>
      <c r="B788" s="46" t="s">
        <v>748</v>
      </c>
      <c r="C788">
        <v>788</v>
      </c>
      <c r="D788" s="53">
        <v>973</v>
      </c>
      <c r="E7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8" s="55" t="s">
        <v>1018</v>
      </c>
      <c r="G788" s="57">
        <v>43235.236400462964</v>
      </c>
      <c r="H788" s="55" t="s">
        <v>1302</v>
      </c>
      <c r="I788" s="59" t="s">
        <v>1889</v>
      </c>
      <c r="J788" s="55" t="s">
        <v>2139</v>
      </c>
      <c r="K788" s="55"/>
      <c r="L788" s="57">
        <v>43235.236400462964</v>
      </c>
      <c r="M788" s="59" t="s">
        <v>2700</v>
      </c>
      <c r="N788" s="58" t="s">
        <v>4229</v>
      </c>
      <c r="O788" s="58" t="s">
        <v>4234</v>
      </c>
      <c r="P788" s="61">
        <v>1</v>
      </c>
    </row>
    <row r="789" spans="1:16" x14ac:dyDescent="0.25">
      <c r="A789" s="46" t="s">
        <v>494</v>
      </c>
      <c r="B789" s="46" t="s">
        <v>767</v>
      </c>
      <c r="C789">
        <v>789</v>
      </c>
      <c r="D789" s="53">
        <v>974</v>
      </c>
      <c r="E7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89" s="55" t="s">
        <v>1018</v>
      </c>
      <c r="G789" s="57">
        <v>43235.236400462964</v>
      </c>
      <c r="H789" s="55" t="s">
        <v>1302</v>
      </c>
      <c r="I789" s="59" t="s">
        <v>1889</v>
      </c>
      <c r="J789" s="55" t="s">
        <v>2139</v>
      </c>
      <c r="K789" s="55"/>
      <c r="L789" s="57">
        <v>43235.236400462964</v>
      </c>
      <c r="M789" s="59" t="s">
        <v>2700</v>
      </c>
      <c r="N789" s="58" t="s">
        <v>4229</v>
      </c>
      <c r="O789" s="58" t="s">
        <v>4234</v>
      </c>
      <c r="P789" s="61">
        <v>1</v>
      </c>
    </row>
    <row r="790" spans="1:16" x14ac:dyDescent="0.25">
      <c r="A790" s="46" t="s">
        <v>607</v>
      </c>
      <c r="B790" s="46" t="s">
        <v>494</v>
      </c>
      <c r="C790">
        <v>790</v>
      </c>
      <c r="D790" s="53">
        <v>975</v>
      </c>
      <c r="E7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0" s="55" t="s">
        <v>1018</v>
      </c>
      <c r="G790" s="57">
        <v>43235.363275462965</v>
      </c>
      <c r="H790" s="55" t="s">
        <v>1425</v>
      </c>
      <c r="I790" s="55"/>
      <c r="J790" s="55"/>
      <c r="K790" s="55"/>
      <c r="L790" s="57">
        <v>43235.363275462965</v>
      </c>
      <c r="M790" s="59" t="s">
        <v>2953</v>
      </c>
      <c r="N790" s="58" t="s">
        <v>4482</v>
      </c>
      <c r="O790" s="58" t="s">
        <v>4483</v>
      </c>
      <c r="P790" s="61">
        <v>1</v>
      </c>
    </row>
    <row r="791" spans="1:16" x14ac:dyDescent="0.25">
      <c r="A791" s="46" t="s">
        <v>608</v>
      </c>
      <c r="B791" s="46" t="s">
        <v>494</v>
      </c>
      <c r="C791">
        <v>791</v>
      </c>
      <c r="D791" s="53">
        <v>977</v>
      </c>
      <c r="E7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1" s="55" t="s">
        <v>1018</v>
      </c>
      <c r="G791" s="57">
        <v>43235.358148148145</v>
      </c>
      <c r="H791" s="55" t="s">
        <v>1426</v>
      </c>
      <c r="I791" s="55"/>
      <c r="J791" s="55"/>
      <c r="K791" s="55"/>
      <c r="L791" s="57">
        <v>43235.358148148145</v>
      </c>
      <c r="M791" s="59" t="s">
        <v>2954</v>
      </c>
      <c r="N791" s="58" t="s">
        <v>4483</v>
      </c>
      <c r="O791" s="58" t="s">
        <v>5369</v>
      </c>
      <c r="P791" s="61">
        <v>1</v>
      </c>
    </row>
    <row r="792" spans="1:16" x14ac:dyDescent="0.25">
      <c r="A792" s="46" t="s">
        <v>607</v>
      </c>
      <c r="B792" s="46" t="s">
        <v>978</v>
      </c>
      <c r="C792">
        <v>792</v>
      </c>
      <c r="D792" s="53">
        <v>978</v>
      </c>
      <c r="E7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2" s="55" t="s">
        <v>1018</v>
      </c>
      <c r="G792" s="57">
        <v>43235.363275462965</v>
      </c>
      <c r="H792" s="55" t="s">
        <v>1425</v>
      </c>
      <c r="I792" s="55"/>
      <c r="J792" s="55"/>
      <c r="K792" s="55"/>
      <c r="L792" s="57">
        <v>43235.363275462965</v>
      </c>
      <c r="M792" s="59" t="s">
        <v>2953</v>
      </c>
      <c r="N792" s="58" t="s">
        <v>4482</v>
      </c>
      <c r="O792" s="58" t="s">
        <v>4483</v>
      </c>
      <c r="P792" s="61">
        <v>1</v>
      </c>
    </row>
    <row r="793" spans="1:16" x14ac:dyDescent="0.25">
      <c r="A793" s="46" t="s">
        <v>608</v>
      </c>
      <c r="B793" s="46" t="s">
        <v>978</v>
      </c>
      <c r="C793">
        <v>793</v>
      </c>
      <c r="D793" s="53">
        <v>979</v>
      </c>
      <c r="E7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3" s="55" t="s">
        <v>1018</v>
      </c>
      <c r="G793" s="57">
        <v>43235.358148148145</v>
      </c>
      <c r="H793" s="55" t="s">
        <v>1426</v>
      </c>
      <c r="I793" s="55"/>
      <c r="J793" s="55"/>
      <c r="K793" s="55"/>
      <c r="L793" s="57">
        <v>43235.358148148145</v>
      </c>
      <c r="M793" s="59" t="s">
        <v>2954</v>
      </c>
      <c r="N793" s="58" t="s">
        <v>4483</v>
      </c>
      <c r="O793" s="58" t="s">
        <v>5369</v>
      </c>
      <c r="P793" s="61">
        <v>1</v>
      </c>
    </row>
    <row r="794" spans="1:16" x14ac:dyDescent="0.25">
      <c r="A794" s="46" t="s">
        <v>607</v>
      </c>
      <c r="B794" s="46" t="s">
        <v>748</v>
      </c>
      <c r="C794">
        <v>794</v>
      </c>
      <c r="D794" s="53">
        <v>980</v>
      </c>
      <c r="E7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4" s="55" t="s">
        <v>1018</v>
      </c>
      <c r="G794" s="57">
        <v>43234.906701388885</v>
      </c>
      <c r="H794" s="55" t="s">
        <v>1427</v>
      </c>
      <c r="I794" s="55"/>
      <c r="J794" s="55"/>
      <c r="K794" s="55"/>
      <c r="L794" s="57">
        <v>43234.906701388885</v>
      </c>
      <c r="M794" s="59" t="s">
        <v>2955</v>
      </c>
      <c r="N794" s="58" t="s">
        <v>4484</v>
      </c>
      <c r="O794" s="58" t="s">
        <v>4967</v>
      </c>
      <c r="P794" s="61">
        <v>3</v>
      </c>
    </row>
    <row r="795" spans="1:16" x14ac:dyDescent="0.25">
      <c r="A795" s="46" t="s">
        <v>607</v>
      </c>
      <c r="B795" s="46" t="s">
        <v>844</v>
      </c>
      <c r="C795">
        <v>795</v>
      </c>
      <c r="D795" s="53">
        <v>981</v>
      </c>
      <c r="E7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5" s="55" t="s">
        <v>1018</v>
      </c>
      <c r="G795" s="57">
        <v>43234.906701388885</v>
      </c>
      <c r="H795" s="55" t="s">
        <v>1427</v>
      </c>
      <c r="I795" s="55"/>
      <c r="J795" s="55"/>
      <c r="K795" s="55"/>
      <c r="L795" s="57">
        <v>43234.906701388885</v>
      </c>
      <c r="M795" s="59" t="s">
        <v>2955</v>
      </c>
      <c r="N795" s="58" t="s">
        <v>4484</v>
      </c>
      <c r="O795" s="58" t="s">
        <v>4967</v>
      </c>
      <c r="P795" s="61">
        <v>1</v>
      </c>
    </row>
    <row r="796" spans="1:16" x14ac:dyDescent="0.25">
      <c r="A796" s="46" t="s">
        <v>607</v>
      </c>
      <c r="B796" s="46" t="s">
        <v>780</v>
      </c>
      <c r="C796">
        <v>796</v>
      </c>
      <c r="D796" s="53">
        <v>982</v>
      </c>
      <c r="E7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6" s="55" t="s">
        <v>1018</v>
      </c>
      <c r="G796" s="57">
        <v>43234.906701388885</v>
      </c>
      <c r="H796" s="55" t="s">
        <v>1427</v>
      </c>
      <c r="I796" s="55"/>
      <c r="J796" s="55"/>
      <c r="K796" s="55"/>
      <c r="L796" s="57">
        <v>43234.906701388885</v>
      </c>
      <c r="M796" s="59" t="s">
        <v>2955</v>
      </c>
      <c r="N796" s="58" t="s">
        <v>4484</v>
      </c>
      <c r="O796" s="58" t="s">
        <v>4967</v>
      </c>
      <c r="P796" s="61">
        <v>1</v>
      </c>
    </row>
    <row r="797" spans="1:16" x14ac:dyDescent="0.25">
      <c r="A797" s="46" t="s">
        <v>607</v>
      </c>
      <c r="B797" s="46" t="s">
        <v>979</v>
      </c>
      <c r="C797">
        <v>797</v>
      </c>
      <c r="D797" s="53">
        <v>984</v>
      </c>
      <c r="E7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7" s="55" t="s">
        <v>1018</v>
      </c>
      <c r="G797" s="57">
        <v>43235.363275462965</v>
      </c>
      <c r="H797" s="55" t="s">
        <v>1425</v>
      </c>
      <c r="I797" s="55"/>
      <c r="J797" s="55"/>
      <c r="K797" s="55"/>
      <c r="L797" s="57">
        <v>43235.363275462965</v>
      </c>
      <c r="M797" s="59" t="s">
        <v>2953</v>
      </c>
      <c r="N797" s="58" t="s">
        <v>4482</v>
      </c>
      <c r="O797" s="58" t="s">
        <v>4483</v>
      </c>
      <c r="P797" s="61">
        <v>1</v>
      </c>
    </row>
    <row r="798" spans="1:16" x14ac:dyDescent="0.25">
      <c r="A798" s="46" t="s">
        <v>608</v>
      </c>
      <c r="B798" s="46" t="s">
        <v>607</v>
      </c>
      <c r="C798">
        <v>798</v>
      </c>
      <c r="D798" s="53">
        <v>986</v>
      </c>
      <c r="E7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8" s="55" t="s">
        <v>1018</v>
      </c>
      <c r="G798" s="57">
        <v>43235.358148148145</v>
      </c>
      <c r="H798" s="55" t="s">
        <v>1426</v>
      </c>
      <c r="I798" s="55"/>
      <c r="J798" s="55"/>
      <c r="K798" s="55"/>
      <c r="L798" s="57">
        <v>43235.358148148145</v>
      </c>
      <c r="M798" s="59" t="s">
        <v>2954</v>
      </c>
      <c r="N798" s="58" t="s">
        <v>4483</v>
      </c>
      <c r="O798" s="58" t="s">
        <v>5369</v>
      </c>
      <c r="P798" s="61">
        <v>1</v>
      </c>
    </row>
    <row r="799" spans="1:16" x14ac:dyDescent="0.25">
      <c r="A799" s="46" t="s">
        <v>608</v>
      </c>
      <c r="B799" s="46" t="s">
        <v>945</v>
      </c>
      <c r="C799">
        <v>799</v>
      </c>
      <c r="D799" s="53">
        <v>987</v>
      </c>
      <c r="E7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799" s="55" t="s">
        <v>1018</v>
      </c>
      <c r="G799" s="57">
        <v>43235.359895833331</v>
      </c>
      <c r="H799" s="55" t="s">
        <v>1332</v>
      </c>
      <c r="I799" s="55"/>
      <c r="J799" s="55"/>
      <c r="K799" s="55"/>
      <c r="L799" s="57">
        <v>43235.359895833331</v>
      </c>
      <c r="M799" s="59" t="s">
        <v>2956</v>
      </c>
      <c r="N799" s="58" t="s">
        <v>4485</v>
      </c>
      <c r="O799" s="55"/>
      <c r="P799">
        <v>1</v>
      </c>
    </row>
    <row r="800" spans="1:16" x14ac:dyDescent="0.25">
      <c r="A800" s="46" t="s">
        <v>608</v>
      </c>
      <c r="B800" s="46" t="s">
        <v>946</v>
      </c>
      <c r="C800">
        <v>800</v>
      </c>
      <c r="D800" s="53">
        <v>988</v>
      </c>
      <c r="E8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0" s="55" t="s">
        <v>1018</v>
      </c>
      <c r="G800" s="57">
        <v>43235.359895833331</v>
      </c>
      <c r="H800" s="55" t="s">
        <v>1332</v>
      </c>
      <c r="I800" s="55"/>
      <c r="J800" s="55"/>
      <c r="K800" s="55"/>
      <c r="L800" s="57">
        <v>43235.359895833331</v>
      </c>
      <c r="M800" s="59" t="s">
        <v>2956</v>
      </c>
      <c r="N800" s="58" t="s">
        <v>4485</v>
      </c>
      <c r="O800" s="55"/>
      <c r="P800">
        <v>1</v>
      </c>
    </row>
    <row r="801" spans="1:16" x14ac:dyDescent="0.25">
      <c r="A801" s="46" t="s">
        <v>608</v>
      </c>
      <c r="B801" s="46" t="s">
        <v>947</v>
      </c>
      <c r="C801">
        <v>801</v>
      </c>
      <c r="D801" s="53">
        <v>989</v>
      </c>
      <c r="E8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1" s="55" t="s">
        <v>1018</v>
      </c>
      <c r="G801" s="57">
        <v>43235.359895833331</v>
      </c>
      <c r="H801" s="55" t="s">
        <v>1332</v>
      </c>
      <c r="I801" s="55"/>
      <c r="J801" s="55"/>
      <c r="K801" s="55"/>
      <c r="L801" s="57">
        <v>43235.359895833331</v>
      </c>
      <c r="M801" s="59" t="s">
        <v>2956</v>
      </c>
      <c r="N801" s="58" t="s">
        <v>4485</v>
      </c>
      <c r="O801" s="55"/>
      <c r="P801">
        <v>1</v>
      </c>
    </row>
    <row r="802" spans="1:16" x14ac:dyDescent="0.25">
      <c r="A802" s="46" t="s">
        <v>608</v>
      </c>
      <c r="B802" s="46" t="s">
        <v>483</v>
      </c>
      <c r="C802">
        <v>802</v>
      </c>
      <c r="D802" s="53">
        <v>990</v>
      </c>
      <c r="E8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2" s="55" t="s">
        <v>1018</v>
      </c>
      <c r="G802" s="57">
        <v>43235.336701388886</v>
      </c>
      <c r="H802" s="55" t="s">
        <v>1428</v>
      </c>
      <c r="I802" s="59" t="s">
        <v>1954</v>
      </c>
      <c r="J802" s="55" t="s">
        <v>2139</v>
      </c>
      <c r="K802" s="55"/>
      <c r="L802" s="57">
        <v>43235.336701388886</v>
      </c>
      <c r="M802" s="59" t="s">
        <v>2957</v>
      </c>
      <c r="N802" s="58" t="s">
        <v>4486</v>
      </c>
      <c r="O802" s="55"/>
      <c r="P802">
        <v>1</v>
      </c>
    </row>
    <row r="803" spans="1:16" x14ac:dyDescent="0.25">
      <c r="A803" s="46" t="s">
        <v>608</v>
      </c>
      <c r="B803" s="46" t="s">
        <v>843</v>
      </c>
      <c r="C803">
        <v>803</v>
      </c>
      <c r="D803" s="53">
        <v>991</v>
      </c>
      <c r="E8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3" s="55" t="s">
        <v>1018</v>
      </c>
      <c r="G803" s="57">
        <v>43235.340775462966</v>
      </c>
      <c r="H803" s="55" t="s">
        <v>1182</v>
      </c>
      <c r="I803" s="59" t="s">
        <v>1760</v>
      </c>
      <c r="J803" s="55" t="s">
        <v>2141</v>
      </c>
      <c r="K803" s="55"/>
      <c r="L803" s="57">
        <v>43235.340775462966</v>
      </c>
      <c r="M803" s="59" t="s">
        <v>2958</v>
      </c>
      <c r="N803" s="58" t="s">
        <v>4487</v>
      </c>
      <c r="O803" s="55"/>
      <c r="P803">
        <v>1</v>
      </c>
    </row>
    <row r="804" spans="1:16" x14ac:dyDescent="0.25">
      <c r="A804" s="46" t="s">
        <v>608</v>
      </c>
      <c r="B804" s="46" t="s">
        <v>748</v>
      </c>
      <c r="C804">
        <v>804</v>
      </c>
      <c r="D804" s="53">
        <v>992</v>
      </c>
      <c r="E8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4" s="55" t="s">
        <v>1018</v>
      </c>
      <c r="G804" s="57">
        <v>43235.358148148145</v>
      </c>
      <c r="H804" s="55" t="s">
        <v>1426</v>
      </c>
      <c r="I804" s="55"/>
      <c r="J804" s="55"/>
      <c r="K804" s="55"/>
      <c r="L804" s="57">
        <v>43235.358148148145</v>
      </c>
      <c r="M804" s="59" t="s">
        <v>2954</v>
      </c>
      <c r="N804" s="58" t="s">
        <v>4483</v>
      </c>
      <c r="O804" s="58" t="s">
        <v>5369</v>
      </c>
      <c r="P804" s="61">
        <v>2</v>
      </c>
    </row>
    <row r="805" spans="1:16" x14ac:dyDescent="0.25">
      <c r="A805" s="46" t="s">
        <v>608</v>
      </c>
      <c r="B805" s="46" t="s">
        <v>771</v>
      </c>
      <c r="C805">
        <v>805</v>
      </c>
      <c r="D805" s="53">
        <v>994</v>
      </c>
      <c r="E8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5" s="55" t="s">
        <v>1018</v>
      </c>
      <c r="G805" s="57">
        <v>43235.359895833331</v>
      </c>
      <c r="H805" s="55" t="s">
        <v>1332</v>
      </c>
      <c r="I805" s="55"/>
      <c r="J805" s="55"/>
      <c r="K805" s="55"/>
      <c r="L805" s="57">
        <v>43235.359895833331</v>
      </c>
      <c r="M805" s="59" t="s">
        <v>2956</v>
      </c>
      <c r="N805" s="58" t="s">
        <v>4485</v>
      </c>
      <c r="O805" s="55"/>
      <c r="P805">
        <v>1</v>
      </c>
    </row>
    <row r="806" spans="1:16" x14ac:dyDescent="0.25">
      <c r="A806" s="46" t="s">
        <v>608</v>
      </c>
      <c r="B806" s="46" t="s">
        <v>929</v>
      </c>
      <c r="C806">
        <v>806</v>
      </c>
      <c r="D806" s="53">
        <v>995</v>
      </c>
      <c r="E8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6" s="55" t="s">
        <v>1018</v>
      </c>
      <c r="G806" s="57">
        <v>43235.359895833331</v>
      </c>
      <c r="H806" s="55" t="s">
        <v>1332</v>
      </c>
      <c r="I806" s="55"/>
      <c r="J806" s="55"/>
      <c r="K806" s="55"/>
      <c r="L806" s="57">
        <v>43235.359895833331</v>
      </c>
      <c r="M806" s="59" t="s">
        <v>2956</v>
      </c>
      <c r="N806" s="58" t="s">
        <v>4485</v>
      </c>
      <c r="O806" s="55"/>
      <c r="P806">
        <v>1</v>
      </c>
    </row>
    <row r="807" spans="1:16" x14ac:dyDescent="0.25">
      <c r="A807" s="46" t="s">
        <v>608</v>
      </c>
      <c r="B807" s="46" t="s">
        <v>665</v>
      </c>
      <c r="C807">
        <v>807</v>
      </c>
      <c r="D807" s="53">
        <v>996</v>
      </c>
      <c r="E8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7" s="55" t="s">
        <v>1018</v>
      </c>
      <c r="G807" s="57">
        <v>43235.359895833331</v>
      </c>
      <c r="H807" s="55" t="s">
        <v>1332</v>
      </c>
      <c r="I807" s="55"/>
      <c r="J807" s="55"/>
      <c r="K807" s="55"/>
      <c r="L807" s="57">
        <v>43235.359895833331</v>
      </c>
      <c r="M807" s="59" t="s">
        <v>2956</v>
      </c>
      <c r="N807" s="58" t="s">
        <v>4485</v>
      </c>
      <c r="O807" s="55"/>
      <c r="P807">
        <v>1</v>
      </c>
    </row>
    <row r="808" spans="1:16" x14ac:dyDescent="0.25">
      <c r="A808" s="46" t="s">
        <v>608</v>
      </c>
      <c r="B808" s="46" t="s">
        <v>857</v>
      </c>
      <c r="C808">
        <v>808</v>
      </c>
      <c r="D808" s="53">
        <v>997</v>
      </c>
      <c r="E8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8" s="55" t="s">
        <v>1018</v>
      </c>
      <c r="G808" s="57">
        <v>43236.369120370371</v>
      </c>
      <c r="H808" s="55" t="s">
        <v>1298</v>
      </c>
      <c r="I808" s="55"/>
      <c r="J808" s="55"/>
      <c r="K808" s="55"/>
      <c r="L808" s="57">
        <v>43236.369120370371</v>
      </c>
      <c r="M808" s="59" t="s">
        <v>2959</v>
      </c>
      <c r="N808" s="58" t="s">
        <v>4488</v>
      </c>
      <c r="O808" s="55"/>
      <c r="P808">
        <v>2</v>
      </c>
    </row>
    <row r="809" spans="1:16" x14ac:dyDescent="0.25">
      <c r="A809" s="46" t="s">
        <v>608</v>
      </c>
      <c r="B809" s="46" t="s">
        <v>599</v>
      </c>
      <c r="C809">
        <v>809</v>
      </c>
      <c r="D809" s="53">
        <v>998</v>
      </c>
      <c r="E8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09" s="55" t="s">
        <v>1018</v>
      </c>
      <c r="G809" s="57">
        <v>43236.37809027778</v>
      </c>
      <c r="H809" s="55" t="s">
        <v>1429</v>
      </c>
      <c r="I809" s="55"/>
      <c r="J809" s="55"/>
      <c r="K809" s="55"/>
      <c r="L809" s="57">
        <v>43236.37809027778</v>
      </c>
      <c r="M809" s="59" t="s">
        <v>2960</v>
      </c>
      <c r="N809" s="58" t="s">
        <v>4489</v>
      </c>
      <c r="O809" s="55"/>
      <c r="P809">
        <v>1</v>
      </c>
    </row>
    <row r="810" spans="1:16" x14ac:dyDescent="0.25">
      <c r="A810" s="46" t="s">
        <v>608</v>
      </c>
      <c r="B810" s="46" t="s">
        <v>980</v>
      </c>
      <c r="C810">
        <v>810</v>
      </c>
      <c r="D810" s="53">
        <v>999</v>
      </c>
      <c r="E8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0" s="55" t="s">
        <v>1018</v>
      </c>
      <c r="G810" s="57">
        <v>43236.37809027778</v>
      </c>
      <c r="H810" s="55" t="s">
        <v>1429</v>
      </c>
      <c r="I810" s="55"/>
      <c r="J810" s="55"/>
      <c r="K810" s="55"/>
      <c r="L810" s="57">
        <v>43236.37809027778</v>
      </c>
      <c r="M810" s="59" t="s">
        <v>2960</v>
      </c>
      <c r="N810" s="58" t="s">
        <v>4489</v>
      </c>
      <c r="O810" s="55"/>
      <c r="P810">
        <v>1</v>
      </c>
    </row>
    <row r="811" spans="1:16" x14ac:dyDescent="0.25">
      <c r="A811" s="46" t="s">
        <v>608</v>
      </c>
      <c r="B811" s="46" t="s">
        <v>817</v>
      </c>
      <c r="C811">
        <v>811</v>
      </c>
      <c r="D811" s="53">
        <v>1000</v>
      </c>
      <c r="E8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1" s="55" t="s">
        <v>1018</v>
      </c>
      <c r="G811" s="57">
        <v>43236.37809027778</v>
      </c>
      <c r="H811" s="55" t="s">
        <v>1429</v>
      </c>
      <c r="I811" s="55"/>
      <c r="J811" s="55"/>
      <c r="K811" s="55"/>
      <c r="L811" s="57">
        <v>43236.37809027778</v>
      </c>
      <c r="M811" s="59" t="s">
        <v>2960</v>
      </c>
      <c r="N811" s="58" t="s">
        <v>4489</v>
      </c>
      <c r="O811" s="55"/>
      <c r="P811">
        <v>1</v>
      </c>
    </row>
    <row r="812" spans="1:16" x14ac:dyDescent="0.25">
      <c r="A812" s="46" t="s">
        <v>608</v>
      </c>
      <c r="B812" s="46" t="s">
        <v>738</v>
      </c>
      <c r="C812">
        <v>812</v>
      </c>
      <c r="D812" s="53">
        <v>1001</v>
      </c>
      <c r="E8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2" s="55" t="s">
        <v>1018</v>
      </c>
      <c r="G812" s="57">
        <v>43236.381921296299</v>
      </c>
      <c r="H812" s="55" t="s">
        <v>1219</v>
      </c>
      <c r="I812" s="55"/>
      <c r="J812" s="55"/>
      <c r="K812" s="55"/>
      <c r="L812" s="57">
        <v>43236.381921296299</v>
      </c>
      <c r="M812" s="59" t="s">
        <v>2961</v>
      </c>
      <c r="N812" s="58" t="s">
        <v>4490</v>
      </c>
      <c r="O812" s="55"/>
      <c r="P812">
        <v>1</v>
      </c>
    </row>
    <row r="813" spans="1:16" x14ac:dyDescent="0.25">
      <c r="A813" s="46" t="s">
        <v>608</v>
      </c>
      <c r="B813" s="46" t="s">
        <v>792</v>
      </c>
      <c r="C813">
        <v>813</v>
      </c>
      <c r="D813" s="53">
        <v>1002</v>
      </c>
      <c r="E8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3" s="55" t="s">
        <v>1018</v>
      </c>
      <c r="G813" s="57">
        <v>43236.382372685184</v>
      </c>
      <c r="H813" s="55" t="s">
        <v>1402</v>
      </c>
      <c r="I813" s="55"/>
      <c r="J813" s="55"/>
      <c r="K813" s="55"/>
      <c r="L813" s="57">
        <v>43236.382372685184</v>
      </c>
      <c r="M813" s="59" t="s">
        <v>2962</v>
      </c>
      <c r="N813" s="58" t="s">
        <v>4491</v>
      </c>
      <c r="O813" s="55"/>
      <c r="P813">
        <v>1</v>
      </c>
    </row>
    <row r="814" spans="1:16" x14ac:dyDescent="0.25">
      <c r="A814" s="46" t="s">
        <v>608</v>
      </c>
      <c r="B814" s="46" t="s">
        <v>816</v>
      </c>
      <c r="C814">
        <v>814</v>
      </c>
      <c r="D814" s="53">
        <v>1003</v>
      </c>
      <c r="E8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4" s="55" t="s">
        <v>1018</v>
      </c>
      <c r="G814" s="57">
        <v>43236.387060185189</v>
      </c>
      <c r="H814" s="55" t="s">
        <v>1177</v>
      </c>
      <c r="I814" s="55"/>
      <c r="J814" s="55"/>
      <c r="K814" s="55"/>
      <c r="L814" s="57">
        <v>43236.387060185189</v>
      </c>
      <c r="M814" s="59" t="s">
        <v>2963</v>
      </c>
      <c r="N814" s="58" t="s">
        <v>4492</v>
      </c>
      <c r="O814" s="55"/>
      <c r="P814">
        <v>1</v>
      </c>
    </row>
    <row r="815" spans="1:16" x14ac:dyDescent="0.25">
      <c r="A815" s="46" t="s">
        <v>379</v>
      </c>
      <c r="B815" s="46" t="s">
        <v>738</v>
      </c>
      <c r="C815">
        <v>815</v>
      </c>
      <c r="D815" s="53">
        <v>1006</v>
      </c>
      <c r="E8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5" s="55" t="s">
        <v>1018</v>
      </c>
      <c r="G815" s="57">
        <v>43235.693483796298</v>
      </c>
      <c r="H815" s="55" t="s">
        <v>1120</v>
      </c>
      <c r="I815" s="55"/>
      <c r="J815" s="55"/>
      <c r="K815" s="55"/>
      <c r="L815" s="57">
        <v>43235.693483796298</v>
      </c>
      <c r="M815" s="59" t="s">
        <v>2966</v>
      </c>
      <c r="N815" s="58" t="s">
        <v>4495</v>
      </c>
      <c r="O815" s="55"/>
      <c r="P815">
        <v>2</v>
      </c>
    </row>
    <row r="816" spans="1:16" x14ac:dyDescent="0.25">
      <c r="A816" s="46" t="s">
        <v>379</v>
      </c>
      <c r="B816" s="46" t="s">
        <v>891</v>
      </c>
      <c r="C816">
        <v>816</v>
      </c>
      <c r="D816" s="53">
        <v>1007</v>
      </c>
      <c r="E8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6" s="55" t="s">
        <v>1018</v>
      </c>
      <c r="G816" s="57">
        <v>43235.694351851853</v>
      </c>
      <c r="H816" s="55" t="s">
        <v>1109</v>
      </c>
      <c r="I816" s="55"/>
      <c r="J816" s="55"/>
      <c r="K816" s="55"/>
      <c r="L816" s="57">
        <v>43235.694351851853</v>
      </c>
      <c r="M816" s="59" t="s">
        <v>2967</v>
      </c>
      <c r="N816" s="58" t="s">
        <v>4496</v>
      </c>
      <c r="O816" s="55"/>
      <c r="P816">
        <v>1</v>
      </c>
    </row>
    <row r="817" spans="1:16" x14ac:dyDescent="0.25">
      <c r="A817" s="46" t="s">
        <v>610</v>
      </c>
      <c r="B817" s="46" t="s">
        <v>379</v>
      </c>
      <c r="C817">
        <v>817</v>
      </c>
      <c r="D817" s="53">
        <v>1008</v>
      </c>
      <c r="E8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7" s="55" t="s">
        <v>1018</v>
      </c>
      <c r="G817" s="57">
        <v>43234.867013888892</v>
      </c>
      <c r="H817" s="55" t="s">
        <v>1432</v>
      </c>
      <c r="I817" s="59" t="s">
        <v>1955</v>
      </c>
      <c r="J817" s="55" t="s">
        <v>2142</v>
      </c>
      <c r="K817" s="55"/>
      <c r="L817" s="57">
        <v>43234.867013888892</v>
      </c>
      <c r="M817" s="59" t="s">
        <v>2968</v>
      </c>
      <c r="N817" s="58" t="s">
        <v>4497</v>
      </c>
      <c r="O817" s="55"/>
      <c r="P817">
        <v>1</v>
      </c>
    </row>
    <row r="818" spans="1:16" x14ac:dyDescent="0.25">
      <c r="A818" s="46" t="s">
        <v>593</v>
      </c>
      <c r="B818" s="46" t="s">
        <v>944</v>
      </c>
      <c r="C818">
        <v>818</v>
      </c>
      <c r="D818" s="53">
        <v>1010</v>
      </c>
      <c r="E8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8" s="55" t="s">
        <v>1018</v>
      </c>
      <c r="G818" s="57">
        <v>43235.334432870368</v>
      </c>
      <c r="H818" s="55" t="s">
        <v>1330</v>
      </c>
      <c r="I818" s="59" t="s">
        <v>1908</v>
      </c>
      <c r="J818" s="55" t="s">
        <v>2141</v>
      </c>
      <c r="K818" s="55"/>
      <c r="L818" s="57">
        <v>43235.334432870368</v>
      </c>
      <c r="M818" s="59" t="s">
        <v>2970</v>
      </c>
      <c r="N818" s="58" t="s">
        <v>4499</v>
      </c>
      <c r="O818" s="55"/>
      <c r="P818">
        <v>1</v>
      </c>
    </row>
    <row r="819" spans="1:16" x14ac:dyDescent="0.25">
      <c r="A819" s="46" t="s">
        <v>593</v>
      </c>
      <c r="B819" s="46" t="s">
        <v>483</v>
      </c>
      <c r="C819">
        <v>819</v>
      </c>
      <c r="D819" s="53">
        <v>1011</v>
      </c>
      <c r="E8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19" s="55" t="s">
        <v>1018</v>
      </c>
      <c r="G819" s="57">
        <v>43235.341458333336</v>
      </c>
      <c r="H819" s="55" t="s">
        <v>1234</v>
      </c>
      <c r="I819" s="55"/>
      <c r="J819" s="55"/>
      <c r="K819" s="55"/>
      <c r="L819" s="57">
        <v>43235.341458333336</v>
      </c>
      <c r="M819" s="59" t="s">
        <v>2971</v>
      </c>
      <c r="N819" s="58" t="s">
        <v>4500</v>
      </c>
      <c r="O819" s="55"/>
      <c r="P819">
        <v>1</v>
      </c>
    </row>
    <row r="820" spans="1:16" x14ac:dyDescent="0.25">
      <c r="A820" s="46" t="s">
        <v>593</v>
      </c>
      <c r="B820" s="46" t="s">
        <v>738</v>
      </c>
      <c r="C820">
        <v>820</v>
      </c>
      <c r="D820" s="53">
        <v>1012</v>
      </c>
      <c r="E8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0" s="55" t="s">
        <v>1018</v>
      </c>
      <c r="G820" s="57">
        <v>43235.44159722222</v>
      </c>
      <c r="H820" s="55" t="s">
        <v>1120</v>
      </c>
      <c r="I820" s="55"/>
      <c r="J820" s="55"/>
      <c r="K820" s="55"/>
      <c r="L820" s="57">
        <v>43235.44159722222</v>
      </c>
      <c r="M820" s="59" t="s">
        <v>2972</v>
      </c>
      <c r="N820" s="58" t="s">
        <v>4501</v>
      </c>
      <c r="O820" s="55"/>
      <c r="P820">
        <v>1</v>
      </c>
    </row>
    <row r="821" spans="1:16" x14ac:dyDescent="0.25">
      <c r="A821" s="46" t="s">
        <v>593</v>
      </c>
      <c r="B821" s="46" t="s">
        <v>816</v>
      </c>
      <c r="C821">
        <v>821</v>
      </c>
      <c r="D821" s="53">
        <v>1013</v>
      </c>
      <c r="E8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1" s="55" t="s">
        <v>1018</v>
      </c>
      <c r="G821" s="57">
        <v>43236.340520833335</v>
      </c>
      <c r="H821" s="55" t="s">
        <v>1177</v>
      </c>
      <c r="I821" s="55"/>
      <c r="J821" s="55"/>
      <c r="K821" s="55"/>
      <c r="L821" s="57">
        <v>43236.340520833335</v>
      </c>
      <c r="M821" s="59" t="s">
        <v>2973</v>
      </c>
      <c r="N821" s="58" t="s">
        <v>4502</v>
      </c>
      <c r="O821" s="55"/>
      <c r="P821">
        <v>1</v>
      </c>
    </row>
    <row r="822" spans="1:16" x14ac:dyDescent="0.25">
      <c r="A822" s="46" t="s">
        <v>593</v>
      </c>
      <c r="B822" s="46" t="s">
        <v>715</v>
      </c>
      <c r="C822">
        <v>822</v>
      </c>
      <c r="D822" s="53">
        <v>1014</v>
      </c>
      <c r="E8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2" s="55" t="s">
        <v>1018</v>
      </c>
      <c r="G822" s="57">
        <v>43236.38013888889</v>
      </c>
      <c r="H822" s="55" t="s">
        <v>1215</v>
      </c>
      <c r="I822" s="55"/>
      <c r="J822" s="55"/>
      <c r="K822" s="55"/>
      <c r="L822" s="57">
        <v>43236.38013888889</v>
      </c>
      <c r="M822" s="59" t="s">
        <v>2974</v>
      </c>
      <c r="N822" s="58" t="s">
        <v>4503</v>
      </c>
      <c r="O822" s="55"/>
      <c r="P822">
        <v>1</v>
      </c>
    </row>
    <row r="823" spans="1:16" x14ac:dyDescent="0.25">
      <c r="A823" s="46" t="s">
        <v>610</v>
      </c>
      <c r="B823" s="46" t="s">
        <v>593</v>
      </c>
      <c r="C823">
        <v>823</v>
      </c>
      <c r="D823" s="53">
        <v>1015</v>
      </c>
      <c r="E8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3" s="55" t="s">
        <v>1018</v>
      </c>
      <c r="G823" s="57">
        <v>43235.323425925926</v>
      </c>
      <c r="H823" s="55" t="s">
        <v>1434</v>
      </c>
      <c r="I823" s="55"/>
      <c r="J823" s="55"/>
      <c r="K823" s="55"/>
      <c r="L823" s="57">
        <v>43235.323425925926</v>
      </c>
      <c r="M823" s="59" t="s">
        <v>2975</v>
      </c>
      <c r="N823" s="58" t="s">
        <v>4504</v>
      </c>
      <c r="O823" s="55"/>
      <c r="P823">
        <v>1</v>
      </c>
    </row>
    <row r="824" spans="1:16" x14ac:dyDescent="0.25">
      <c r="A824" s="46" t="s">
        <v>612</v>
      </c>
      <c r="B824" s="46" t="s">
        <v>765</v>
      </c>
      <c r="C824">
        <v>824</v>
      </c>
      <c r="D824" s="53">
        <v>1017</v>
      </c>
      <c r="E8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4" s="55" t="s">
        <v>1018</v>
      </c>
      <c r="G824" s="57">
        <v>43234.807129629633</v>
      </c>
      <c r="H824" s="55" t="s">
        <v>1041</v>
      </c>
      <c r="I824" s="59" t="s">
        <v>1748</v>
      </c>
      <c r="J824" s="55" t="s">
        <v>2141</v>
      </c>
      <c r="K824" s="55"/>
      <c r="L824" s="57">
        <v>43234.807129629633</v>
      </c>
      <c r="M824" s="59" t="s">
        <v>2977</v>
      </c>
      <c r="N824" s="58" t="s">
        <v>4506</v>
      </c>
      <c r="O824" s="55"/>
      <c r="P824">
        <v>1</v>
      </c>
    </row>
    <row r="825" spans="1:16" x14ac:dyDescent="0.25">
      <c r="A825" s="46" t="s">
        <v>612</v>
      </c>
      <c r="B825" s="46" t="s">
        <v>599</v>
      </c>
      <c r="C825">
        <v>825</v>
      </c>
      <c r="D825" s="53">
        <v>1018</v>
      </c>
      <c r="E8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5" s="55" t="s">
        <v>1018</v>
      </c>
      <c r="G825" s="57">
        <v>43235.716608796298</v>
      </c>
      <c r="H825" s="55" t="s">
        <v>1229</v>
      </c>
      <c r="I825" s="55"/>
      <c r="J825" s="55"/>
      <c r="K825" s="55"/>
      <c r="L825" s="57">
        <v>43235.716608796298</v>
      </c>
      <c r="M825" s="59" t="s">
        <v>2978</v>
      </c>
      <c r="N825" s="58" t="s">
        <v>4507</v>
      </c>
      <c r="O825" s="55"/>
      <c r="P825">
        <v>1</v>
      </c>
    </row>
    <row r="826" spans="1:16" x14ac:dyDescent="0.25">
      <c r="A826" s="46" t="s">
        <v>612</v>
      </c>
      <c r="B826" s="46" t="s">
        <v>819</v>
      </c>
      <c r="C826">
        <v>826</v>
      </c>
      <c r="D826" s="53">
        <v>1019</v>
      </c>
      <c r="E8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6" s="55" t="s">
        <v>1018</v>
      </c>
      <c r="G826" s="57">
        <v>43235.716608796298</v>
      </c>
      <c r="H826" s="55" t="s">
        <v>1229</v>
      </c>
      <c r="I826" s="55"/>
      <c r="J826" s="55"/>
      <c r="K826" s="55"/>
      <c r="L826" s="57">
        <v>43235.716608796298</v>
      </c>
      <c r="M826" s="59" t="s">
        <v>2978</v>
      </c>
      <c r="N826" s="58" t="s">
        <v>4507</v>
      </c>
      <c r="O826" s="55"/>
      <c r="P826">
        <v>1</v>
      </c>
    </row>
    <row r="827" spans="1:16" x14ac:dyDescent="0.25">
      <c r="A827" s="46" t="s">
        <v>612</v>
      </c>
      <c r="B827" s="46" t="s">
        <v>847</v>
      </c>
      <c r="C827">
        <v>827</v>
      </c>
      <c r="D827" s="53">
        <v>1020</v>
      </c>
      <c r="E8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7" s="55" t="s">
        <v>1018</v>
      </c>
      <c r="G827" s="57">
        <v>43235.722326388888</v>
      </c>
      <c r="H827" s="55" t="s">
        <v>1436</v>
      </c>
      <c r="I827" s="55"/>
      <c r="J827" s="55"/>
      <c r="K827" s="55"/>
      <c r="L827" s="57">
        <v>43235.722326388888</v>
      </c>
      <c r="M827" s="59" t="s">
        <v>2979</v>
      </c>
      <c r="N827" s="58" t="s">
        <v>4508</v>
      </c>
      <c r="O827" s="55"/>
      <c r="P827">
        <v>1</v>
      </c>
    </row>
    <row r="828" spans="1:16" x14ac:dyDescent="0.25">
      <c r="A828" s="46" t="s">
        <v>612</v>
      </c>
      <c r="B828" s="46" t="s">
        <v>715</v>
      </c>
      <c r="C828">
        <v>828</v>
      </c>
      <c r="D828" s="53">
        <v>1021</v>
      </c>
      <c r="E8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8" s="55" t="s">
        <v>1018</v>
      </c>
      <c r="G828" s="57">
        <v>43236.25141203704</v>
      </c>
      <c r="H828" s="55" t="s">
        <v>1313</v>
      </c>
      <c r="I828" s="55"/>
      <c r="J828" s="55"/>
      <c r="K828" s="55"/>
      <c r="L828" s="57">
        <v>43236.25141203704</v>
      </c>
      <c r="M828" s="59" t="s">
        <v>2980</v>
      </c>
      <c r="N828" s="58" t="s">
        <v>4509</v>
      </c>
      <c r="O828" s="55"/>
      <c r="P828">
        <v>1</v>
      </c>
    </row>
    <row r="829" spans="1:16" x14ac:dyDescent="0.25">
      <c r="A829" s="46" t="s">
        <v>613</v>
      </c>
      <c r="B829" s="46" t="s">
        <v>612</v>
      </c>
      <c r="C829">
        <v>829</v>
      </c>
      <c r="D829" s="53">
        <v>1022</v>
      </c>
      <c r="E8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29" s="55" t="s">
        <v>1018</v>
      </c>
      <c r="G829" s="57">
        <v>43235.54724537037</v>
      </c>
      <c r="H829" s="55" t="s">
        <v>1437</v>
      </c>
      <c r="I829" s="55"/>
      <c r="J829" s="55"/>
      <c r="K829" s="55"/>
      <c r="L829" s="57">
        <v>43235.54724537037</v>
      </c>
      <c r="M829" s="59" t="s">
        <v>2981</v>
      </c>
      <c r="N829" s="58" t="s">
        <v>4510</v>
      </c>
      <c r="O829" s="55"/>
      <c r="P829">
        <v>1</v>
      </c>
    </row>
    <row r="830" spans="1:16" x14ac:dyDescent="0.25">
      <c r="A830" s="46" t="s">
        <v>611</v>
      </c>
      <c r="B830" s="46" t="s">
        <v>845</v>
      </c>
      <c r="C830">
        <v>830</v>
      </c>
      <c r="D830" s="53">
        <v>1023</v>
      </c>
      <c r="E8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0" s="55" t="s">
        <v>1018</v>
      </c>
      <c r="G830" s="57">
        <v>43235.495972222219</v>
      </c>
      <c r="H830" s="55" t="s">
        <v>1435</v>
      </c>
      <c r="I830" s="55"/>
      <c r="J830" s="55"/>
      <c r="K830" s="55"/>
      <c r="L830" s="57">
        <v>43235.495972222219</v>
      </c>
      <c r="M830" s="59" t="s">
        <v>2976</v>
      </c>
      <c r="N830" s="58" t="s">
        <v>4505</v>
      </c>
      <c r="O830" s="58" t="s">
        <v>5370</v>
      </c>
      <c r="P830" s="61">
        <v>1</v>
      </c>
    </row>
    <row r="831" spans="1:16" x14ac:dyDescent="0.25">
      <c r="A831" s="46" t="s">
        <v>611</v>
      </c>
      <c r="B831" s="46" t="s">
        <v>613</v>
      </c>
      <c r="C831">
        <v>831</v>
      </c>
      <c r="D831" s="53">
        <v>1024</v>
      </c>
      <c r="E8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1" s="55" t="s">
        <v>1018</v>
      </c>
      <c r="G831" s="57">
        <v>43235.495972222219</v>
      </c>
      <c r="H831" s="55" t="s">
        <v>1435</v>
      </c>
      <c r="I831" s="55"/>
      <c r="J831" s="55"/>
      <c r="K831" s="55"/>
      <c r="L831" s="57">
        <v>43235.495972222219</v>
      </c>
      <c r="M831" s="59" t="s">
        <v>2976</v>
      </c>
      <c r="N831" s="58" t="s">
        <v>4505</v>
      </c>
      <c r="O831" s="58" t="s">
        <v>5370</v>
      </c>
      <c r="P831" s="61">
        <v>1</v>
      </c>
    </row>
    <row r="832" spans="1:16" x14ac:dyDescent="0.25">
      <c r="A832" s="46" t="s">
        <v>611</v>
      </c>
      <c r="B832" s="46" t="s">
        <v>780</v>
      </c>
      <c r="C832">
        <v>832</v>
      </c>
      <c r="D832" s="53">
        <v>1025</v>
      </c>
      <c r="E8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2" s="55" t="s">
        <v>1018</v>
      </c>
      <c r="G832" s="57">
        <v>43235.495972222219</v>
      </c>
      <c r="H832" s="55" t="s">
        <v>1435</v>
      </c>
      <c r="I832" s="55"/>
      <c r="J832" s="55"/>
      <c r="K832" s="55"/>
      <c r="L832" s="57">
        <v>43235.495972222219</v>
      </c>
      <c r="M832" s="59" t="s">
        <v>2976</v>
      </c>
      <c r="N832" s="58" t="s">
        <v>4505</v>
      </c>
      <c r="O832" s="58" t="s">
        <v>5370</v>
      </c>
      <c r="P832" s="61">
        <v>1</v>
      </c>
    </row>
    <row r="833" spans="1:16" x14ac:dyDescent="0.25">
      <c r="A833" s="46" t="s">
        <v>613</v>
      </c>
      <c r="B833" s="46" t="s">
        <v>611</v>
      </c>
      <c r="C833">
        <v>833</v>
      </c>
      <c r="D833" s="53">
        <v>1026</v>
      </c>
      <c r="E8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3" s="55" t="s">
        <v>1018</v>
      </c>
      <c r="G833" s="57">
        <v>43235.54724537037</v>
      </c>
      <c r="H833" s="55" t="s">
        <v>1437</v>
      </c>
      <c r="I833" s="55"/>
      <c r="J833" s="55"/>
      <c r="K833" s="55"/>
      <c r="L833" s="57">
        <v>43235.54724537037</v>
      </c>
      <c r="M833" s="59" t="s">
        <v>2981</v>
      </c>
      <c r="N833" s="58" t="s">
        <v>4510</v>
      </c>
      <c r="O833" s="55"/>
      <c r="P833">
        <v>1</v>
      </c>
    </row>
    <row r="834" spans="1:16" x14ac:dyDescent="0.25">
      <c r="A834" s="46" t="s">
        <v>613</v>
      </c>
      <c r="B834" s="46" t="s">
        <v>765</v>
      </c>
      <c r="C834">
        <v>834</v>
      </c>
      <c r="D834" s="53">
        <v>1027</v>
      </c>
      <c r="E8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4" s="55" t="s">
        <v>1018</v>
      </c>
      <c r="G834" s="57">
        <v>43234.896747685183</v>
      </c>
      <c r="H834" s="55" t="s">
        <v>1041</v>
      </c>
      <c r="I834" s="59" t="s">
        <v>1748</v>
      </c>
      <c r="J834" s="55" t="s">
        <v>2141</v>
      </c>
      <c r="K834" s="55"/>
      <c r="L834" s="57">
        <v>43234.896747685183</v>
      </c>
      <c r="M834" s="59" t="s">
        <v>2982</v>
      </c>
      <c r="N834" s="58" t="s">
        <v>4511</v>
      </c>
      <c r="O834" s="55"/>
      <c r="P834">
        <v>1</v>
      </c>
    </row>
    <row r="835" spans="1:16" x14ac:dyDescent="0.25">
      <c r="A835" s="46" t="s">
        <v>613</v>
      </c>
      <c r="B835" s="46" t="s">
        <v>857</v>
      </c>
      <c r="C835">
        <v>835</v>
      </c>
      <c r="D835" s="53">
        <v>1028</v>
      </c>
      <c r="E8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5" s="55" t="s">
        <v>1018</v>
      </c>
      <c r="G835" s="57">
        <v>43234.905729166669</v>
      </c>
      <c r="H835" s="55" t="s">
        <v>1144</v>
      </c>
      <c r="I835" s="59" t="s">
        <v>1810</v>
      </c>
      <c r="J835" s="55" t="s">
        <v>2142</v>
      </c>
      <c r="K835" s="55"/>
      <c r="L835" s="57">
        <v>43234.905729166669</v>
      </c>
      <c r="M835" s="59" t="s">
        <v>2983</v>
      </c>
      <c r="N835" s="58" t="s">
        <v>4512</v>
      </c>
      <c r="O835" s="55"/>
      <c r="P835">
        <v>7</v>
      </c>
    </row>
    <row r="836" spans="1:16" x14ac:dyDescent="0.25">
      <c r="A836" s="46" t="s">
        <v>613</v>
      </c>
      <c r="B836" s="46" t="s">
        <v>849</v>
      </c>
      <c r="C836">
        <v>836</v>
      </c>
      <c r="D836" s="53">
        <v>1029</v>
      </c>
      <c r="E8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6" s="55" t="s">
        <v>1018</v>
      </c>
      <c r="G836" s="57">
        <v>43235.48</v>
      </c>
      <c r="H836" s="55" t="s">
        <v>1233</v>
      </c>
      <c r="I836" s="59" t="s">
        <v>1764</v>
      </c>
      <c r="J836" s="55" t="s">
        <v>2148</v>
      </c>
      <c r="K836" s="55"/>
      <c r="L836" s="57">
        <v>43235.48</v>
      </c>
      <c r="M836" s="59" t="s">
        <v>2984</v>
      </c>
      <c r="N836" s="58" t="s">
        <v>4513</v>
      </c>
      <c r="O836" s="55"/>
      <c r="P836">
        <v>1</v>
      </c>
    </row>
    <row r="837" spans="1:16" x14ac:dyDescent="0.25">
      <c r="A837" s="46" t="s">
        <v>613</v>
      </c>
      <c r="B837" s="46" t="s">
        <v>845</v>
      </c>
      <c r="C837">
        <v>837</v>
      </c>
      <c r="D837" s="53">
        <v>1030</v>
      </c>
      <c r="E8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7" s="55" t="s">
        <v>1018</v>
      </c>
      <c r="G837" s="57">
        <v>43235.54724537037</v>
      </c>
      <c r="H837" s="55" t="s">
        <v>1437</v>
      </c>
      <c r="I837" s="55"/>
      <c r="J837" s="55"/>
      <c r="K837" s="55"/>
      <c r="L837" s="57">
        <v>43235.54724537037</v>
      </c>
      <c r="M837" s="59" t="s">
        <v>2981</v>
      </c>
      <c r="N837" s="58" t="s">
        <v>4510</v>
      </c>
      <c r="O837" s="55"/>
      <c r="P837">
        <v>1</v>
      </c>
    </row>
    <row r="838" spans="1:16" x14ac:dyDescent="0.25">
      <c r="A838" s="46" t="s">
        <v>613</v>
      </c>
      <c r="B838" s="46" t="s">
        <v>780</v>
      </c>
      <c r="C838">
        <v>838</v>
      </c>
      <c r="D838" s="53">
        <v>1031</v>
      </c>
      <c r="E8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8" s="55" t="s">
        <v>1018</v>
      </c>
      <c r="G838" s="57">
        <v>43235.54724537037</v>
      </c>
      <c r="H838" s="55" t="s">
        <v>1437</v>
      </c>
      <c r="I838" s="55"/>
      <c r="J838" s="55"/>
      <c r="K838" s="55"/>
      <c r="L838" s="57">
        <v>43235.54724537037</v>
      </c>
      <c r="M838" s="59" t="s">
        <v>2981</v>
      </c>
      <c r="N838" s="58" t="s">
        <v>4510</v>
      </c>
      <c r="O838" s="55"/>
      <c r="P838">
        <v>1</v>
      </c>
    </row>
    <row r="839" spans="1:16" x14ac:dyDescent="0.25">
      <c r="A839" s="46" t="s">
        <v>613</v>
      </c>
      <c r="B839" s="46" t="s">
        <v>767</v>
      </c>
      <c r="C839">
        <v>839</v>
      </c>
      <c r="D839" s="53">
        <v>1032</v>
      </c>
      <c r="E8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39" s="55" t="s">
        <v>1018</v>
      </c>
      <c r="G839" s="57">
        <v>43235.788298611114</v>
      </c>
      <c r="H839" s="55" t="s">
        <v>1328</v>
      </c>
      <c r="I839" s="59" t="s">
        <v>1907</v>
      </c>
      <c r="J839" s="55" t="s">
        <v>2141</v>
      </c>
      <c r="K839" s="55"/>
      <c r="L839" s="57">
        <v>43235.788298611114</v>
      </c>
      <c r="M839" s="59" t="s">
        <v>2985</v>
      </c>
      <c r="N839" s="58" t="s">
        <v>4514</v>
      </c>
      <c r="O839" s="55"/>
      <c r="P839">
        <v>1</v>
      </c>
    </row>
    <row r="840" spans="1:16" x14ac:dyDescent="0.25">
      <c r="A840" s="46" t="s">
        <v>613</v>
      </c>
      <c r="B840" s="46" t="s">
        <v>816</v>
      </c>
      <c r="C840">
        <v>840</v>
      </c>
      <c r="D840" s="53">
        <v>1033</v>
      </c>
      <c r="E8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0" s="55" t="s">
        <v>1018</v>
      </c>
      <c r="G840" s="57">
        <v>43235.792662037034</v>
      </c>
      <c r="H840" s="55" t="s">
        <v>1177</v>
      </c>
      <c r="I840" s="55"/>
      <c r="J840" s="55"/>
      <c r="K840" s="55"/>
      <c r="L840" s="57">
        <v>43235.792662037034</v>
      </c>
      <c r="M840" s="59" t="s">
        <v>2986</v>
      </c>
      <c r="N840" s="58" t="s">
        <v>4515</v>
      </c>
      <c r="O840" s="55"/>
      <c r="P840">
        <v>1</v>
      </c>
    </row>
    <row r="841" spans="1:16" x14ac:dyDescent="0.25">
      <c r="A841" s="46" t="s">
        <v>613</v>
      </c>
      <c r="B841" s="46" t="s">
        <v>818</v>
      </c>
      <c r="C841">
        <v>841</v>
      </c>
      <c r="D841" s="53">
        <v>1034</v>
      </c>
      <c r="E8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1" s="55" t="s">
        <v>1018</v>
      </c>
      <c r="G841" s="57">
        <v>43235.793333333335</v>
      </c>
      <c r="H841" s="55" t="s">
        <v>1151</v>
      </c>
      <c r="I841" s="59" t="s">
        <v>1813</v>
      </c>
      <c r="J841" s="55" t="s">
        <v>2138</v>
      </c>
      <c r="K841" s="55"/>
      <c r="L841" s="57">
        <v>43235.793333333335</v>
      </c>
      <c r="M841" s="59" t="s">
        <v>2987</v>
      </c>
      <c r="N841" s="58" t="s">
        <v>4516</v>
      </c>
      <c r="O841" s="55"/>
      <c r="P841">
        <v>2</v>
      </c>
    </row>
    <row r="842" spans="1:16" x14ac:dyDescent="0.25">
      <c r="A842" s="46" t="s">
        <v>613</v>
      </c>
      <c r="B842" s="46" t="s">
        <v>748</v>
      </c>
      <c r="C842">
        <v>842</v>
      </c>
      <c r="D842" s="53">
        <v>1035</v>
      </c>
      <c r="E8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2" s="55" t="s">
        <v>1018</v>
      </c>
      <c r="G842" s="57">
        <v>43235.794629629629</v>
      </c>
      <c r="H842" s="55" t="s">
        <v>1219</v>
      </c>
      <c r="I842" s="55"/>
      <c r="J842" s="55"/>
      <c r="K842" s="55"/>
      <c r="L842" s="57">
        <v>43235.794629629629</v>
      </c>
      <c r="M842" s="59" t="s">
        <v>2988</v>
      </c>
      <c r="N842" s="58" t="s">
        <v>4517</v>
      </c>
      <c r="O842" s="55"/>
      <c r="P842">
        <v>1</v>
      </c>
    </row>
    <row r="843" spans="1:16" x14ac:dyDescent="0.25">
      <c r="A843" s="46" t="s">
        <v>613</v>
      </c>
      <c r="B843" s="46" t="s">
        <v>738</v>
      </c>
      <c r="C843">
        <v>843</v>
      </c>
      <c r="D843" s="53">
        <v>1036</v>
      </c>
      <c r="E8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3" s="55" t="s">
        <v>1018</v>
      </c>
      <c r="G843" s="57">
        <v>43235.794629629629</v>
      </c>
      <c r="H843" s="55" t="s">
        <v>1219</v>
      </c>
      <c r="I843" s="55"/>
      <c r="J843" s="55"/>
      <c r="K843" s="55"/>
      <c r="L843" s="57">
        <v>43235.794629629629</v>
      </c>
      <c r="M843" s="59" t="s">
        <v>2988</v>
      </c>
      <c r="N843" s="58" t="s">
        <v>4517</v>
      </c>
      <c r="O843" s="55"/>
      <c r="P843">
        <v>1</v>
      </c>
    </row>
    <row r="844" spans="1:16" x14ac:dyDescent="0.25">
      <c r="A844" s="46" t="s">
        <v>613</v>
      </c>
      <c r="B844" s="46" t="s">
        <v>791</v>
      </c>
      <c r="C844">
        <v>844</v>
      </c>
      <c r="D844" s="53">
        <v>1037</v>
      </c>
      <c r="E8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4" s="55" t="s">
        <v>1018</v>
      </c>
      <c r="G844" s="57">
        <v>43235.794768518521</v>
      </c>
      <c r="H844" s="55" t="s">
        <v>1231</v>
      </c>
      <c r="I844" s="55"/>
      <c r="J844" s="55"/>
      <c r="K844" s="55"/>
      <c r="L844" s="57">
        <v>43235.794768518521</v>
      </c>
      <c r="M844" s="59" t="s">
        <v>2989</v>
      </c>
      <c r="N844" s="58" t="s">
        <v>4518</v>
      </c>
      <c r="O844" s="55"/>
      <c r="P844">
        <v>1</v>
      </c>
    </row>
    <row r="845" spans="1:16" x14ac:dyDescent="0.25">
      <c r="A845" s="46" t="s">
        <v>613</v>
      </c>
      <c r="B845" s="46" t="s">
        <v>926</v>
      </c>
      <c r="C845">
        <v>845</v>
      </c>
      <c r="D845" s="53">
        <v>1038</v>
      </c>
      <c r="E8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5" s="55" t="s">
        <v>1018</v>
      </c>
      <c r="G845" s="57">
        <v>43235.794768518521</v>
      </c>
      <c r="H845" s="55" t="s">
        <v>1231</v>
      </c>
      <c r="I845" s="55"/>
      <c r="J845" s="55"/>
      <c r="K845" s="55"/>
      <c r="L845" s="57">
        <v>43235.794768518521</v>
      </c>
      <c r="M845" s="59" t="s">
        <v>2989</v>
      </c>
      <c r="N845" s="58" t="s">
        <v>4518</v>
      </c>
      <c r="O845" s="55"/>
      <c r="P845">
        <v>1</v>
      </c>
    </row>
    <row r="846" spans="1:16" x14ac:dyDescent="0.25">
      <c r="A846" s="46" t="s">
        <v>613</v>
      </c>
      <c r="B846" s="46" t="s">
        <v>715</v>
      </c>
      <c r="C846">
        <v>846</v>
      </c>
      <c r="D846" s="53">
        <v>1039</v>
      </c>
      <c r="E8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6" s="55" t="s">
        <v>1018</v>
      </c>
      <c r="G846" s="57">
        <v>43235.794768518521</v>
      </c>
      <c r="H846" s="55" t="s">
        <v>1231</v>
      </c>
      <c r="I846" s="55"/>
      <c r="J846" s="55"/>
      <c r="K846" s="55"/>
      <c r="L846" s="57">
        <v>43235.794768518521</v>
      </c>
      <c r="M846" s="59" t="s">
        <v>2989</v>
      </c>
      <c r="N846" s="58" t="s">
        <v>4518</v>
      </c>
      <c r="O846" s="55"/>
      <c r="P846">
        <v>3</v>
      </c>
    </row>
    <row r="847" spans="1:16" x14ac:dyDescent="0.25">
      <c r="A847" s="46" t="s">
        <v>613</v>
      </c>
      <c r="B847" s="46" t="s">
        <v>923</v>
      </c>
      <c r="C847">
        <v>847</v>
      </c>
      <c r="D847" s="53">
        <v>1040</v>
      </c>
      <c r="E8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7" s="55" t="s">
        <v>1018</v>
      </c>
      <c r="G847" s="57">
        <v>43235.909849537034</v>
      </c>
      <c r="H847" s="55" t="s">
        <v>1220</v>
      </c>
      <c r="I847" s="55"/>
      <c r="J847" s="55"/>
      <c r="K847" s="55"/>
      <c r="L847" s="57">
        <v>43235.909849537034</v>
      </c>
      <c r="M847" s="59" t="s">
        <v>2990</v>
      </c>
      <c r="N847" s="58" t="s">
        <v>4519</v>
      </c>
      <c r="O847" s="55"/>
      <c r="P847">
        <v>1</v>
      </c>
    </row>
    <row r="848" spans="1:16" x14ac:dyDescent="0.25">
      <c r="A848" s="46" t="s">
        <v>613</v>
      </c>
      <c r="B848" s="46" t="s">
        <v>752</v>
      </c>
      <c r="C848">
        <v>848</v>
      </c>
      <c r="D848" s="53">
        <v>1041</v>
      </c>
      <c r="E8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8" s="55" t="s">
        <v>1018</v>
      </c>
      <c r="G848" s="57">
        <v>43235.909849537034</v>
      </c>
      <c r="H848" s="55" t="s">
        <v>1220</v>
      </c>
      <c r="I848" s="55"/>
      <c r="J848" s="55"/>
      <c r="K848" s="55"/>
      <c r="L848" s="57">
        <v>43235.909849537034</v>
      </c>
      <c r="M848" s="59" t="s">
        <v>2990</v>
      </c>
      <c r="N848" s="58" t="s">
        <v>4519</v>
      </c>
      <c r="O848" s="55"/>
      <c r="P848">
        <v>1</v>
      </c>
    </row>
    <row r="849" spans="1:16" x14ac:dyDescent="0.25">
      <c r="A849" s="46" t="s">
        <v>613</v>
      </c>
      <c r="B849" s="46" t="s">
        <v>850</v>
      </c>
      <c r="C849">
        <v>849</v>
      </c>
      <c r="D849" s="53">
        <v>1042</v>
      </c>
      <c r="E8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49" s="55" t="s">
        <v>1018</v>
      </c>
      <c r="G849" s="57">
        <v>43235.917094907411</v>
      </c>
      <c r="H849" s="55" t="s">
        <v>1336</v>
      </c>
      <c r="I849" s="55"/>
      <c r="J849" s="55"/>
      <c r="K849" s="55"/>
      <c r="L849" s="57">
        <v>43235.917094907411</v>
      </c>
      <c r="M849" s="59" t="s">
        <v>2991</v>
      </c>
      <c r="N849" s="58" t="s">
        <v>4520</v>
      </c>
      <c r="O849" s="55"/>
      <c r="P849">
        <v>1</v>
      </c>
    </row>
    <row r="850" spans="1:16" x14ac:dyDescent="0.25">
      <c r="A850" s="46" t="s">
        <v>613</v>
      </c>
      <c r="B850" s="46" t="s">
        <v>693</v>
      </c>
      <c r="C850">
        <v>850</v>
      </c>
      <c r="D850" s="53">
        <v>1043</v>
      </c>
      <c r="E8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0" s="55" t="s">
        <v>1018</v>
      </c>
      <c r="G850" s="57">
        <v>43236.386886574073</v>
      </c>
      <c r="H850" s="55" t="s">
        <v>1438</v>
      </c>
      <c r="I850" s="55"/>
      <c r="J850" s="55"/>
      <c r="K850" s="55"/>
      <c r="L850" s="57">
        <v>43236.386886574073</v>
      </c>
      <c r="M850" s="59" t="s">
        <v>2992</v>
      </c>
      <c r="N850" s="58" t="s">
        <v>4521</v>
      </c>
      <c r="O850" s="55"/>
      <c r="P850">
        <v>1</v>
      </c>
    </row>
    <row r="851" spans="1:16" x14ac:dyDescent="0.25">
      <c r="A851" s="46" t="s">
        <v>613</v>
      </c>
      <c r="B851" s="46" t="s">
        <v>771</v>
      </c>
      <c r="C851">
        <v>851</v>
      </c>
      <c r="D851" s="53">
        <v>1044</v>
      </c>
      <c r="E8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1" s="55" t="s">
        <v>1018</v>
      </c>
      <c r="G851" s="57">
        <v>43236.391817129632</v>
      </c>
      <c r="H851" s="55" t="s">
        <v>1439</v>
      </c>
      <c r="I851" s="55"/>
      <c r="J851" s="55"/>
      <c r="K851" s="55"/>
      <c r="L851" s="57">
        <v>43236.391817129632</v>
      </c>
      <c r="M851" s="59" t="s">
        <v>2993</v>
      </c>
      <c r="N851" s="58" t="s">
        <v>4522</v>
      </c>
      <c r="O851" s="55"/>
      <c r="P851">
        <v>1</v>
      </c>
    </row>
    <row r="852" spans="1:16" x14ac:dyDescent="0.25">
      <c r="A852" s="46" t="s">
        <v>613</v>
      </c>
      <c r="B852" s="46" t="s">
        <v>852</v>
      </c>
      <c r="C852">
        <v>852</v>
      </c>
      <c r="D852" s="53">
        <v>1045</v>
      </c>
      <c r="E8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2" s="55" t="s">
        <v>1018</v>
      </c>
      <c r="G852" s="57">
        <v>43236.391817129632</v>
      </c>
      <c r="H852" s="55" t="s">
        <v>1439</v>
      </c>
      <c r="I852" s="55"/>
      <c r="J852" s="55"/>
      <c r="K852" s="55"/>
      <c r="L852" s="57">
        <v>43236.391817129632</v>
      </c>
      <c r="M852" s="59" t="s">
        <v>2993</v>
      </c>
      <c r="N852" s="58" t="s">
        <v>4522</v>
      </c>
      <c r="O852" s="55"/>
      <c r="P852">
        <v>1</v>
      </c>
    </row>
    <row r="853" spans="1:16" x14ac:dyDescent="0.25">
      <c r="A853" s="46" t="s">
        <v>613</v>
      </c>
      <c r="B853" s="46" t="s">
        <v>853</v>
      </c>
      <c r="C853">
        <v>853</v>
      </c>
      <c r="D853" s="53">
        <v>1046</v>
      </c>
      <c r="E8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3" s="55" t="s">
        <v>1018</v>
      </c>
      <c r="G853" s="57">
        <v>43236.391817129632</v>
      </c>
      <c r="H853" s="55" t="s">
        <v>1439</v>
      </c>
      <c r="I853" s="55"/>
      <c r="J853" s="55"/>
      <c r="K853" s="55"/>
      <c r="L853" s="57">
        <v>43236.391817129632</v>
      </c>
      <c r="M853" s="59" t="s">
        <v>2993</v>
      </c>
      <c r="N853" s="58" t="s">
        <v>4522</v>
      </c>
      <c r="O853" s="55"/>
      <c r="P853">
        <v>1</v>
      </c>
    </row>
    <row r="854" spans="1:16" x14ac:dyDescent="0.25">
      <c r="A854" s="46" t="s">
        <v>614</v>
      </c>
      <c r="B854" s="46" t="s">
        <v>645</v>
      </c>
      <c r="C854">
        <v>854</v>
      </c>
      <c r="D854" s="53">
        <v>1047</v>
      </c>
      <c r="E8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4" s="55" t="s">
        <v>1018</v>
      </c>
      <c r="G854" s="57">
        <v>43235.303449074076</v>
      </c>
      <c r="H854" s="55" t="s">
        <v>1128</v>
      </c>
      <c r="I854" s="55"/>
      <c r="J854" s="55"/>
      <c r="K854" s="55"/>
      <c r="L854" s="57">
        <v>43235.303449074076</v>
      </c>
      <c r="M854" s="59" t="s">
        <v>2994</v>
      </c>
      <c r="N854" s="58" t="s">
        <v>4523</v>
      </c>
      <c r="O854" s="55"/>
      <c r="P854">
        <v>1</v>
      </c>
    </row>
    <row r="855" spans="1:16" x14ac:dyDescent="0.25">
      <c r="A855" s="46" t="s">
        <v>614</v>
      </c>
      <c r="B855" s="46" t="s">
        <v>693</v>
      </c>
      <c r="C855">
        <v>855</v>
      </c>
      <c r="D855" s="53">
        <v>1048</v>
      </c>
      <c r="E8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5" s="55" t="s">
        <v>1018</v>
      </c>
      <c r="G855" s="57">
        <v>43236.39398148148</v>
      </c>
      <c r="H855" s="55" t="s">
        <v>1438</v>
      </c>
      <c r="I855" s="55"/>
      <c r="J855" s="55"/>
      <c r="K855" s="55"/>
      <c r="L855" s="57">
        <v>43236.39398148148</v>
      </c>
      <c r="M855" s="59" t="s">
        <v>2995</v>
      </c>
      <c r="N855" s="58" t="s">
        <v>4524</v>
      </c>
      <c r="O855" s="55"/>
      <c r="P855">
        <v>1</v>
      </c>
    </row>
    <row r="856" spans="1:16" x14ac:dyDescent="0.25">
      <c r="A856" s="46" t="s">
        <v>617</v>
      </c>
      <c r="B856" s="46" t="s">
        <v>616</v>
      </c>
      <c r="C856">
        <v>856</v>
      </c>
      <c r="D856" s="53">
        <v>1051</v>
      </c>
      <c r="E8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6" s="55" t="s">
        <v>1018</v>
      </c>
      <c r="G856" s="57">
        <v>43235.301064814812</v>
      </c>
      <c r="H856" s="55" t="s">
        <v>1089</v>
      </c>
      <c r="I856" s="55"/>
      <c r="J856" s="55"/>
      <c r="K856" s="55"/>
      <c r="L856" s="57">
        <v>43235.301064814812</v>
      </c>
      <c r="M856" s="59" t="s">
        <v>2998</v>
      </c>
      <c r="N856" s="58" t="s">
        <v>4527</v>
      </c>
      <c r="O856" s="55"/>
      <c r="P856">
        <v>1</v>
      </c>
    </row>
    <row r="857" spans="1:16" x14ac:dyDescent="0.25">
      <c r="A857" s="46" t="s">
        <v>620</v>
      </c>
      <c r="B857" s="46" t="s">
        <v>818</v>
      </c>
      <c r="C857">
        <v>857</v>
      </c>
      <c r="D857" s="53">
        <v>1054</v>
      </c>
      <c r="E8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7" s="55" t="s">
        <v>1018</v>
      </c>
      <c r="G857" s="57">
        <v>43234.826481481483</v>
      </c>
      <c r="H857" s="55" t="s">
        <v>1027</v>
      </c>
      <c r="I857" s="59" t="s">
        <v>1744</v>
      </c>
      <c r="J857" s="55" t="s">
        <v>2138</v>
      </c>
      <c r="K857" s="55"/>
      <c r="L857" s="57">
        <v>43234.826481481483</v>
      </c>
      <c r="M857" s="59" t="s">
        <v>3001</v>
      </c>
      <c r="N857" s="58" t="s">
        <v>4530</v>
      </c>
      <c r="O857" s="55"/>
      <c r="P857">
        <v>2</v>
      </c>
    </row>
    <row r="858" spans="1:16" x14ac:dyDescent="0.25">
      <c r="A858" s="46" t="s">
        <v>620</v>
      </c>
      <c r="B858" s="46" t="s">
        <v>850</v>
      </c>
      <c r="C858">
        <v>858</v>
      </c>
      <c r="D858" s="53">
        <v>1055</v>
      </c>
      <c r="E8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8" s="55" t="s">
        <v>1018</v>
      </c>
      <c r="G858" s="57">
        <v>43234.826481481483</v>
      </c>
      <c r="H858" s="55" t="s">
        <v>1027</v>
      </c>
      <c r="I858" s="59" t="s">
        <v>1744</v>
      </c>
      <c r="J858" s="55" t="s">
        <v>2138</v>
      </c>
      <c r="K858" s="55"/>
      <c r="L858" s="57">
        <v>43234.826481481483</v>
      </c>
      <c r="M858" s="59" t="s">
        <v>3001</v>
      </c>
      <c r="N858" s="58" t="s">
        <v>4530</v>
      </c>
      <c r="O858" s="55"/>
      <c r="P858">
        <v>2</v>
      </c>
    </row>
    <row r="859" spans="1:16" x14ac:dyDescent="0.25">
      <c r="A859" s="46" t="s">
        <v>620</v>
      </c>
      <c r="B859" s="46" t="s">
        <v>857</v>
      </c>
      <c r="C859">
        <v>859</v>
      </c>
      <c r="D859" s="53">
        <v>1056</v>
      </c>
      <c r="E8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59" s="55" t="s">
        <v>1018</v>
      </c>
      <c r="G859" s="57">
        <v>43234.830231481479</v>
      </c>
      <c r="H859" s="55" t="s">
        <v>1444</v>
      </c>
      <c r="I859" s="55"/>
      <c r="J859" s="55"/>
      <c r="K859" s="55"/>
      <c r="L859" s="57">
        <v>43234.830231481479</v>
      </c>
      <c r="M859" s="59" t="s">
        <v>3002</v>
      </c>
      <c r="N859" s="58" t="s">
        <v>4531</v>
      </c>
      <c r="O859" s="55"/>
      <c r="P859">
        <v>3</v>
      </c>
    </row>
    <row r="860" spans="1:16" x14ac:dyDescent="0.25">
      <c r="A860" s="46" t="s">
        <v>620</v>
      </c>
      <c r="B860" s="46" t="s">
        <v>738</v>
      </c>
      <c r="C860">
        <v>860</v>
      </c>
      <c r="D860" s="53">
        <v>1057</v>
      </c>
      <c r="E8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0" s="55" t="s">
        <v>1018</v>
      </c>
      <c r="G860" s="57">
        <v>43235.854317129626</v>
      </c>
      <c r="H860" s="55" t="s">
        <v>1120</v>
      </c>
      <c r="I860" s="55"/>
      <c r="J860" s="55"/>
      <c r="K860" s="55"/>
      <c r="L860" s="57">
        <v>43235.854317129626</v>
      </c>
      <c r="M860" s="59" t="s">
        <v>3003</v>
      </c>
      <c r="N860" s="58" t="s">
        <v>4532</v>
      </c>
      <c r="O860" s="55"/>
      <c r="P860">
        <v>2</v>
      </c>
    </row>
    <row r="861" spans="1:16" x14ac:dyDescent="0.25">
      <c r="A861" s="46" t="s">
        <v>620</v>
      </c>
      <c r="B861" s="46" t="s">
        <v>483</v>
      </c>
      <c r="C861">
        <v>861</v>
      </c>
      <c r="D861" s="53">
        <v>1058</v>
      </c>
      <c r="E8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1" s="55" t="s">
        <v>1018</v>
      </c>
      <c r="G861" s="57">
        <v>43235.967905092592</v>
      </c>
      <c r="H861" s="55" t="s">
        <v>1234</v>
      </c>
      <c r="I861" s="55"/>
      <c r="J861" s="55"/>
      <c r="K861" s="55"/>
      <c r="L861" s="57">
        <v>43235.967905092592</v>
      </c>
      <c r="M861" s="59" t="s">
        <v>3004</v>
      </c>
      <c r="N861" s="58" t="s">
        <v>4533</v>
      </c>
      <c r="O861" s="55"/>
      <c r="P861">
        <v>1</v>
      </c>
    </row>
    <row r="862" spans="1:16" x14ac:dyDescent="0.25">
      <c r="A862" s="46" t="s">
        <v>620</v>
      </c>
      <c r="B862" s="46" t="s">
        <v>928</v>
      </c>
      <c r="C862">
        <v>862</v>
      </c>
      <c r="D862" s="53">
        <v>1059</v>
      </c>
      <c r="E8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2" s="55" t="s">
        <v>1018</v>
      </c>
      <c r="G862" s="57">
        <v>43235.980358796296</v>
      </c>
      <c r="H862" s="55" t="s">
        <v>1256</v>
      </c>
      <c r="I862" s="55"/>
      <c r="J862" s="55"/>
      <c r="K862" s="55"/>
      <c r="L862" s="57">
        <v>43235.980358796296</v>
      </c>
      <c r="M862" s="59" t="s">
        <v>3005</v>
      </c>
      <c r="N862" s="58" t="s">
        <v>4534</v>
      </c>
      <c r="O862" s="55"/>
      <c r="P862">
        <v>1</v>
      </c>
    </row>
    <row r="863" spans="1:16" x14ac:dyDescent="0.25">
      <c r="A863" s="46" t="s">
        <v>620</v>
      </c>
      <c r="B863" s="46" t="s">
        <v>929</v>
      </c>
      <c r="C863">
        <v>863</v>
      </c>
      <c r="D863" s="53">
        <v>1060</v>
      </c>
      <c r="E8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3" s="55" t="s">
        <v>1018</v>
      </c>
      <c r="G863" s="57">
        <v>43235.980358796296</v>
      </c>
      <c r="H863" s="55" t="s">
        <v>1256</v>
      </c>
      <c r="I863" s="55"/>
      <c r="J863" s="55"/>
      <c r="K863" s="55"/>
      <c r="L863" s="57">
        <v>43235.980358796296</v>
      </c>
      <c r="M863" s="59" t="s">
        <v>3005</v>
      </c>
      <c r="N863" s="58" t="s">
        <v>4534</v>
      </c>
      <c r="O863" s="55"/>
      <c r="P863">
        <v>1</v>
      </c>
    </row>
    <row r="864" spans="1:16" x14ac:dyDescent="0.25">
      <c r="A864" s="46" t="s">
        <v>620</v>
      </c>
      <c r="B864" s="46" t="s">
        <v>810</v>
      </c>
      <c r="C864">
        <v>864</v>
      </c>
      <c r="D864" s="53">
        <v>1061</v>
      </c>
      <c r="E8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4" s="55" t="s">
        <v>1018</v>
      </c>
      <c r="G864" s="57">
        <v>43235.980358796296</v>
      </c>
      <c r="H864" s="55" t="s">
        <v>1256</v>
      </c>
      <c r="I864" s="55"/>
      <c r="J864" s="55"/>
      <c r="K864" s="55"/>
      <c r="L864" s="57">
        <v>43235.980358796296</v>
      </c>
      <c r="M864" s="59" t="s">
        <v>3005</v>
      </c>
      <c r="N864" s="58" t="s">
        <v>4534</v>
      </c>
      <c r="O864" s="55"/>
      <c r="P864">
        <v>1</v>
      </c>
    </row>
    <row r="865" spans="1:16" x14ac:dyDescent="0.25">
      <c r="A865" s="46" t="s">
        <v>620</v>
      </c>
      <c r="B865" s="46" t="s">
        <v>524</v>
      </c>
      <c r="C865">
        <v>865</v>
      </c>
      <c r="D865" s="53">
        <v>1062</v>
      </c>
      <c r="E8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5" s="55" t="s">
        <v>1018</v>
      </c>
      <c r="G865" s="57">
        <v>43236.374328703707</v>
      </c>
      <c r="H865" s="55" t="s">
        <v>1293</v>
      </c>
      <c r="I865" s="59" t="s">
        <v>1884</v>
      </c>
      <c r="J865" s="55" t="s">
        <v>2142</v>
      </c>
      <c r="K865" s="55"/>
      <c r="L865" s="57">
        <v>43236.374328703707</v>
      </c>
      <c r="M865" s="59" t="s">
        <v>3006</v>
      </c>
      <c r="N865" s="58" t="s">
        <v>4535</v>
      </c>
      <c r="O865" s="55"/>
      <c r="P865">
        <v>1</v>
      </c>
    </row>
    <row r="866" spans="1:16" x14ac:dyDescent="0.25">
      <c r="A866" s="46" t="s">
        <v>620</v>
      </c>
      <c r="B866" s="46" t="s">
        <v>748</v>
      </c>
      <c r="C866">
        <v>866</v>
      </c>
      <c r="D866" s="53">
        <v>1063</v>
      </c>
      <c r="E8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6" s="55" t="s">
        <v>1018</v>
      </c>
      <c r="G866" s="57">
        <v>43236.375277777777</v>
      </c>
      <c r="H866" s="55" t="s">
        <v>1300</v>
      </c>
      <c r="I866" s="55"/>
      <c r="J866" s="55"/>
      <c r="K866" s="55"/>
      <c r="L866" s="57">
        <v>43236.375277777777</v>
      </c>
      <c r="M866" s="59" t="s">
        <v>3007</v>
      </c>
      <c r="N866" s="58" t="s">
        <v>4536</v>
      </c>
      <c r="O866" s="55"/>
      <c r="P866">
        <v>1</v>
      </c>
    </row>
    <row r="867" spans="1:16" x14ac:dyDescent="0.25">
      <c r="A867" s="46" t="s">
        <v>620</v>
      </c>
      <c r="B867" s="46" t="s">
        <v>843</v>
      </c>
      <c r="C867">
        <v>867</v>
      </c>
      <c r="D867" s="53">
        <v>1064</v>
      </c>
      <c r="E8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7" s="55" t="s">
        <v>1018</v>
      </c>
      <c r="G867" s="57">
        <v>43236.375277777777</v>
      </c>
      <c r="H867" s="55" t="s">
        <v>1300</v>
      </c>
      <c r="I867" s="55"/>
      <c r="J867" s="55"/>
      <c r="K867" s="55"/>
      <c r="L867" s="57">
        <v>43236.375277777777</v>
      </c>
      <c r="M867" s="59" t="s">
        <v>3007</v>
      </c>
      <c r="N867" s="58" t="s">
        <v>4536</v>
      </c>
      <c r="O867" s="55"/>
      <c r="P867">
        <v>1</v>
      </c>
    </row>
    <row r="868" spans="1:16" x14ac:dyDescent="0.25">
      <c r="A868" s="46" t="s">
        <v>620</v>
      </c>
      <c r="B868" s="46" t="s">
        <v>834</v>
      </c>
      <c r="C868">
        <v>868</v>
      </c>
      <c r="D868" s="53">
        <v>1065</v>
      </c>
      <c r="E8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8" s="55" t="s">
        <v>1018</v>
      </c>
      <c r="G868" s="57">
        <v>43236.380462962959</v>
      </c>
      <c r="H868" s="55" t="s">
        <v>1445</v>
      </c>
      <c r="I868" s="55"/>
      <c r="J868" s="55"/>
      <c r="K868" s="55"/>
      <c r="L868" s="57">
        <v>43236.380462962959</v>
      </c>
      <c r="M868" s="59" t="s">
        <v>3008</v>
      </c>
      <c r="N868" s="58" t="s">
        <v>4537</v>
      </c>
      <c r="O868" s="55"/>
      <c r="P868">
        <v>1</v>
      </c>
    </row>
    <row r="869" spans="1:16" x14ac:dyDescent="0.25">
      <c r="A869" s="46" t="s">
        <v>620</v>
      </c>
      <c r="B869" s="46" t="s">
        <v>784</v>
      </c>
      <c r="C869">
        <v>869</v>
      </c>
      <c r="D869" s="53">
        <v>1066</v>
      </c>
      <c r="E8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69" s="55" t="s">
        <v>1018</v>
      </c>
      <c r="G869" s="57">
        <v>43236.40184027778</v>
      </c>
      <c r="H869" s="55" t="s">
        <v>1423</v>
      </c>
      <c r="I869" s="55"/>
      <c r="J869" s="55"/>
      <c r="K869" s="55" t="s">
        <v>2238</v>
      </c>
      <c r="L869" s="57">
        <v>43236.40184027778</v>
      </c>
      <c r="M869" s="59" t="s">
        <v>3009</v>
      </c>
      <c r="N869" s="58" t="s">
        <v>4538</v>
      </c>
      <c r="O869" s="55"/>
      <c r="P869">
        <v>1</v>
      </c>
    </row>
    <row r="870" spans="1:16" x14ac:dyDescent="0.25">
      <c r="A870" s="46" t="s">
        <v>621</v>
      </c>
      <c r="B870" s="46" t="s">
        <v>483</v>
      </c>
      <c r="C870">
        <v>870</v>
      </c>
      <c r="D870" s="53">
        <v>1067</v>
      </c>
      <c r="E8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0" s="55" t="s">
        <v>1018</v>
      </c>
      <c r="G870" s="57">
        <v>43235.566331018519</v>
      </c>
      <c r="H870" s="55" t="s">
        <v>1234</v>
      </c>
      <c r="I870" s="55"/>
      <c r="J870" s="55"/>
      <c r="K870" s="55"/>
      <c r="L870" s="57">
        <v>43235.566331018519</v>
      </c>
      <c r="M870" s="59" t="s">
        <v>3010</v>
      </c>
      <c r="N870" s="58" t="s">
        <v>4539</v>
      </c>
      <c r="O870" s="55"/>
      <c r="P870">
        <v>1</v>
      </c>
    </row>
    <row r="871" spans="1:16" x14ac:dyDescent="0.25">
      <c r="A871" s="46" t="s">
        <v>621</v>
      </c>
      <c r="B871" s="46" t="s">
        <v>496</v>
      </c>
      <c r="C871">
        <v>871</v>
      </c>
      <c r="D871" s="53">
        <v>1068</v>
      </c>
      <c r="E8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1" s="55" t="s">
        <v>1018</v>
      </c>
      <c r="G871" s="57">
        <v>43236.403043981481</v>
      </c>
      <c r="H871" s="55" t="s">
        <v>1238</v>
      </c>
      <c r="I871" s="55"/>
      <c r="J871" s="55"/>
      <c r="K871" s="55"/>
      <c r="L871" s="57">
        <v>43236.403043981481</v>
      </c>
      <c r="M871" s="59" t="s">
        <v>3011</v>
      </c>
      <c r="N871" s="58" t="s">
        <v>4540</v>
      </c>
      <c r="O871" s="55"/>
      <c r="P871">
        <v>1</v>
      </c>
    </row>
    <row r="872" spans="1:16" x14ac:dyDescent="0.25">
      <c r="A872" s="46" t="s">
        <v>622</v>
      </c>
      <c r="B872" s="46" t="s">
        <v>774</v>
      </c>
      <c r="C872">
        <v>872</v>
      </c>
      <c r="D872" s="53">
        <v>1069</v>
      </c>
      <c r="E8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2" s="55" t="s">
        <v>1018</v>
      </c>
      <c r="G872" s="57">
        <v>43236.403379629628</v>
      </c>
      <c r="H872" s="55" t="s">
        <v>1170</v>
      </c>
      <c r="I872" s="55"/>
      <c r="J872" s="55"/>
      <c r="K872" s="55"/>
      <c r="L872" s="57">
        <v>43236.403379629628</v>
      </c>
      <c r="M872" s="59" t="s">
        <v>3012</v>
      </c>
      <c r="N872" s="58" t="s">
        <v>4541</v>
      </c>
      <c r="O872" s="55"/>
      <c r="P872">
        <v>1</v>
      </c>
    </row>
    <row r="873" spans="1:16" x14ac:dyDescent="0.25">
      <c r="A873" s="46" t="s">
        <v>624</v>
      </c>
      <c r="B873" s="46" t="s">
        <v>623</v>
      </c>
      <c r="C873">
        <v>873</v>
      </c>
      <c r="D873" s="53">
        <v>1071</v>
      </c>
      <c r="E8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3" s="55" t="s">
        <v>1018</v>
      </c>
      <c r="G873" s="57">
        <v>43236.40415509259</v>
      </c>
      <c r="H873" s="55" t="s">
        <v>1447</v>
      </c>
      <c r="I873" s="55"/>
      <c r="J873" s="55"/>
      <c r="K873" s="55"/>
      <c r="L873" s="57">
        <v>43236.40415509259</v>
      </c>
      <c r="M873" s="59" t="s">
        <v>3014</v>
      </c>
      <c r="N873" s="58" t="s">
        <v>4543</v>
      </c>
      <c r="O873" s="55"/>
      <c r="P873">
        <v>1</v>
      </c>
    </row>
    <row r="874" spans="1:16" x14ac:dyDescent="0.25">
      <c r="A874" s="46" t="s">
        <v>625</v>
      </c>
      <c r="B874" s="46" t="s">
        <v>784</v>
      </c>
      <c r="C874">
        <v>874</v>
      </c>
      <c r="D874" s="53">
        <v>1072</v>
      </c>
      <c r="E8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4" s="55" t="s">
        <v>1018</v>
      </c>
      <c r="G874" s="57">
        <v>43236.407407407409</v>
      </c>
      <c r="H874" s="55" t="s">
        <v>1423</v>
      </c>
      <c r="I874" s="55"/>
      <c r="J874" s="55"/>
      <c r="K874" s="55" t="s">
        <v>2238</v>
      </c>
      <c r="L874" s="57">
        <v>43236.407407407409</v>
      </c>
      <c r="M874" s="59" t="s">
        <v>3015</v>
      </c>
      <c r="N874" s="58" t="s">
        <v>4544</v>
      </c>
      <c r="O874" s="55"/>
      <c r="P874">
        <v>1</v>
      </c>
    </row>
    <row r="875" spans="1:16" x14ac:dyDescent="0.25">
      <c r="A875" s="46" t="s">
        <v>627</v>
      </c>
      <c r="B875" s="46" t="s">
        <v>738</v>
      </c>
      <c r="C875">
        <v>875</v>
      </c>
      <c r="D875" s="53">
        <v>1074</v>
      </c>
      <c r="E8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5" s="55" t="s">
        <v>1018</v>
      </c>
      <c r="G875" s="57">
        <v>43235.429398148146</v>
      </c>
      <c r="H875" s="55" t="s">
        <v>1120</v>
      </c>
      <c r="I875" s="55"/>
      <c r="J875" s="55"/>
      <c r="K875" s="55"/>
      <c r="L875" s="57">
        <v>43235.429398148146</v>
      </c>
      <c r="M875" s="59" t="s">
        <v>3017</v>
      </c>
      <c r="N875" s="58" t="s">
        <v>4546</v>
      </c>
      <c r="O875" s="55"/>
      <c r="P875">
        <v>2</v>
      </c>
    </row>
    <row r="876" spans="1:16" x14ac:dyDescent="0.25">
      <c r="A876" s="46" t="s">
        <v>627</v>
      </c>
      <c r="B876" s="46" t="s">
        <v>857</v>
      </c>
      <c r="C876">
        <v>876</v>
      </c>
      <c r="D876" s="53">
        <v>1075</v>
      </c>
      <c r="E8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6" s="55" t="s">
        <v>1018</v>
      </c>
      <c r="G876" s="57">
        <v>43235.455694444441</v>
      </c>
      <c r="H876" s="55" t="s">
        <v>1237</v>
      </c>
      <c r="I876" s="55"/>
      <c r="J876" s="55"/>
      <c r="K876" s="55"/>
      <c r="L876" s="57">
        <v>43235.455694444441</v>
      </c>
      <c r="M876" s="59" t="s">
        <v>3018</v>
      </c>
      <c r="N876" s="58" t="s">
        <v>4547</v>
      </c>
      <c r="O876" s="55"/>
      <c r="P876">
        <v>3</v>
      </c>
    </row>
    <row r="877" spans="1:16" x14ac:dyDescent="0.25">
      <c r="A877" s="46" t="s">
        <v>627</v>
      </c>
      <c r="B877" s="46" t="s">
        <v>812</v>
      </c>
      <c r="C877">
        <v>877</v>
      </c>
      <c r="D877" s="53">
        <v>1076</v>
      </c>
      <c r="E8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7" s="55" t="s">
        <v>1018</v>
      </c>
      <c r="G877" s="57">
        <v>43235.487361111111</v>
      </c>
      <c r="H877" s="55" t="s">
        <v>1350</v>
      </c>
      <c r="I877" s="55"/>
      <c r="J877" s="55"/>
      <c r="K877" s="55"/>
      <c r="L877" s="57">
        <v>43235.487361111111</v>
      </c>
      <c r="M877" s="59" t="s">
        <v>3019</v>
      </c>
      <c r="N877" s="58" t="s">
        <v>4548</v>
      </c>
      <c r="O877" s="55"/>
      <c r="P877">
        <v>1</v>
      </c>
    </row>
    <row r="878" spans="1:16" x14ac:dyDescent="0.25">
      <c r="A878" s="46" t="s">
        <v>627</v>
      </c>
      <c r="B878" s="46" t="s">
        <v>748</v>
      </c>
      <c r="C878">
        <v>878</v>
      </c>
      <c r="D878" s="53">
        <v>1077</v>
      </c>
      <c r="E8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8" s="55" t="s">
        <v>1018</v>
      </c>
      <c r="G878" s="57">
        <v>43235.845034722224</v>
      </c>
      <c r="H878" s="55" t="s">
        <v>1219</v>
      </c>
      <c r="I878" s="55"/>
      <c r="J878" s="55"/>
      <c r="K878" s="55"/>
      <c r="L878" s="57">
        <v>43235.845034722224</v>
      </c>
      <c r="M878" s="59" t="s">
        <v>3020</v>
      </c>
      <c r="N878" s="58" t="s">
        <v>4549</v>
      </c>
      <c r="O878" s="55"/>
      <c r="P878">
        <v>1</v>
      </c>
    </row>
    <row r="879" spans="1:16" x14ac:dyDescent="0.25">
      <c r="A879" s="46" t="s">
        <v>631</v>
      </c>
      <c r="B879" s="46" t="s">
        <v>912</v>
      </c>
      <c r="C879">
        <v>879</v>
      </c>
      <c r="D879" s="53">
        <v>1081</v>
      </c>
      <c r="E8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79" s="55" t="s">
        <v>1018</v>
      </c>
      <c r="G879" s="57">
        <v>43235.664247685185</v>
      </c>
      <c r="H879" s="55" t="s">
        <v>1175</v>
      </c>
      <c r="I879" s="55"/>
      <c r="J879" s="55"/>
      <c r="K879" s="55"/>
      <c r="L879" s="57">
        <v>43235.664247685185</v>
      </c>
      <c r="M879" s="59" t="s">
        <v>3024</v>
      </c>
      <c r="N879" s="58" t="s">
        <v>4553</v>
      </c>
      <c r="O879" s="55"/>
      <c r="P879">
        <v>1</v>
      </c>
    </row>
    <row r="880" spans="1:16" x14ac:dyDescent="0.25">
      <c r="A880" s="46" t="s">
        <v>631</v>
      </c>
      <c r="B880" s="46" t="s">
        <v>738</v>
      </c>
      <c r="C880">
        <v>880</v>
      </c>
      <c r="D880" s="53">
        <v>1082</v>
      </c>
      <c r="E8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0" s="55" t="s">
        <v>1018</v>
      </c>
      <c r="G880" s="57">
        <v>43235.437025462961</v>
      </c>
      <c r="H880" s="55" t="s">
        <v>1120</v>
      </c>
      <c r="I880" s="55"/>
      <c r="J880" s="55"/>
      <c r="K880" s="55"/>
      <c r="L880" s="57">
        <v>43235.437025462961</v>
      </c>
      <c r="M880" s="59" t="s">
        <v>3025</v>
      </c>
      <c r="N880" s="58" t="s">
        <v>4554</v>
      </c>
      <c r="O880" s="55"/>
      <c r="P880">
        <v>2</v>
      </c>
    </row>
    <row r="881" spans="1:16" x14ac:dyDescent="0.25">
      <c r="A881" s="46" t="s">
        <v>631</v>
      </c>
      <c r="B881" s="46" t="s">
        <v>748</v>
      </c>
      <c r="C881">
        <v>881</v>
      </c>
      <c r="D881" s="53">
        <v>1083</v>
      </c>
      <c r="E8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1" s="55" t="s">
        <v>1018</v>
      </c>
      <c r="G881" s="57">
        <v>43235.763113425928</v>
      </c>
      <c r="H881" s="55" t="s">
        <v>1219</v>
      </c>
      <c r="I881" s="55"/>
      <c r="J881" s="55"/>
      <c r="K881" s="55"/>
      <c r="L881" s="57">
        <v>43235.763113425928</v>
      </c>
      <c r="M881" s="59" t="s">
        <v>3026</v>
      </c>
      <c r="N881" s="58" t="s">
        <v>4555</v>
      </c>
      <c r="O881" s="55"/>
      <c r="P881">
        <v>1</v>
      </c>
    </row>
    <row r="882" spans="1:16" x14ac:dyDescent="0.25">
      <c r="A882" s="46" t="s">
        <v>631</v>
      </c>
      <c r="B882" s="46" t="s">
        <v>857</v>
      </c>
      <c r="C882">
        <v>882</v>
      </c>
      <c r="D882" s="53">
        <v>1084</v>
      </c>
      <c r="E8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2" s="55" t="s">
        <v>1018</v>
      </c>
      <c r="G882" s="57">
        <v>43235.784050925926</v>
      </c>
      <c r="H882" s="55" t="s">
        <v>1073</v>
      </c>
      <c r="I882" s="55"/>
      <c r="J882" s="55"/>
      <c r="K882" s="55"/>
      <c r="L882" s="57">
        <v>43235.784050925926</v>
      </c>
      <c r="M882" s="59" t="s">
        <v>3027</v>
      </c>
      <c r="N882" s="58" t="s">
        <v>4556</v>
      </c>
      <c r="O882" s="55"/>
      <c r="P882">
        <v>1</v>
      </c>
    </row>
    <row r="883" spans="1:16" x14ac:dyDescent="0.25">
      <c r="A883" s="46" t="s">
        <v>631</v>
      </c>
      <c r="B883" s="46" t="s">
        <v>792</v>
      </c>
      <c r="C883">
        <v>883</v>
      </c>
      <c r="D883" s="53">
        <v>1085</v>
      </c>
      <c r="E8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3" s="55" t="s">
        <v>1018</v>
      </c>
      <c r="G883" s="57">
        <v>43236.41233796296</v>
      </c>
      <c r="H883" s="55" t="s">
        <v>1402</v>
      </c>
      <c r="I883" s="55"/>
      <c r="J883" s="55"/>
      <c r="K883" s="55"/>
      <c r="L883" s="57">
        <v>43236.41233796296</v>
      </c>
      <c r="M883" s="59" t="s">
        <v>3028</v>
      </c>
      <c r="N883" s="58" t="s">
        <v>4557</v>
      </c>
      <c r="O883" s="55"/>
      <c r="P883">
        <v>1</v>
      </c>
    </row>
    <row r="884" spans="1:16" x14ac:dyDescent="0.25">
      <c r="A884" s="46" t="s">
        <v>632</v>
      </c>
      <c r="B884" s="46" t="s">
        <v>748</v>
      </c>
      <c r="C884">
        <v>884</v>
      </c>
      <c r="D884" s="53">
        <v>1086</v>
      </c>
      <c r="E8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4" s="55" t="s">
        <v>1018</v>
      </c>
      <c r="G884" s="57">
        <v>43236.413877314815</v>
      </c>
      <c r="H884" s="55" t="s">
        <v>1219</v>
      </c>
      <c r="I884" s="55"/>
      <c r="J884" s="55"/>
      <c r="K884" s="55"/>
      <c r="L884" s="57">
        <v>43236.413877314815</v>
      </c>
      <c r="M884" s="59" t="s">
        <v>3029</v>
      </c>
      <c r="N884" s="58" t="s">
        <v>4558</v>
      </c>
      <c r="O884" s="55"/>
      <c r="P884">
        <v>1</v>
      </c>
    </row>
    <row r="885" spans="1:16" x14ac:dyDescent="0.25">
      <c r="A885" s="46" t="s">
        <v>632</v>
      </c>
      <c r="B885" s="46" t="s">
        <v>738</v>
      </c>
      <c r="C885">
        <v>885</v>
      </c>
      <c r="D885" s="53">
        <v>1087</v>
      </c>
      <c r="E8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5" s="55" t="s">
        <v>1018</v>
      </c>
      <c r="G885" s="57">
        <v>43236.413877314815</v>
      </c>
      <c r="H885" s="55" t="s">
        <v>1219</v>
      </c>
      <c r="I885" s="55"/>
      <c r="J885" s="55"/>
      <c r="K885" s="55"/>
      <c r="L885" s="57">
        <v>43236.413877314815</v>
      </c>
      <c r="M885" s="59" t="s">
        <v>3029</v>
      </c>
      <c r="N885" s="58" t="s">
        <v>4558</v>
      </c>
      <c r="O885" s="55"/>
      <c r="P885">
        <v>1</v>
      </c>
    </row>
    <row r="886" spans="1:16" x14ac:dyDescent="0.25">
      <c r="A886" s="46" t="s">
        <v>633</v>
      </c>
      <c r="B886" s="46" t="s">
        <v>836</v>
      </c>
      <c r="C886">
        <v>886</v>
      </c>
      <c r="D886" s="53">
        <v>1088</v>
      </c>
      <c r="E8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6" s="55" t="s">
        <v>1018</v>
      </c>
      <c r="G886" s="57">
        <v>43236.420057870368</v>
      </c>
      <c r="H886" s="55" t="s">
        <v>1452</v>
      </c>
      <c r="I886" s="59" t="s">
        <v>1965</v>
      </c>
      <c r="J886" s="55" t="s">
        <v>2178</v>
      </c>
      <c r="K886" s="55" t="s">
        <v>2240</v>
      </c>
      <c r="L886" s="57">
        <v>43236.420057870368</v>
      </c>
      <c r="M886" s="59" t="s">
        <v>3030</v>
      </c>
      <c r="N886" s="58" t="s">
        <v>4559</v>
      </c>
      <c r="O886" s="55"/>
      <c r="P886">
        <v>1</v>
      </c>
    </row>
    <row r="887" spans="1:16" x14ac:dyDescent="0.25">
      <c r="A887" s="46" t="s">
        <v>634</v>
      </c>
      <c r="B887" s="46" t="s">
        <v>804</v>
      </c>
      <c r="C887">
        <v>887</v>
      </c>
      <c r="D887" s="53">
        <v>1089</v>
      </c>
      <c r="E8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7" s="55" t="s">
        <v>1018</v>
      </c>
      <c r="G887" s="57">
        <v>43236.420682870368</v>
      </c>
      <c r="H887" s="55" t="s">
        <v>1453</v>
      </c>
      <c r="I887" s="55"/>
      <c r="J887" s="55"/>
      <c r="K887" s="55"/>
      <c r="L887" s="57">
        <v>43236.420682870368</v>
      </c>
      <c r="M887" s="59" t="s">
        <v>3031</v>
      </c>
      <c r="N887" s="58" t="s">
        <v>4560</v>
      </c>
      <c r="O887" s="55"/>
      <c r="P887">
        <v>1</v>
      </c>
    </row>
    <row r="888" spans="1:16" x14ac:dyDescent="0.25">
      <c r="A888" s="46" t="s">
        <v>635</v>
      </c>
      <c r="B888" s="46" t="s">
        <v>812</v>
      </c>
      <c r="C888">
        <v>888</v>
      </c>
      <c r="D888" s="53">
        <v>1090</v>
      </c>
      <c r="E8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8" s="55" t="s">
        <v>1018</v>
      </c>
      <c r="G888" s="57">
        <v>43235.533194444448</v>
      </c>
      <c r="H888" s="55" t="s">
        <v>1350</v>
      </c>
      <c r="I888" s="55"/>
      <c r="J888" s="55"/>
      <c r="K888" s="55"/>
      <c r="L888" s="57">
        <v>43235.533194444448</v>
      </c>
      <c r="M888" s="59" t="s">
        <v>3032</v>
      </c>
      <c r="N888" s="58" t="s">
        <v>4561</v>
      </c>
      <c r="O888" s="55"/>
      <c r="P888">
        <v>1</v>
      </c>
    </row>
    <row r="889" spans="1:16" x14ac:dyDescent="0.25">
      <c r="A889" s="46" t="s">
        <v>635</v>
      </c>
      <c r="B889" s="46" t="s">
        <v>693</v>
      </c>
      <c r="C889">
        <v>889</v>
      </c>
      <c r="D889" s="53">
        <v>1091</v>
      </c>
      <c r="E8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89" s="55" t="s">
        <v>1018</v>
      </c>
      <c r="G889" s="57">
        <v>43236.424942129626</v>
      </c>
      <c r="H889" s="55" t="s">
        <v>1438</v>
      </c>
      <c r="I889" s="55"/>
      <c r="J889" s="55"/>
      <c r="K889" s="55"/>
      <c r="L889" s="57">
        <v>43236.424942129626</v>
      </c>
      <c r="M889" s="59" t="s">
        <v>3033</v>
      </c>
      <c r="N889" s="58" t="s">
        <v>4562</v>
      </c>
      <c r="O889" s="55"/>
      <c r="P889">
        <v>1</v>
      </c>
    </row>
    <row r="890" spans="1:16" x14ac:dyDescent="0.25">
      <c r="A890" s="46" t="s">
        <v>636</v>
      </c>
      <c r="B890" s="46" t="s">
        <v>843</v>
      </c>
      <c r="C890">
        <v>890</v>
      </c>
      <c r="D890" s="53">
        <v>1092</v>
      </c>
      <c r="E8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0" s="55" t="s">
        <v>1018</v>
      </c>
      <c r="G890" s="57">
        <v>43235.769641203704</v>
      </c>
      <c r="H890" s="55" t="s">
        <v>1182</v>
      </c>
      <c r="I890" s="59" t="s">
        <v>1760</v>
      </c>
      <c r="J890" s="55" t="s">
        <v>2141</v>
      </c>
      <c r="K890" s="55"/>
      <c r="L890" s="57">
        <v>43235.769641203704</v>
      </c>
      <c r="M890" s="59" t="s">
        <v>3034</v>
      </c>
      <c r="N890" s="58" t="s">
        <v>4563</v>
      </c>
      <c r="O890" s="55"/>
      <c r="P890">
        <v>2</v>
      </c>
    </row>
    <row r="891" spans="1:16" x14ac:dyDescent="0.25">
      <c r="A891" s="46" t="s">
        <v>636</v>
      </c>
      <c r="B891" s="46" t="s">
        <v>748</v>
      </c>
      <c r="C891">
        <v>891</v>
      </c>
      <c r="D891" s="53">
        <v>1093</v>
      </c>
      <c r="E8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1" s="55" t="s">
        <v>1018</v>
      </c>
      <c r="G891" s="57">
        <v>43235.770682870374</v>
      </c>
      <c r="H891" s="55" t="s">
        <v>1219</v>
      </c>
      <c r="I891" s="55"/>
      <c r="J891" s="55"/>
      <c r="K891" s="55"/>
      <c r="L891" s="57">
        <v>43235.770682870374</v>
      </c>
      <c r="M891" s="59" t="s">
        <v>3035</v>
      </c>
      <c r="N891" s="58" t="s">
        <v>4564</v>
      </c>
      <c r="O891" s="55"/>
      <c r="P891">
        <v>1</v>
      </c>
    </row>
    <row r="892" spans="1:16" x14ac:dyDescent="0.25">
      <c r="A892" s="46" t="s">
        <v>636</v>
      </c>
      <c r="B892" s="46" t="s">
        <v>738</v>
      </c>
      <c r="C892">
        <v>892</v>
      </c>
      <c r="D892" s="53">
        <v>1094</v>
      </c>
      <c r="E8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2" s="55" t="s">
        <v>1018</v>
      </c>
      <c r="G892" s="57">
        <v>43235.770682870374</v>
      </c>
      <c r="H892" s="55" t="s">
        <v>1219</v>
      </c>
      <c r="I892" s="55"/>
      <c r="J892" s="55"/>
      <c r="K892" s="55"/>
      <c r="L892" s="57">
        <v>43235.770682870374</v>
      </c>
      <c r="M892" s="59" t="s">
        <v>3035</v>
      </c>
      <c r="N892" s="58" t="s">
        <v>4564</v>
      </c>
      <c r="O892" s="55"/>
      <c r="P892">
        <v>2</v>
      </c>
    </row>
    <row r="893" spans="1:16" x14ac:dyDescent="0.25">
      <c r="A893" s="46" t="s">
        <v>636</v>
      </c>
      <c r="B893" s="46" t="s">
        <v>857</v>
      </c>
      <c r="C893">
        <v>893</v>
      </c>
      <c r="D893" s="53">
        <v>1095</v>
      </c>
      <c r="E8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3" s="55" t="s">
        <v>1018</v>
      </c>
      <c r="G893" s="57">
        <v>43235.773182870369</v>
      </c>
      <c r="H893" s="55" t="s">
        <v>1185</v>
      </c>
      <c r="I893" s="55"/>
      <c r="J893" s="55"/>
      <c r="K893" s="55"/>
      <c r="L893" s="57">
        <v>43235.773182870369</v>
      </c>
      <c r="M893" s="59" t="s">
        <v>3036</v>
      </c>
      <c r="N893" s="58" t="s">
        <v>4565</v>
      </c>
      <c r="O893" s="55"/>
      <c r="P893">
        <v>1</v>
      </c>
    </row>
    <row r="894" spans="1:16" x14ac:dyDescent="0.25">
      <c r="A894" s="46" t="s">
        <v>636</v>
      </c>
      <c r="B894" s="46" t="s">
        <v>848</v>
      </c>
      <c r="C894">
        <v>894</v>
      </c>
      <c r="D894" s="53">
        <v>1096</v>
      </c>
      <c r="E8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4" s="55" t="s">
        <v>1018</v>
      </c>
      <c r="G894" s="57">
        <v>43235.773993055554</v>
      </c>
      <c r="H894" s="55" t="s">
        <v>1181</v>
      </c>
      <c r="I894" s="55"/>
      <c r="J894" s="55"/>
      <c r="K894" s="55" t="s">
        <v>2215</v>
      </c>
      <c r="L894" s="57">
        <v>43235.773993055554</v>
      </c>
      <c r="M894" s="59" t="s">
        <v>3037</v>
      </c>
      <c r="N894" s="58" t="s">
        <v>4566</v>
      </c>
      <c r="O894" s="55"/>
      <c r="P894">
        <v>1</v>
      </c>
    </row>
    <row r="895" spans="1:16" x14ac:dyDescent="0.25">
      <c r="A895" s="46" t="s">
        <v>637</v>
      </c>
      <c r="B895" s="46" t="s">
        <v>857</v>
      </c>
      <c r="C895">
        <v>895</v>
      </c>
      <c r="D895" s="53">
        <v>1098</v>
      </c>
      <c r="E8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5" s="55" t="s">
        <v>1018</v>
      </c>
      <c r="G895" s="57">
        <v>43235.388113425928</v>
      </c>
      <c r="H895" s="55" t="s">
        <v>1073</v>
      </c>
      <c r="I895" s="55"/>
      <c r="J895" s="55"/>
      <c r="K895" s="55"/>
      <c r="L895" s="57">
        <v>43235.388113425928</v>
      </c>
      <c r="M895" s="59" t="s">
        <v>3039</v>
      </c>
      <c r="N895" s="58" t="s">
        <v>4568</v>
      </c>
      <c r="O895" s="55"/>
      <c r="P895">
        <v>1</v>
      </c>
    </row>
    <row r="896" spans="1:16" x14ac:dyDescent="0.25">
      <c r="A896" s="46" t="s">
        <v>637</v>
      </c>
      <c r="B896" s="46" t="s">
        <v>748</v>
      </c>
      <c r="C896">
        <v>896</v>
      </c>
      <c r="D896" s="53">
        <v>1099</v>
      </c>
      <c r="E8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6" s="55" t="s">
        <v>1018</v>
      </c>
      <c r="G896" s="57">
        <v>43235.754155092596</v>
      </c>
      <c r="H896" s="55" t="s">
        <v>1219</v>
      </c>
      <c r="I896" s="55"/>
      <c r="J896" s="55"/>
      <c r="K896" s="55"/>
      <c r="L896" s="57">
        <v>43235.754155092596</v>
      </c>
      <c r="M896" s="59" t="s">
        <v>3040</v>
      </c>
      <c r="N896" s="58" t="s">
        <v>4569</v>
      </c>
      <c r="O896" s="55"/>
      <c r="P896">
        <v>1</v>
      </c>
    </row>
    <row r="897" spans="1:16" x14ac:dyDescent="0.25">
      <c r="A897" s="46" t="s">
        <v>637</v>
      </c>
      <c r="B897" s="46" t="s">
        <v>738</v>
      </c>
      <c r="C897">
        <v>897</v>
      </c>
      <c r="D897" s="53">
        <v>1100</v>
      </c>
      <c r="E8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7" s="55" t="s">
        <v>1018</v>
      </c>
      <c r="G897" s="57">
        <v>43235.754155092596</v>
      </c>
      <c r="H897" s="55" t="s">
        <v>1219</v>
      </c>
      <c r="I897" s="55"/>
      <c r="J897" s="55"/>
      <c r="K897" s="55"/>
      <c r="L897" s="57">
        <v>43235.754155092596</v>
      </c>
      <c r="M897" s="59" t="s">
        <v>3040</v>
      </c>
      <c r="N897" s="58" t="s">
        <v>4569</v>
      </c>
      <c r="O897" s="55"/>
      <c r="P897">
        <v>2</v>
      </c>
    </row>
    <row r="898" spans="1:16" x14ac:dyDescent="0.25">
      <c r="A898" s="46" t="s">
        <v>638</v>
      </c>
      <c r="B898" s="46" t="s">
        <v>687</v>
      </c>
      <c r="C898">
        <v>898</v>
      </c>
      <c r="D898" s="53">
        <v>1101</v>
      </c>
      <c r="E8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8" s="55" t="s">
        <v>1018</v>
      </c>
      <c r="G898" s="57">
        <v>43236.430196759262</v>
      </c>
      <c r="H898" s="55" t="s">
        <v>1455</v>
      </c>
      <c r="I898" s="55"/>
      <c r="J898" s="55"/>
      <c r="K898" s="55"/>
      <c r="L898" s="57">
        <v>43236.430196759262</v>
      </c>
      <c r="M898" s="59" t="s">
        <v>3041</v>
      </c>
      <c r="N898" s="58" t="s">
        <v>4570</v>
      </c>
      <c r="O898" s="55"/>
      <c r="P898">
        <v>1</v>
      </c>
    </row>
    <row r="899" spans="1:16" x14ac:dyDescent="0.25">
      <c r="A899" s="46" t="s">
        <v>639</v>
      </c>
      <c r="B899" s="46" t="s">
        <v>821</v>
      </c>
      <c r="C899">
        <v>899</v>
      </c>
      <c r="D899" s="53">
        <v>1102</v>
      </c>
      <c r="E8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899" s="55" t="s">
        <v>1018</v>
      </c>
      <c r="G899" s="57">
        <v>43234.851354166669</v>
      </c>
      <c r="H899" s="55" t="s">
        <v>1456</v>
      </c>
      <c r="I899" s="59" t="s">
        <v>1966</v>
      </c>
      <c r="J899" s="55" t="s">
        <v>2139</v>
      </c>
      <c r="K899" s="55" t="s">
        <v>2241</v>
      </c>
      <c r="L899" s="57">
        <v>43234.851354166669</v>
      </c>
      <c r="M899" s="59" t="s">
        <v>3042</v>
      </c>
      <c r="N899" s="58" t="s">
        <v>4571</v>
      </c>
      <c r="O899" s="55"/>
      <c r="P899">
        <v>1</v>
      </c>
    </row>
    <row r="900" spans="1:16" x14ac:dyDescent="0.25">
      <c r="A900" s="46" t="s">
        <v>640</v>
      </c>
      <c r="B900" s="46" t="s">
        <v>639</v>
      </c>
      <c r="C900">
        <v>900</v>
      </c>
      <c r="D900" s="53">
        <v>1104</v>
      </c>
      <c r="E9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0" s="55" t="s">
        <v>1018</v>
      </c>
      <c r="G900" s="57">
        <v>43234.856377314813</v>
      </c>
      <c r="H900" s="55" t="s">
        <v>1458</v>
      </c>
      <c r="I900" s="55"/>
      <c r="J900" s="55"/>
      <c r="K900" s="55" t="s">
        <v>2241</v>
      </c>
      <c r="L900" s="57">
        <v>43234.856377314813</v>
      </c>
      <c r="M900" s="59" t="s">
        <v>3044</v>
      </c>
      <c r="N900" s="58" t="s">
        <v>4573</v>
      </c>
      <c r="O900" s="55"/>
      <c r="P900">
        <v>1</v>
      </c>
    </row>
    <row r="901" spans="1:16" x14ac:dyDescent="0.25">
      <c r="A901" s="46" t="s">
        <v>642</v>
      </c>
      <c r="B901" s="46" t="s">
        <v>641</v>
      </c>
      <c r="C901">
        <v>901</v>
      </c>
      <c r="D901" s="53">
        <v>1106</v>
      </c>
      <c r="E9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1" s="55" t="s">
        <v>1018</v>
      </c>
      <c r="G901" s="57">
        <v>43236.43372685185</v>
      </c>
      <c r="H901" s="55" t="s">
        <v>1460</v>
      </c>
      <c r="I901" s="59" t="s">
        <v>1969</v>
      </c>
      <c r="J901" s="55" t="s">
        <v>2139</v>
      </c>
      <c r="K901" s="55"/>
      <c r="L901" s="57">
        <v>43236.43372685185</v>
      </c>
      <c r="M901" s="59" t="s">
        <v>3046</v>
      </c>
      <c r="N901" s="58" t="s">
        <v>4575</v>
      </c>
      <c r="O901" s="58" t="s">
        <v>5374</v>
      </c>
      <c r="P901" s="61">
        <v>1</v>
      </c>
    </row>
    <row r="902" spans="1:16" x14ac:dyDescent="0.25">
      <c r="A902" s="46" t="s">
        <v>643</v>
      </c>
      <c r="B902" s="46" t="s">
        <v>848</v>
      </c>
      <c r="C902">
        <v>902</v>
      </c>
      <c r="D902" s="53">
        <v>1108</v>
      </c>
      <c r="E9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2" s="55" t="s">
        <v>1018</v>
      </c>
      <c r="G902" s="57">
        <v>43236.435856481483</v>
      </c>
      <c r="H902" s="55" t="s">
        <v>1461</v>
      </c>
      <c r="I902" s="55"/>
      <c r="J902" s="55"/>
      <c r="K902" s="55"/>
      <c r="L902" s="57">
        <v>43236.435856481483</v>
      </c>
      <c r="M902" s="59" t="s">
        <v>3047</v>
      </c>
      <c r="N902" s="58" t="s">
        <v>4576</v>
      </c>
      <c r="O902" s="55"/>
      <c r="P902">
        <v>1</v>
      </c>
    </row>
    <row r="903" spans="1:16" x14ac:dyDescent="0.25">
      <c r="A903" s="46" t="s">
        <v>643</v>
      </c>
      <c r="B903" s="46" t="s">
        <v>617</v>
      </c>
      <c r="C903">
        <v>903</v>
      </c>
      <c r="D903" s="53">
        <v>1109</v>
      </c>
      <c r="E9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3" s="55" t="s">
        <v>1018</v>
      </c>
      <c r="G903" s="57">
        <v>43236.435856481483</v>
      </c>
      <c r="H903" s="55" t="s">
        <v>1461</v>
      </c>
      <c r="I903" s="55"/>
      <c r="J903" s="55"/>
      <c r="K903" s="55"/>
      <c r="L903" s="57">
        <v>43236.435856481483</v>
      </c>
      <c r="M903" s="59" t="s">
        <v>3047</v>
      </c>
      <c r="N903" s="58" t="s">
        <v>4576</v>
      </c>
      <c r="O903" s="55"/>
      <c r="P903">
        <v>1</v>
      </c>
    </row>
    <row r="904" spans="1:16" x14ac:dyDescent="0.25">
      <c r="A904" s="46" t="s">
        <v>644</v>
      </c>
      <c r="B904" s="46" t="s">
        <v>818</v>
      </c>
      <c r="C904">
        <v>904</v>
      </c>
      <c r="D904" s="53">
        <v>1110</v>
      </c>
      <c r="E9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4" s="55" t="s">
        <v>1018</v>
      </c>
      <c r="G904" s="57">
        <v>43234.810601851852</v>
      </c>
      <c r="H904" s="55" t="s">
        <v>1027</v>
      </c>
      <c r="I904" s="59" t="s">
        <v>1744</v>
      </c>
      <c r="J904" s="55" t="s">
        <v>2138</v>
      </c>
      <c r="K904" s="55"/>
      <c r="L904" s="57">
        <v>43234.810601851852</v>
      </c>
      <c r="M904" s="59" t="s">
        <v>3048</v>
      </c>
      <c r="N904" s="58" t="s">
        <v>4577</v>
      </c>
      <c r="O904" s="55"/>
      <c r="P904">
        <v>1</v>
      </c>
    </row>
    <row r="905" spans="1:16" x14ac:dyDescent="0.25">
      <c r="A905" s="46" t="s">
        <v>644</v>
      </c>
      <c r="B905" s="46" t="s">
        <v>850</v>
      </c>
      <c r="C905">
        <v>905</v>
      </c>
      <c r="D905" s="53">
        <v>1111</v>
      </c>
      <c r="E9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5" s="55" t="s">
        <v>1018</v>
      </c>
      <c r="G905" s="57">
        <v>43234.810601851852</v>
      </c>
      <c r="H905" s="55" t="s">
        <v>1027</v>
      </c>
      <c r="I905" s="59" t="s">
        <v>1744</v>
      </c>
      <c r="J905" s="55" t="s">
        <v>2138</v>
      </c>
      <c r="K905" s="55"/>
      <c r="L905" s="57">
        <v>43234.810601851852</v>
      </c>
      <c r="M905" s="59" t="s">
        <v>3048</v>
      </c>
      <c r="N905" s="58" t="s">
        <v>4577</v>
      </c>
      <c r="O905" s="55"/>
      <c r="P905">
        <v>1</v>
      </c>
    </row>
    <row r="906" spans="1:16" x14ac:dyDescent="0.25">
      <c r="A906" s="46" t="s">
        <v>644</v>
      </c>
      <c r="B906" s="46" t="s">
        <v>844</v>
      </c>
      <c r="C906">
        <v>906</v>
      </c>
      <c r="D906" s="53">
        <v>1112</v>
      </c>
      <c r="E9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6" s="55" t="s">
        <v>1018</v>
      </c>
      <c r="G906" s="57">
        <v>43234.824965277781</v>
      </c>
      <c r="H906" s="55" t="s">
        <v>1068</v>
      </c>
      <c r="I906" s="59" t="s">
        <v>1764</v>
      </c>
      <c r="J906" s="55" t="s">
        <v>2148</v>
      </c>
      <c r="K906" s="55"/>
      <c r="L906" s="57">
        <v>43234.824965277781</v>
      </c>
      <c r="M906" s="59" t="s">
        <v>3049</v>
      </c>
      <c r="N906" s="58" t="s">
        <v>4578</v>
      </c>
      <c r="O906" s="55"/>
      <c r="P906">
        <v>1</v>
      </c>
    </row>
    <row r="907" spans="1:16" x14ac:dyDescent="0.25">
      <c r="A907" s="46" t="s">
        <v>644</v>
      </c>
      <c r="B907" s="46" t="s">
        <v>645</v>
      </c>
      <c r="C907">
        <v>907</v>
      </c>
      <c r="D907" s="53">
        <v>1113</v>
      </c>
      <c r="E9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7" s="55" t="s">
        <v>1018</v>
      </c>
      <c r="G907" s="57">
        <v>43235.279618055552</v>
      </c>
      <c r="H907" s="55" t="s">
        <v>1128</v>
      </c>
      <c r="I907" s="55"/>
      <c r="J907" s="55"/>
      <c r="K907" s="55"/>
      <c r="L907" s="57">
        <v>43235.279618055552</v>
      </c>
      <c r="M907" s="59" t="s">
        <v>3050</v>
      </c>
      <c r="N907" s="58" t="s">
        <v>4579</v>
      </c>
      <c r="O907" s="55"/>
      <c r="P907">
        <v>1</v>
      </c>
    </row>
    <row r="908" spans="1:16" x14ac:dyDescent="0.25">
      <c r="A908" s="46" t="s">
        <v>644</v>
      </c>
      <c r="B908" s="46" t="s">
        <v>843</v>
      </c>
      <c r="C908">
        <v>908</v>
      </c>
      <c r="D908" s="53">
        <v>1114</v>
      </c>
      <c r="E9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8" s="55" t="s">
        <v>1018</v>
      </c>
      <c r="G908" s="57">
        <v>43235.282233796293</v>
      </c>
      <c r="H908" s="55" t="s">
        <v>1182</v>
      </c>
      <c r="I908" s="59" t="s">
        <v>1760</v>
      </c>
      <c r="J908" s="55" t="s">
        <v>2141</v>
      </c>
      <c r="K908" s="55"/>
      <c r="L908" s="57">
        <v>43235.282233796293</v>
      </c>
      <c r="M908" s="59" t="s">
        <v>3051</v>
      </c>
      <c r="N908" s="58" t="s">
        <v>4580</v>
      </c>
      <c r="O908" s="55"/>
      <c r="P908">
        <v>1</v>
      </c>
    </row>
    <row r="909" spans="1:16" x14ac:dyDescent="0.25">
      <c r="A909" s="46" t="s">
        <v>644</v>
      </c>
      <c r="B909" s="46" t="s">
        <v>806</v>
      </c>
      <c r="C909">
        <v>909</v>
      </c>
      <c r="D909" s="53">
        <v>1116</v>
      </c>
      <c r="E9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09" s="55" t="s">
        <v>1018</v>
      </c>
      <c r="G909" s="57">
        <v>43235.323877314811</v>
      </c>
      <c r="H909" s="55" t="s">
        <v>1463</v>
      </c>
      <c r="I909" s="55"/>
      <c r="J909" s="55"/>
      <c r="K909" s="55"/>
      <c r="L909" s="57">
        <v>43235.323877314811</v>
      </c>
      <c r="M909" s="59" t="s">
        <v>3053</v>
      </c>
      <c r="N909" s="58" t="s">
        <v>4582</v>
      </c>
      <c r="O909" s="55"/>
      <c r="P909">
        <v>1</v>
      </c>
    </row>
    <row r="910" spans="1:16" x14ac:dyDescent="0.25">
      <c r="A910" s="46" t="s">
        <v>644</v>
      </c>
      <c r="B910" s="46" t="s">
        <v>792</v>
      </c>
      <c r="C910">
        <v>910</v>
      </c>
      <c r="D910" s="53">
        <v>1117</v>
      </c>
      <c r="E9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0" s="55" t="s">
        <v>1018</v>
      </c>
      <c r="G910" s="57">
        <v>43235.385648148149</v>
      </c>
      <c r="H910" s="55" t="s">
        <v>1386</v>
      </c>
      <c r="I910" s="55"/>
      <c r="J910" s="55"/>
      <c r="K910" s="55"/>
      <c r="L910" s="57">
        <v>43235.385648148149</v>
      </c>
      <c r="M910" s="59" t="s">
        <v>3054</v>
      </c>
      <c r="N910" s="58" t="s">
        <v>4583</v>
      </c>
      <c r="O910" s="55"/>
      <c r="P910">
        <v>2</v>
      </c>
    </row>
    <row r="911" spans="1:16" x14ac:dyDescent="0.25">
      <c r="A911" s="46" t="s">
        <v>644</v>
      </c>
      <c r="B911" s="46" t="s">
        <v>891</v>
      </c>
      <c r="C911">
        <v>911</v>
      </c>
      <c r="D911" s="53">
        <v>1118</v>
      </c>
      <c r="E9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1" s="55" t="s">
        <v>1018</v>
      </c>
      <c r="G911" s="57">
        <v>43235.392777777779</v>
      </c>
      <c r="H911" s="55" t="s">
        <v>1109</v>
      </c>
      <c r="I911" s="55"/>
      <c r="J911" s="55"/>
      <c r="K911" s="55"/>
      <c r="L911" s="57">
        <v>43235.392777777779</v>
      </c>
      <c r="M911" s="59" t="s">
        <v>3055</v>
      </c>
      <c r="N911" s="58" t="s">
        <v>4584</v>
      </c>
      <c r="O911" s="55"/>
      <c r="P911">
        <v>1</v>
      </c>
    </row>
    <row r="912" spans="1:16" x14ac:dyDescent="0.25">
      <c r="A912" s="46" t="s">
        <v>644</v>
      </c>
      <c r="B912" s="46" t="s">
        <v>738</v>
      </c>
      <c r="C912">
        <v>912</v>
      </c>
      <c r="D912" s="53">
        <v>1119</v>
      </c>
      <c r="E9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2" s="55" t="s">
        <v>1018</v>
      </c>
      <c r="G912" s="57">
        <v>43235.392777777779</v>
      </c>
      <c r="H912" s="55" t="s">
        <v>1109</v>
      </c>
      <c r="I912" s="55"/>
      <c r="J912" s="55"/>
      <c r="K912" s="55"/>
      <c r="L912" s="57">
        <v>43235.392777777779</v>
      </c>
      <c r="M912" s="59" t="s">
        <v>3055</v>
      </c>
      <c r="N912" s="58" t="s">
        <v>4584</v>
      </c>
      <c r="O912" s="55"/>
      <c r="P912">
        <v>2</v>
      </c>
    </row>
    <row r="913" spans="1:16" x14ac:dyDescent="0.25">
      <c r="A913" s="46" t="s">
        <v>644</v>
      </c>
      <c r="B913" s="46" t="s">
        <v>748</v>
      </c>
      <c r="C913">
        <v>913</v>
      </c>
      <c r="D913" s="53">
        <v>1120</v>
      </c>
      <c r="E9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3" s="55" t="s">
        <v>1018</v>
      </c>
      <c r="G913" s="57">
        <v>43235.832199074073</v>
      </c>
      <c r="H913" s="55" t="s">
        <v>1219</v>
      </c>
      <c r="I913" s="55"/>
      <c r="J913" s="55"/>
      <c r="K913" s="55"/>
      <c r="L913" s="57">
        <v>43235.832199074073</v>
      </c>
      <c r="M913" s="59" t="s">
        <v>3056</v>
      </c>
      <c r="N913" s="58" t="s">
        <v>4585</v>
      </c>
      <c r="O913" s="55"/>
      <c r="P913">
        <v>1</v>
      </c>
    </row>
    <row r="914" spans="1:16" x14ac:dyDescent="0.25">
      <c r="A914" s="46" t="s">
        <v>644</v>
      </c>
      <c r="B914" s="46" t="s">
        <v>754</v>
      </c>
      <c r="C914">
        <v>914</v>
      </c>
      <c r="D914" s="53">
        <v>1121</v>
      </c>
      <c r="E9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4" s="55" t="s">
        <v>1018</v>
      </c>
      <c r="G914" s="57">
        <v>43235.870983796296</v>
      </c>
      <c r="H914" s="55" t="s">
        <v>1295</v>
      </c>
      <c r="I914" s="55"/>
      <c r="J914" s="55"/>
      <c r="K914" s="55" t="s">
        <v>2226</v>
      </c>
      <c r="L914" s="57">
        <v>43235.870983796296</v>
      </c>
      <c r="M914" s="59" t="s">
        <v>3057</v>
      </c>
      <c r="N914" s="58" t="s">
        <v>4586</v>
      </c>
      <c r="O914" s="55"/>
      <c r="P914">
        <v>1</v>
      </c>
    </row>
    <row r="915" spans="1:16" x14ac:dyDescent="0.25">
      <c r="A915" s="46" t="s">
        <v>645</v>
      </c>
      <c r="B915" s="46" t="s">
        <v>644</v>
      </c>
      <c r="C915">
        <v>915</v>
      </c>
      <c r="D915" s="53">
        <v>1122</v>
      </c>
      <c r="E9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5" s="55" t="s">
        <v>1018</v>
      </c>
      <c r="G915" s="57">
        <v>43235.29760416667</v>
      </c>
      <c r="H915" s="55" t="s">
        <v>1464</v>
      </c>
      <c r="I915" s="55"/>
      <c r="J915" s="55"/>
      <c r="K915" s="55"/>
      <c r="L915" s="57">
        <v>43235.29760416667</v>
      </c>
      <c r="M915" s="59" t="s">
        <v>3058</v>
      </c>
      <c r="N915" s="58" t="s">
        <v>4587</v>
      </c>
      <c r="O915" s="55"/>
      <c r="P915">
        <v>1</v>
      </c>
    </row>
    <row r="916" spans="1:16" x14ac:dyDescent="0.25">
      <c r="A916" s="46" t="s">
        <v>646</v>
      </c>
      <c r="B916" s="46" t="s">
        <v>982</v>
      </c>
      <c r="C916">
        <v>916</v>
      </c>
      <c r="D916" s="53">
        <v>1123</v>
      </c>
      <c r="E9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6" s="55" t="s">
        <v>1018</v>
      </c>
      <c r="G916" s="57">
        <v>43236.440937500003</v>
      </c>
      <c r="H916" s="55" t="s">
        <v>1465</v>
      </c>
      <c r="I916" s="59" t="s">
        <v>1971</v>
      </c>
      <c r="J916" s="55" t="s">
        <v>2179</v>
      </c>
      <c r="K916" s="55"/>
      <c r="L916" s="57">
        <v>43236.440937500003</v>
      </c>
      <c r="M916" s="59" t="s">
        <v>3059</v>
      </c>
      <c r="N916" s="58" t="s">
        <v>4588</v>
      </c>
      <c r="O916" s="55"/>
      <c r="P916">
        <v>1</v>
      </c>
    </row>
    <row r="917" spans="1:16" x14ac:dyDescent="0.25">
      <c r="A917" s="46" t="s">
        <v>648</v>
      </c>
      <c r="B917" s="46" t="s">
        <v>797</v>
      </c>
      <c r="C917">
        <v>917</v>
      </c>
      <c r="D917" s="53">
        <v>1125</v>
      </c>
      <c r="E9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7" s="55" t="s">
        <v>1018</v>
      </c>
      <c r="G917" s="57">
        <v>43235.400740740741</v>
      </c>
      <c r="H917" s="55" t="s">
        <v>1467</v>
      </c>
      <c r="I917" s="55"/>
      <c r="J917" s="55"/>
      <c r="K917" s="55" t="s">
        <v>2217</v>
      </c>
      <c r="L917" s="57">
        <v>43235.400740740741</v>
      </c>
      <c r="M917" s="59" t="s">
        <v>3061</v>
      </c>
      <c r="N917" s="58" t="s">
        <v>4590</v>
      </c>
      <c r="O917" s="55"/>
      <c r="P917">
        <v>1</v>
      </c>
    </row>
    <row r="918" spans="1:16" x14ac:dyDescent="0.25">
      <c r="A918" s="46" t="s">
        <v>648</v>
      </c>
      <c r="B918" s="46" t="s">
        <v>507</v>
      </c>
      <c r="C918">
        <v>918</v>
      </c>
      <c r="D918" s="53">
        <v>1126</v>
      </c>
      <c r="E9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8" s="55" t="s">
        <v>1018</v>
      </c>
      <c r="G918" s="57">
        <v>43235.400740740741</v>
      </c>
      <c r="H918" s="55" t="s">
        <v>1467</v>
      </c>
      <c r="I918" s="55"/>
      <c r="J918" s="55"/>
      <c r="K918" s="55" t="s">
        <v>2217</v>
      </c>
      <c r="L918" s="57">
        <v>43235.400740740741</v>
      </c>
      <c r="M918" s="59" t="s">
        <v>3061</v>
      </c>
      <c r="N918" s="58" t="s">
        <v>4590</v>
      </c>
      <c r="O918" s="55"/>
      <c r="P918">
        <v>1</v>
      </c>
    </row>
    <row r="919" spans="1:16" x14ac:dyDescent="0.25">
      <c r="A919" s="46" t="s">
        <v>649</v>
      </c>
      <c r="B919" s="46" t="s">
        <v>648</v>
      </c>
      <c r="C919">
        <v>919</v>
      </c>
      <c r="D919" s="53">
        <v>1127</v>
      </c>
      <c r="E9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19" s="55" t="s">
        <v>1018</v>
      </c>
      <c r="G919" s="57">
        <v>43235.440659722219</v>
      </c>
      <c r="H919" s="55" t="s">
        <v>1183</v>
      </c>
      <c r="I919" s="55"/>
      <c r="J919" s="55"/>
      <c r="K919" s="55" t="s">
        <v>2217</v>
      </c>
      <c r="L919" s="57">
        <v>43235.440659722219</v>
      </c>
      <c r="M919" s="59" t="s">
        <v>3062</v>
      </c>
      <c r="N919" s="58" t="s">
        <v>4591</v>
      </c>
      <c r="O919" s="55"/>
      <c r="P919">
        <v>1</v>
      </c>
    </row>
    <row r="920" spans="1:16" x14ac:dyDescent="0.25">
      <c r="A920" s="46" t="s">
        <v>640</v>
      </c>
      <c r="B920" s="46" t="s">
        <v>821</v>
      </c>
      <c r="C920">
        <v>920</v>
      </c>
      <c r="D920" s="53">
        <v>1128</v>
      </c>
      <c r="E9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0" s="55" t="s">
        <v>1018</v>
      </c>
      <c r="G920" s="57">
        <v>43234.856377314813</v>
      </c>
      <c r="H920" s="55" t="s">
        <v>1458</v>
      </c>
      <c r="I920" s="55"/>
      <c r="J920" s="55"/>
      <c r="K920" s="55" t="s">
        <v>2241</v>
      </c>
      <c r="L920" s="57">
        <v>43234.856377314813</v>
      </c>
      <c r="M920" s="59" t="s">
        <v>3044</v>
      </c>
      <c r="N920" s="58" t="s">
        <v>4573</v>
      </c>
      <c r="O920" s="55"/>
      <c r="P920">
        <v>1</v>
      </c>
    </row>
    <row r="921" spans="1:16" x14ac:dyDescent="0.25">
      <c r="A921" s="46" t="s">
        <v>649</v>
      </c>
      <c r="B921" s="46" t="s">
        <v>640</v>
      </c>
      <c r="C921">
        <v>921</v>
      </c>
      <c r="D921" s="53">
        <v>1130</v>
      </c>
      <c r="E9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1" s="55" t="s">
        <v>1018</v>
      </c>
      <c r="G921" s="57">
        <v>43236.444201388891</v>
      </c>
      <c r="H921" s="55" t="s">
        <v>1469</v>
      </c>
      <c r="I921" s="55"/>
      <c r="J921" s="55"/>
      <c r="K921" s="55"/>
      <c r="L921" s="57">
        <v>43236.444201388891</v>
      </c>
      <c r="M921" s="59" t="s">
        <v>3064</v>
      </c>
      <c r="N921" s="58" t="s">
        <v>4593</v>
      </c>
      <c r="O921" s="55"/>
      <c r="P921">
        <v>1</v>
      </c>
    </row>
    <row r="922" spans="1:16" x14ac:dyDescent="0.25">
      <c r="A922" s="46" t="s">
        <v>649</v>
      </c>
      <c r="B922" s="46" t="s">
        <v>798</v>
      </c>
      <c r="C922">
        <v>922</v>
      </c>
      <c r="D922" s="53">
        <v>1131</v>
      </c>
      <c r="E9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2" s="55" t="s">
        <v>1018</v>
      </c>
      <c r="G922" s="57">
        <v>43235.307858796295</v>
      </c>
      <c r="H922" s="55" t="s">
        <v>1318</v>
      </c>
      <c r="I922" s="55"/>
      <c r="J922" s="55"/>
      <c r="K922" s="55"/>
      <c r="L922" s="57">
        <v>43235.307858796295</v>
      </c>
      <c r="M922" s="59" t="s">
        <v>3065</v>
      </c>
      <c r="N922" s="58" t="s">
        <v>4594</v>
      </c>
      <c r="O922" s="55"/>
      <c r="P922">
        <v>1</v>
      </c>
    </row>
    <row r="923" spans="1:16" x14ac:dyDescent="0.25">
      <c r="A923" s="46" t="s">
        <v>649</v>
      </c>
      <c r="B923" s="46" t="s">
        <v>797</v>
      </c>
      <c r="C923">
        <v>923</v>
      </c>
      <c r="D923" s="53">
        <v>1132</v>
      </c>
      <c r="E9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3" s="55" t="s">
        <v>1018</v>
      </c>
      <c r="G923" s="57">
        <v>43235.307858796295</v>
      </c>
      <c r="H923" s="55" t="s">
        <v>1318</v>
      </c>
      <c r="I923" s="55"/>
      <c r="J923" s="55"/>
      <c r="K923" s="55"/>
      <c r="L923" s="57">
        <v>43235.307858796295</v>
      </c>
      <c r="M923" s="59" t="s">
        <v>3065</v>
      </c>
      <c r="N923" s="58" t="s">
        <v>4594</v>
      </c>
      <c r="O923" s="55"/>
      <c r="P923">
        <v>2</v>
      </c>
    </row>
    <row r="924" spans="1:16" x14ac:dyDescent="0.25">
      <c r="A924" s="46" t="s">
        <v>649</v>
      </c>
      <c r="B924" s="46" t="s">
        <v>727</v>
      </c>
      <c r="C924">
        <v>924</v>
      </c>
      <c r="D924" s="53">
        <v>1133</v>
      </c>
      <c r="E9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4" s="55" t="s">
        <v>1018</v>
      </c>
      <c r="G924" s="57">
        <v>43235.436527777776</v>
      </c>
      <c r="H924" s="55" t="s">
        <v>1470</v>
      </c>
      <c r="I924" s="59" t="s">
        <v>1974</v>
      </c>
      <c r="J924" s="55" t="s">
        <v>2144</v>
      </c>
      <c r="K924" s="55" t="s">
        <v>2243</v>
      </c>
      <c r="L924" s="57">
        <v>43235.436527777776</v>
      </c>
      <c r="M924" s="59" t="s">
        <v>3066</v>
      </c>
      <c r="N924" s="58" t="s">
        <v>4595</v>
      </c>
      <c r="O924" s="55"/>
      <c r="P924">
        <v>2</v>
      </c>
    </row>
    <row r="925" spans="1:16" x14ac:dyDescent="0.25">
      <c r="A925" s="46" t="s">
        <v>649</v>
      </c>
      <c r="B925" s="46" t="s">
        <v>507</v>
      </c>
      <c r="C925">
        <v>925</v>
      </c>
      <c r="D925" s="53">
        <v>1134</v>
      </c>
      <c r="E9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5" s="55" t="s">
        <v>1018</v>
      </c>
      <c r="G925" s="57">
        <v>43235.440659722219</v>
      </c>
      <c r="H925" s="55" t="s">
        <v>1183</v>
      </c>
      <c r="I925" s="55"/>
      <c r="J925" s="55"/>
      <c r="K925" s="55" t="s">
        <v>2217</v>
      </c>
      <c r="L925" s="57">
        <v>43235.440659722219</v>
      </c>
      <c r="M925" s="59" t="s">
        <v>3062</v>
      </c>
      <c r="N925" s="58" t="s">
        <v>4591</v>
      </c>
      <c r="O925" s="55"/>
      <c r="P925">
        <v>1</v>
      </c>
    </row>
    <row r="926" spans="1:16" x14ac:dyDescent="0.25">
      <c r="A926" s="46" t="s">
        <v>649</v>
      </c>
      <c r="B926" s="46" t="s">
        <v>715</v>
      </c>
      <c r="C926">
        <v>926</v>
      </c>
      <c r="D926" s="53">
        <v>1135</v>
      </c>
      <c r="E9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6" s="55" t="s">
        <v>1018</v>
      </c>
      <c r="G926" s="57">
        <v>43235.507685185185</v>
      </c>
      <c r="H926" s="55" t="s">
        <v>1309</v>
      </c>
      <c r="I926" s="59" t="s">
        <v>1895</v>
      </c>
      <c r="J926" s="55" t="s">
        <v>2137</v>
      </c>
      <c r="K926" s="55"/>
      <c r="L926" s="57">
        <v>43235.507685185185</v>
      </c>
      <c r="M926" s="59" t="s">
        <v>3067</v>
      </c>
      <c r="N926" s="58" t="s">
        <v>4596</v>
      </c>
      <c r="O926" s="55"/>
      <c r="P926">
        <v>1</v>
      </c>
    </row>
    <row r="927" spans="1:16" x14ac:dyDescent="0.25">
      <c r="A927" s="46" t="s">
        <v>649</v>
      </c>
      <c r="B927" s="46" t="s">
        <v>983</v>
      </c>
      <c r="C927">
        <v>927</v>
      </c>
      <c r="D927" s="53">
        <v>1136</v>
      </c>
      <c r="E9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7" s="55" t="s">
        <v>1018</v>
      </c>
      <c r="G927" s="57">
        <v>43235.821793981479</v>
      </c>
      <c r="H927" s="55" t="s">
        <v>1471</v>
      </c>
      <c r="I927" s="59" t="s">
        <v>1975</v>
      </c>
      <c r="J927" s="55" t="s">
        <v>2139</v>
      </c>
      <c r="K927" s="55"/>
      <c r="L927" s="57">
        <v>43235.821793981479</v>
      </c>
      <c r="M927" s="59" t="s">
        <v>3068</v>
      </c>
      <c r="N927" s="58" t="s">
        <v>4597</v>
      </c>
      <c r="O927" s="58" t="s">
        <v>5375</v>
      </c>
      <c r="P927" s="61">
        <v>2</v>
      </c>
    </row>
    <row r="928" spans="1:16" x14ac:dyDescent="0.25">
      <c r="A928" s="46" t="s">
        <v>649</v>
      </c>
      <c r="B928" s="46" t="s">
        <v>738</v>
      </c>
      <c r="C928">
        <v>928</v>
      </c>
      <c r="D928" s="53">
        <v>1137</v>
      </c>
      <c r="E9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8" s="55" t="s">
        <v>1018</v>
      </c>
      <c r="G928" s="57">
        <v>43235.821793981479</v>
      </c>
      <c r="H928" s="55" t="s">
        <v>1471</v>
      </c>
      <c r="I928" s="59" t="s">
        <v>1975</v>
      </c>
      <c r="J928" s="55" t="s">
        <v>2139</v>
      </c>
      <c r="K928" s="55"/>
      <c r="L928" s="57">
        <v>43235.821793981479</v>
      </c>
      <c r="M928" s="59" t="s">
        <v>3068</v>
      </c>
      <c r="N928" s="58" t="s">
        <v>4597</v>
      </c>
      <c r="O928" s="58" t="s">
        <v>5375</v>
      </c>
      <c r="P928" s="61">
        <v>2</v>
      </c>
    </row>
    <row r="929" spans="1:16" x14ac:dyDescent="0.25">
      <c r="A929" s="46" t="s">
        <v>649</v>
      </c>
      <c r="B929" s="46" t="s">
        <v>984</v>
      </c>
      <c r="C929">
        <v>929</v>
      </c>
      <c r="D929" s="53">
        <v>1138</v>
      </c>
      <c r="E9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29" s="55" t="s">
        <v>1018</v>
      </c>
      <c r="G929" s="57">
        <v>43235.821793981479</v>
      </c>
      <c r="H929" s="55" t="s">
        <v>1471</v>
      </c>
      <c r="I929" s="59" t="s">
        <v>1975</v>
      </c>
      <c r="J929" s="55" t="s">
        <v>2139</v>
      </c>
      <c r="K929" s="55"/>
      <c r="L929" s="57">
        <v>43235.821793981479</v>
      </c>
      <c r="M929" s="59" t="s">
        <v>3068</v>
      </c>
      <c r="N929" s="58" t="s">
        <v>4597</v>
      </c>
      <c r="O929" s="58" t="s">
        <v>5375</v>
      </c>
      <c r="P929" s="61">
        <v>2</v>
      </c>
    </row>
    <row r="930" spans="1:16" x14ac:dyDescent="0.25">
      <c r="A930" s="46" t="s">
        <v>649</v>
      </c>
      <c r="B930" s="46" t="s">
        <v>767</v>
      </c>
      <c r="C930">
        <v>930</v>
      </c>
      <c r="D930" s="53">
        <v>1140</v>
      </c>
      <c r="E9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0" s="55" t="s">
        <v>1018</v>
      </c>
      <c r="G930" s="57">
        <v>43236.361562500002</v>
      </c>
      <c r="H930" s="55" t="s">
        <v>1472</v>
      </c>
      <c r="I930" s="59" t="s">
        <v>1976</v>
      </c>
      <c r="J930" s="55" t="s">
        <v>2141</v>
      </c>
      <c r="K930" s="55"/>
      <c r="L930" s="57">
        <v>43236.361562500002</v>
      </c>
      <c r="M930" s="59" t="s">
        <v>3069</v>
      </c>
      <c r="N930" s="58" t="s">
        <v>4598</v>
      </c>
      <c r="O930" s="55"/>
      <c r="P930">
        <v>1</v>
      </c>
    </row>
    <row r="931" spans="1:16" x14ac:dyDescent="0.25">
      <c r="A931" s="46" t="s">
        <v>650</v>
      </c>
      <c r="B931" s="46" t="s">
        <v>803</v>
      </c>
      <c r="C931">
        <v>931</v>
      </c>
      <c r="D931" s="53">
        <v>1141</v>
      </c>
      <c r="E9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1" s="55" t="s">
        <v>1018</v>
      </c>
      <c r="G931" s="57">
        <v>43236.448217592595</v>
      </c>
      <c r="H931" s="55" t="s">
        <v>1398</v>
      </c>
      <c r="I931" s="55"/>
      <c r="J931" s="55"/>
      <c r="K931" s="55"/>
      <c r="L931" s="57">
        <v>43236.448217592595</v>
      </c>
      <c r="M931" s="59" t="s">
        <v>3070</v>
      </c>
      <c r="N931" s="58" t="s">
        <v>4599</v>
      </c>
      <c r="O931" s="55"/>
      <c r="P931">
        <v>1</v>
      </c>
    </row>
    <row r="932" spans="1:16" x14ac:dyDescent="0.25">
      <c r="A932" s="46" t="s">
        <v>651</v>
      </c>
      <c r="B932" s="46" t="s">
        <v>687</v>
      </c>
      <c r="C932">
        <v>932</v>
      </c>
      <c r="D932" s="53">
        <v>1142</v>
      </c>
      <c r="E9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2" s="55" t="s">
        <v>1018</v>
      </c>
      <c r="G932" s="57">
        <v>43236.44840277778</v>
      </c>
      <c r="H932" s="55" t="s">
        <v>1455</v>
      </c>
      <c r="I932" s="55"/>
      <c r="J932" s="55"/>
      <c r="K932" s="55"/>
      <c r="L932" s="57">
        <v>43236.44840277778</v>
      </c>
      <c r="M932" s="59" t="s">
        <v>3071</v>
      </c>
      <c r="N932" s="58" t="s">
        <v>4600</v>
      </c>
      <c r="O932" s="55"/>
      <c r="P932">
        <v>1</v>
      </c>
    </row>
    <row r="933" spans="1:16" x14ac:dyDescent="0.25">
      <c r="A933" s="46" t="s">
        <v>653</v>
      </c>
      <c r="B933" s="46" t="s">
        <v>844</v>
      </c>
      <c r="C933">
        <v>933</v>
      </c>
      <c r="D933" s="53">
        <v>1144</v>
      </c>
      <c r="E9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3" s="55" t="s">
        <v>1018</v>
      </c>
      <c r="G933" s="57">
        <v>43235.345219907409</v>
      </c>
      <c r="H933" s="55" t="s">
        <v>1068</v>
      </c>
      <c r="I933" s="59" t="s">
        <v>1764</v>
      </c>
      <c r="J933" s="55" t="s">
        <v>2148</v>
      </c>
      <c r="K933" s="55"/>
      <c r="L933" s="57">
        <v>43235.345219907409</v>
      </c>
      <c r="M933" s="59" t="s">
        <v>3073</v>
      </c>
      <c r="N933" s="58" t="s">
        <v>4602</v>
      </c>
      <c r="O933" s="55"/>
      <c r="P933">
        <v>1</v>
      </c>
    </row>
    <row r="934" spans="1:16" x14ac:dyDescent="0.25">
      <c r="A934" s="46" t="s">
        <v>653</v>
      </c>
      <c r="B934" s="46" t="s">
        <v>738</v>
      </c>
      <c r="C934">
        <v>934</v>
      </c>
      <c r="D934" s="53">
        <v>1145</v>
      </c>
      <c r="E9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4" s="55" t="s">
        <v>1018</v>
      </c>
      <c r="G934" s="57">
        <v>43235.36923611111</v>
      </c>
      <c r="H934" s="55" t="s">
        <v>1107</v>
      </c>
      <c r="I934" s="55"/>
      <c r="J934" s="55"/>
      <c r="K934" s="55"/>
      <c r="L934" s="57">
        <v>43235.36923611111</v>
      </c>
      <c r="M934" s="59" t="s">
        <v>3074</v>
      </c>
      <c r="N934" s="58" t="s">
        <v>4603</v>
      </c>
      <c r="O934" s="55"/>
      <c r="P934">
        <v>2</v>
      </c>
    </row>
    <row r="935" spans="1:16" x14ac:dyDescent="0.25">
      <c r="A935" s="46" t="s">
        <v>653</v>
      </c>
      <c r="B935" s="46" t="s">
        <v>841</v>
      </c>
      <c r="C935">
        <v>935</v>
      </c>
      <c r="D935" s="53">
        <v>1146</v>
      </c>
      <c r="E9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5" s="55" t="s">
        <v>1018</v>
      </c>
      <c r="G935" s="57">
        <v>43235.36923611111</v>
      </c>
      <c r="H935" s="55" t="s">
        <v>1107</v>
      </c>
      <c r="I935" s="55"/>
      <c r="J935" s="55"/>
      <c r="K935" s="55"/>
      <c r="L935" s="57">
        <v>43235.36923611111</v>
      </c>
      <c r="M935" s="59" t="s">
        <v>3074</v>
      </c>
      <c r="N935" s="58" t="s">
        <v>4603</v>
      </c>
      <c r="O935" s="55"/>
      <c r="P935">
        <v>1</v>
      </c>
    </row>
    <row r="936" spans="1:16" x14ac:dyDescent="0.25">
      <c r="A936" s="46" t="s">
        <v>653</v>
      </c>
      <c r="B936" s="46" t="s">
        <v>748</v>
      </c>
      <c r="C936">
        <v>936</v>
      </c>
      <c r="D936" s="53">
        <v>1147</v>
      </c>
      <c r="E9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6" s="55" t="s">
        <v>1018</v>
      </c>
      <c r="G936" s="57">
        <v>43235.825925925928</v>
      </c>
      <c r="H936" s="55" t="s">
        <v>1219</v>
      </c>
      <c r="I936" s="55"/>
      <c r="J936" s="55"/>
      <c r="K936" s="55"/>
      <c r="L936" s="57">
        <v>43235.825925925928</v>
      </c>
      <c r="M936" s="59" t="s">
        <v>3075</v>
      </c>
      <c r="N936" s="58" t="s">
        <v>4604</v>
      </c>
      <c r="O936" s="55"/>
      <c r="P936">
        <v>1</v>
      </c>
    </row>
    <row r="937" spans="1:16" x14ac:dyDescent="0.25">
      <c r="A937" s="46" t="s">
        <v>653</v>
      </c>
      <c r="B937" s="46" t="s">
        <v>692</v>
      </c>
      <c r="C937">
        <v>937</v>
      </c>
      <c r="D937" s="53">
        <v>1148</v>
      </c>
      <c r="E9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7" s="55" t="s">
        <v>1018</v>
      </c>
      <c r="G937" s="57">
        <v>43235.854409722226</v>
      </c>
      <c r="H937" s="55" t="s">
        <v>1232</v>
      </c>
      <c r="I937" s="55"/>
      <c r="J937" s="55"/>
      <c r="K937" s="55"/>
      <c r="L937" s="57">
        <v>43235.854409722226</v>
      </c>
      <c r="M937" s="59" t="s">
        <v>3076</v>
      </c>
      <c r="N937" s="58" t="s">
        <v>4605</v>
      </c>
      <c r="O937" s="55"/>
      <c r="P937">
        <v>1</v>
      </c>
    </row>
    <row r="938" spans="1:16" x14ac:dyDescent="0.25">
      <c r="A938" s="46" t="s">
        <v>653</v>
      </c>
      <c r="B938" s="46" t="s">
        <v>980</v>
      </c>
      <c r="C938">
        <v>938</v>
      </c>
      <c r="D938" s="53">
        <v>1150</v>
      </c>
      <c r="E9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8" s="55" t="s">
        <v>1018</v>
      </c>
      <c r="G938" s="57">
        <v>43236.457627314812</v>
      </c>
      <c r="H938" s="55" t="s">
        <v>1429</v>
      </c>
      <c r="I938" s="55"/>
      <c r="J938" s="55"/>
      <c r="K938" s="55"/>
      <c r="L938" s="57">
        <v>43236.457627314812</v>
      </c>
      <c r="M938" s="59" t="s">
        <v>3078</v>
      </c>
      <c r="N938" s="58" t="s">
        <v>4607</v>
      </c>
      <c r="O938" s="55"/>
      <c r="P938">
        <v>1</v>
      </c>
    </row>
    <row r="939" spans="1:16" x14ac:dyDescent="0.25">
      <c r="A939" s="46" t="s">
        <v>653</v>
      </c>
      <c r="B939" s="46" t="s">
        <v>817</v>
      </c>
      <c r="C939">
        <v>939</v>
      </c>
      <c r="D939" s="53">
        <v>1151</v>
      </c>
      <c r="E9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39" s="55" t="s">
        <v>1018</v>
      </c>
      <c r="G939" s="57">
        <v>43236.457627314812</v>
      </c>
      <c r="H939" s="55" t="s">
        <v>1429</v>
      </c>
      <c r="I939" s="55"/>
      <c r="J939" s="55"/>
      <c r="K939" s="55"/>
      <c r="L939" s="57">
        <v>43236.457627314812</v>
      </c>
      <c r="M939" s="59" t="s">
        <v>3078</v>
      </c>
      <c r="N939" s="58" t="s">
        <v>4607</v>
      </c>
      <c r="O939" s="55"/>
      <c r="P939">
        <v>1</v>
      </c>
    </row>
    <row r="940" spans="1:16" x14ac:dyDescent="0.25">
      <c r="A940" s="46" t="s">
        <v>654</v>
      </c>
      <c r="B940" s="46" t="s">
        <v>738</v>
      </c>
      <c r="C940">
        <v>940</v>
      </c>
      <c r="D940" s="53">
        <v>1152</v>
      </c>
      <c r="E9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0" s="55" t="s">
        <v>1018</v>
      </c>
      <c r="G940" s="57">
        <v>43235.703159722223</v>
      </c>
      <c r="H940" s="55" t="s">
        <v>1120</v>
      </c>
      <c r="I940" s="55"/>
      <c r="J940" s="55"/>
      <c r="K940" s="55"/>
      <c r="L940" s="57">
        <v>43235.703159722223</v>
      </c>
      <c r="M940" s="59" t="s">
        <v>3079</v>
      </c>
      <c r="N940" s="58" t="s">
        <v>4608</v>
      </c>
      <c r="O940" s="55"/>
      <c r="P940">
        <v>2</v>
      </c>
    </row>
    <row r="941" spans="1:16" x14ac:dyDescent="0.25">
      <c r="A941" s="46" t="s">
        <v>654</v>
      </c>
      <c r="B941" s="46" t="s">
        <v>857</v>
      </c>
      <c r="C941">
        <v>941</v>
      </c>
      <c r="D941" s="53">
        <v>1153</v>
      </c>
      <c r="E9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1" s="55" t="s">
        <v>1018</v>
      </c>
      <c r="G941" s="57">
        <v>43235.851365740738</v>
      </c>
      <c r="H941" s="55" t="s">
        <v>1237</v>
      </c>
      <c r="I941" s="55"/>
      <c r="J941" s="55"/>
      <c r="K941" s="55"/>
      <c r="L941" s="57">
        <v>43235.851365740738</v>
      </c>
      <c r="M941" s="59" t="s">
        <v>3080</v>
      </c>
      <c r="N941" s="58" t="s">
        <v>4609</v>
      </c>
      <c r="O941" s="55"/>
      <c r="P941">
        <v>2</v>
      </c>
    </row>
    <row r="942" spans="1:16" x14ac:dyDescent="0.25">
      <c r="A942" s="46" t="s">
        <v>654</v>
      </c>
      <c r="B942" s="46" t="s">
        <v>748</v>
      </c>
      <c r="C942">
        <v>942</v>
      </c>
      <c r="D942" s="53">
        <v>1154</v>
      </c>
      <c r="E9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2" s="55" t="s">
        <v>1018</v>
      </c>
      <c r="G942" s="57">
        <v>43235.858773148146</v>
      </c>
      <c r="H942" s="55" t="s">
        <v>1219</v>
      </c>
      <c r="I942" s="55"/>
      <c r="J942" s="55"/>
      <c r="K942" s="55"/>
      <c r="L942" s="57">
        <v>43235.858773148146</v>
      </c>
      <c r="M942" s="59" t="s">
        <v>3081</v>
      </c>
      <c r="N942" s="58" t="s">
        <v>4610</v>
      </c>
      <c r="O942" s="55"/>
      <c r="P942">
        <v>1</v>
      </c>
    </row>
    <row r="943" spans="1:16" x14ac:dyDescent="0.25">
      <c r="A943" s="46" t="s">
        <v>654</v>
      </c>
      <c r="B943" s="46" t="s">
        <v>851</v>
      </c>
      <c r="C943">
        <v>943</v>
      </c>
      <c r="D943" s="53">
        <v>1155</v>
      </c>
      <c r="E9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3" s="55" t="s">
        <v>1018</v>
      </c>
      <c r="G943" s="57">
        <v>43236.461747685185</v>
      </c>
      <c r="H943" s="55" t="s">
        <v>1475</v>
      </c>
      <c r="I943" s="59" t="s">
        <v>1979</v>
      </c>
      <c r="J943" s="55" t="s">
        <v>2181</v>
      </c>
      <c r="K943" s="55" t="s">
        <v>2244</v>
      </c>
      <c r="L943" s="57">
        <v>43236.461747685185</v>
      </c>
      <c r="M943" s="59" t="s">
        <v>3082</v>
      </c>
      <c r="N943" s="58" t="s">
        <v>4611</v>
      </c>
      <c r="O943" s="55"/>
      <c r="P943">
        <v>1</v>
      </c>
    </row>
    <row r="944" spans="1:16" x14ac:dyDescent="0.25">
      <c r="A944" s="46" t="s">
        <v>655</v>
      </c>
      <c r="B944" s="46" t="s">
        <v>771</v>
      </c>
      <c r="C944">
        <v>944</v>
      </c>
      <c r="D944" s="53">
        <v>1156</v>
      </c>
      <c r="E9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4" s="55" t="s">
        <v>1018</v>
      </c>
      <c r="G944" s="57">
        <v>43236.462280092594</v>
      </c>
      <c r="H944" s="55" t="s">
        <v>1366</v>
      </c>
      <c r="I944" s="55"/>
      <c r="J944" s="55"/>
      <c r="K944" s="55"/>
      <c r="L944" s="57">
        <v>43236.462280092594</v>
      </c>
      <c r="M944" s="59" t="s">
        <v>3083</v>
      </c>
      <c r="N944" s="58" t="s">
        <v>4612</v>
      </c>
      <c r="O944" s="55"/>
      <c r="P944">
        <v>1</v>
      </c>
    </row>
    <row r="945" spans="1:16" x14ac:dyDescent="0.25">
      <c r="A945" s="46" t="s">
        <v>655</v>
      </c>
      <c r="B945" s="46" t="s">
        <v>852</v>
      </c>
      <c r="C945">
        <v>945</v>
      </c>
      <c r="D945" s="53">
        <v>1157</v>
      </c>
      <c r="E9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5" s="55" t="s">
        <v>1018</v>
      </c>
      <c r="G945" s="57">
        <v>43236.462280092594</v>
      </c>
      <c r="H945" s="55" t="s">
        <v>1366</v>
      </c>
      <c r="I945" s="55"/>
      <c r="J945" s="55"/>
      <c r="K945" s="55"/>
      <c r="L945" s="57">
        <v>43236.462280092594</v>
      </c>
      <c r="M945" s="59" t="s">
        <v>3083</v>
      </c>
      <c r="N945" s="58" t="s">
        <v>4612</v>
      </c>
      <c r="O945" s="55"/>
      <c r="P945">
        <v>1</v>
      </c>
    </row>
    <row r="946" spans="1:16" x14ac:dyDescent="0.25">
      <c r="A946" s="46" t="s">
        <v>656</v>
      </c>
      <c r="B946" s="46" t="s">
        <v>792</v>
      </c>
      <c r="C946">
        <v>946</v>
      </c>
      <c r="D946" s="53">
        <v>1158</v>
      </c>
      <c r="E9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6" s="55" t="s">
        <v>1018</v>
      </c>
      <c r="G946" s="57">
        <v>43235.393553240741</v>
      </c>
      <c r="H946" s="55" t="s">
        <v>1387</v>
      </c>
      <c r="I946" s="55"/>
      <c r="J946" s="55"/>
      <c r="K946" s="55"/>
      <c r="L946" s="57">
        <v>43235.393553240741</v>
      </c>
      <c r="M946" s="59" t="s">
        <v>3084</v>
      </c>
      <c r="N946" s="58" t="s">
        <v>4613</v>
      </c>
      <c r="O946" s="55"/>
      <c r="P946">
        <v>1</v>
      </c>
    </row>
    <row r="947" spans="1:16" x14ac:dyDescent="0.25">
      <c r="A947" s="46" t="s">
        <v>656</v>
      </c>
      <c r="B947" s="46" t="s">
        <v>891</v>
      </c>
      <c r="C947">
        <v>947</v>
      </c>
      <c r="D947" s="53">
        <v>1159</v>
      </c>
      <c r="E9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7" s="55" t="s">
        <v>1018</v>
      </c>
      <c r="G947" s="57">
        <v>43235.393888888888</v>
      </c>
      <c r="H947" s="55" t="s">
        <v>1109</v>
      </c>
      <c r="I947" s="55"/>
      <c r="J947" s="55"/>
      <c r="K947" s="55"/>
      <c r="L947" s="57">
        <v>43235.393888888888</v>
      </c>
      <c r="M947" s="59" t="s">
        <v>3085</v>
      </c>
      <c r="N947" s="58" t="s">
        <v>4614</v>
      </c>
      <c r="O947" s="55"/>
      <c r="P947">
        <v>1</v>
      </c>
    </row>
    <row r="948" spans="1:16" x14ac:dyDescent="0.25">
      <c r="A948" s="46" t="s">
        <v>656</v>
      </c>
      <c r="B948" s="46" t="s">
        <v>738</v>
      </c>
      <c r="C948">
        <v>948</v>
      </c>
      <c r="D948" s="53">
        <v>1160</v>
      </c>
      <c r="E9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8" s="55" t="s">
        <v>1018</v>
      </c>
      <c r="G948" s="57">
        <v>43235.393888888888</v>
      </c>
      <c r="H948" s="55" t="s">
        <v>1109</v>
      </c>
      <c r="I948" s="55"/>
      <c r="J948" s="55"/>
      <c r="K948" s="55"/>
      <c r="L948" s="57">
        <v>43235.393888888888</v>
      </c>
      <c r="M948" s="59" t="s">
        <v>3085</v>
      </c>
      <c r="N948" s="58" t="s">
        <v>4614</v>
      </c>
      <c r="O948" s="55"/>
      <c r="P948">
        <v>1</v>
      </c>
    </row>
    <row r="949" spans="1:16" x14ac:dyDescent="0.25">
      <c r="A949" s="46" t="s">
        <v>656</v>
      </c>
      <c r="B949" s="46" t="s">
        <v>496</v>
      </c>
      <c r="C949">
        <v>949</v>
      </c>
      <c r="D949" s="53">
        <v>1161</v>
      </c>
      <c r="E9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49" s="55" t="s">
        <v>1018</v>
      </c>
      <c r="G949" s="57">
        <v>43236.23578703704</v>
      </c>
      <c r="H949" s="55" t="s">
        <v>1476</v>
      </c>
      <c r="I949" s="59" t="s">
        <v>1896</v>
      </c>
      <c r="J949" s="55" t="s">
        <v>2142</v>
      </c>
      <c r="K949" s="55"/>
      <c r="L949" s="57">
        <v>43236.23578703704</v>
      </c>
      <c r="M949" s="59" t="s">
        <v>3086</v>
      </c>
      <c r="N949" s="58" t="s">
        <v>4615</v>
      </c>
      <c r="O949" s="55"/>
      <c r="P949">
        <v>1</v>
      </c>
    </row>
    <row r="950" spans="1:16" x14ac:dyDescent="0.25">
      <c r="A950" s="46" t="s">
        <v>656</v>
      </c>
      <c r="B950" s="46" t="s">
        <v>807</v>
      </c>
      <c r="C950">
        <v>950</v>
      </c>
      <c r="D950" s="53">
        <v>1162</v>
      </c>
      <c r="E9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0" s="55" t="s">
        <v>1018</v>
      </c>
      <c r="G950" s="57">
        <v>43236.252569444441</v>
      </c>
      <c r="H950" s="55" t="s">
        <v>1343</v>
      </c>
      <c r="I950" s="55"/>
      <c r="J950" s="55"/>
      <c r="K950" s="55"/>
      <c r="L950" s="57">
        <v>43236.252569444441</v>
      </c>
      <c r="M950" s="59" t="s">
        <v>3087</v>
      </c>
      <c r="N950" s="58" t="s">
        <v>4616</v>
      </c>
      <c r="O950" s="55"/>
      <c r="P950">
        <v>1</v>
      </c>
    </row>
    <row r="951" spans="1:16" x14ac:dyDescent="0.25">
      <c r="A951" s="46" t="s">
        <v>656</v>
      </c>
      <c r="B951" s="46" t="s">
        <v>890</v>
      </c>
      <c r="C951">
        <v>951</v>
      </c>
      <c r="D951" s="53">
        <v>1163</v>
      </c>
      <c r="E9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1" s="55" t="s">
        <v>1018</v>
      </c>
      <c r="G951" s="57">
        <v>43236.29314814815</v>
      </c>
      <c r="H951" s="55" t="s">
        <v>1108</v>
      </c>
      <c r="I951" s="55"/>
      <c r="J951" s="55"/>
      <c r="K951" s="55"/>
      <c r="L951" s="57">
        <v>43236.29314814815</v>
      </c>
      <c r="M951" s="59" t="s">
        <v>3088</v>
      </c>
      <c r="N951" s="58" t="s">
        <v>4617</v>
      </c>
      <c r="O951" s="55"/>
      <c r="P951">
        <v>1</v>
      </c>
    </row>
    <row r="952" spans="1:16" x14ac:dyDescent="0.25">
      <c r="A952" s="46" t="s">
        <v>656</v>
      </c>
      <c r="B952" s="46" t="s">
        <v>676</v>
      </c>
      <c r="C952">
        <v>952</v>
      </c>
      <c r="D952" s="53">
        <v>1164</v>
      </c>
      <c r="E9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2" s="55" t="s">
        <v>1018</v>
      </c>
      <c r="G952" s="57">
        <v>43236.29314814815</v>
      </c>
      <c r="H952" s="55" t="s">
        <v>1108</v>
      </c>
      <c r="I952" s="55"/>
      <c r="J952" s="55"/>
      <c r="K952" s="55"/>
      <c r="L952" s="57">
        <v>43236.29314814815</v>
      </c>
      <c r="M952" s="59" t="s">
        <v>3088</v>
      </c>
      <c r="N952" s="58" t="s">
        <v>4617</v>
      </c>
      <c r="O952" s="55"/>
      <c r="P952">
        <v>1</v>
      </c>
    </row>
    <row r="953" spans="1:16" x14ac:dyDescent="0.25">
      <c r="A953" s="46" t="s">
        <v>656</v>
      </c>
      <c r="B953" s="46" t="s">
        <v>536</v>
      </c>
      <c r="C953">
        <v>953</v>
      </c>
      <c r="D953" s="53">
        <v>1165</v>
      </c>
      <c r="E9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3" s="55" t="s">
        <v>1018</v>
      </c>
      <c r="G953" s="57">
        <v>43236.29314814815</v>
      </c>
      <c r="H953" s="55" t="s">
        <v>1108</v>
      </c>
      <c r="I953" s="55"/>
      <c r="J953" s="55"/>
      <c r="K953" s="55"/>
      <c r="L953" s="57">
        <v>43236.29314814815</v>
      </c>
      <c r="M953" s="59" t="s">
        <v>3088</v>
      </c>
      <c r="N953" s="58" t="s">
        <v>4617</v>
      </c>
      <c r="O953" s="55"/>
      <c r="P953">
        <v>1</v>
      </c>
    </row>
    <row r="954" spans="1:16" x14ac:dyDescent="0.25">
      <c r="A954" s="46" t="s">
        <v>656</v>
      </c>
      <c r="B954" s="46" t="s">
        <v>724</v>
      </c>
      <c r="C954">
        <v>954</v>
      </c>
      <c r="D954" s="53">
        <v>1166</v>
      </c>
      <c r="E9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4" s="55" t="s">
        <v>1018</v>
      </c>
      <c r="G954" s="57">
        <v>43236.469027777777</v>
      </c>
      <c r="H954" s="55" t="s">
        <v>1477</v>
      </c>
      <c r="I954" s="55"/>
      <c r="J954" s="55"/>
      <c r="K954" s="55"/>
      <c r="L954" s="57">
        <v>43236.469027777777</v>
      </c>
      <c r="M954" s="59" t="s">
        <v>3089</v>
      </c>
      <c r="N954" s="58" t="s">
        <v>4618</v>
      </c>
      <c r="O954" s="55"/>
      <c r="P954">
        <v>1</v>
      </c>
    </row>
    <row r="955" spans="1:16" x14ac:dyDescent="0.25">
      <c r="A955" s="46" t="s">
        <v>659</v>
      </c>
      <c r="B955" s="46" t="s">
        <v>987</v>
      </c>
      <c r="C955">
        <v>955</v>
      </c>
      <c r="D955" s="53">
        <v>1169</v>
      </c>
      <c r="E9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5" s="55" t="s">
        <v>1018</v>
      </c>
      <c r="G955" s="57">
        <v>43235.263032407405</v>
      </c>
      <c r="H955" s="55" t="s">
        <v>1480</v>
      </c>
      <c r="I955" s="59" t="s">
        <v>1981</v>
      </c>
      <c r="J955" s="55" t="s">
        <v>2146</v>
      </c>
      <c r="K955" s="55"/>
      <c r="L955" s="57">
        <v>43235.263032407405</v>
      </c>
      <c r="M955" s="59" t="s">
        <v>3092</v>
      </c>
      <c r="N955" s="58" t="s">
        <v>4621</v>
      </c>
      <c r="O955" s="55"/>
      <c r="P955">
        <v>1</v>
      </c>
    </row>
    <row r="956" spans="1:16" x14ac:dyDescent="0.25">
      <c r="A956" s="46" t="s">
        <v>659</v>
      </c>
      <c r="B956" s="46" t="s">
        <v>988</v>
      </c>
      <c r="C956">
        <v>956</v>
      </c>
      <c r="D956" s="53">
        <v>1170</v>
      </c>
      <c r="E9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6" s="55" t="s">
        <v>1018</v>
      </c>
      <c r="G956" s="57">
        <v>43235.263159722221</v>
      </c>
      <c r="H956" s="55" t="s">
        <v>1481</v>
      </c>
      <c r="I956" s="55"/>
      <c r="J956" s="55"/>
      <c r="K956" s="55"/>
      <c r="L956" s="57">
        <v>43235.263159722221</v>
      </c>
      <c r="M956" s="59" t="s">
        <v>3093</v>
      </c>
      <c r="N956" s="58" t="s">
        <v>4622</v>
      </c>
      <c r="O956" s="55"/>
      <c r="P956">
        <v>1</v>
      </c>
    </row>
    <row r="957" spans="1:16" x14ac:dyDescent="0.25">
      <c r="A957" s="46" t="s">
        <v>659</v>
      </c>
      <c r="B957" s="46" t="s">
        <v>989</v>
      </c>
      <c r="C957">
        <v>957</v>
      </c>
      <c r="D957" s="53">
        <v>1171</v>
      </c>
      <c r="E9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7" s="55" t="s">
        <v>1018</v>
      </c>
      <c r="G957" s="57">
        <v>43235.264872685184</v>
      </c>
      <c r="H957" s="55" t="s">
        <v>1482</v>
      </c>
      <c r="I957" s="55"/>
      <c r="J957" s="55"/>
      <c r="K957" s="55" t="s">
        <v>2245</v>
      </c>
      <c r="L957" s="57">
        <v>43235.264872685184</v>
      </c>
      <c r="M957" s="59" t="s">
        <v>3094</v>
      </c>
      <c r="N957" s="58" t="s">
        <v>4623</v>
      </c>
      <c r="O957" s="55"/>
      <c r="P957">
        <v>1</v>
      </c>
    </row>
    <row r="958" spans="1:16" x14ac:dyDescent="0.25">
      <c r="A958" s="46" t="s">
        <v>659</v>
      </c>
      <c r="B958" s="46" t="s">
        <v>990</v>
      </c>
      <c r="C958">
        <v>958</v>
      </c>
      <c r="D958" s="53">
        <v>1172</v>
      </c>
      <c r="E9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8" s="55" t="s">
        <v>1018</v>
      </c>
      <c r="G958" s="57">
        <v>43235.264872685184</v>
      </c>
      <c r="H958" s="55" t="s">
        <v>1482</v>
      </c>
      <c r="I958" s="55"/>
      <c r="J958" s="55"/>
      <c r="K958" s="55" t="s">
        <v>2245</v>
      </c>
      <c r="L958" s="57">
        <v>43235.264872685184</v>
      </c>
      <c r="M958" s="59" t="s">
        <v>3094</v>
      </c>
      <c r="N958" s="58" t="s">
        <v>4623</v>
      </c>
      <c r="O958" s="55"/>
      <c r="P958">
        <v>1</v>
      </c>
    </row>
    <row r="959" spans="1:16" x14ac:dyDescent="0.25">
      <c r="A959" s="46" t="s">
        <v>659</v>
      </c>
      <c r="B959" s="46" t="s">
        <v>991</v>
      </c>
      <c r="C959">
        <v>959</v>
      </c>
      <c r="D959" s="53">
        <v>1173</v>
      </c>
      <c r="E9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59" s="55" t="s">
        <v>1018</v>
      </c>
      <c r="G959" s="57">
        <v>43235.338761574072</v>
      </c>
      <c r="H959" s="55" t="s">
        <v>1483</v>
      </c>
      <c r="I959" s="55"/>
      <c r="J959" s="55"/>
      <c r="K959" s="55" t="s">
        <v>2246</v>
      </c>
      <c r="L959" s="57">
        <v>43235.338761574072</v>
      </c>
      <c r="M959" s="59" t="s">
        <v>3095</v>
      </c>
      <c r="N959" s="58" t="s">
        <v>4624</v>
      </c>
      <c r="O959" s="55"/>
      <c r="P959">
        <v>1</v>
      </c>
    </row>
    <row r="960" spans="1:16" x14ac:dyDescent="0.25">
      <c r="A960" s="46" t="s">
        <v>659</v>
      </c>
      <c r="B960" s="46" t="s">
        <v>992</v>
      </c>
      <c r="C960">
        <v>960</v>
      </c>
      <c r="D960" s="53">
        <v>1174</v>
      </c>
      <c r="E9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0" s="55" t="s">
        <v>1018</v>
      </c>
      <c r="G960" s="57">
        <v>43236.282013888886</v>
      </c>
      <c r="H960" s="55" t="s">
        <v>1484</v>
      </c>
      <c r="I960" s="55"/>
      <c r="J960" s="55"/>
      <c r="K960" s="55"/>
      <c r="L960" s="57">
        <v>43236.282013888886</v>
      </c>
      <c r="M960" s="59" t="s">
        <v>3096</v>
      </c>
      <c r="N960" s="58" t="s">
        <v>4625</v>
      </c>
      <c r="O960" s="55"/>
      <c r="P960">
        <v>2</v>
      </c>
    </row>
    <row r="961" spans="1:16" x14ac:dyDescent="0.25">
      <c r="A961" s="46" t="s">
        <v>659</v>
      </c>
      <c r="B961" s="46" t="s">
        <v>993</v>
      </c>
      <c r="C961">
        <v>961</v>
      </c>
      <c r="D961" s="53">
        <v>1175</v>
      </c>
      <c r="E9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1" s="55" t="s">
        <v>1018</v>
      </c>
      <c r="G961" s="57">
        <v>43236.476805555554</v>
      </c>
      <c r="H961" s="55" t="s">
        <v>1485</v>
      </c>
      <c r="I961" s="55"/>
      <c r="J961" s="55"/>
      <c r="K961" s="55" t="s">
        <v>2247</v>
      </c>
      <c r="L961" s="57">
        <v>43236.476805555554</v>
      </c>
      <c r="M961" s="59" t="s">
        <v>3097</v>
      </c>
      <c r="N961" s="58" t="s">
        <v>4626</v>
      </c>
      <c r="O961" s="55"/>
      <c r="P961">
        <v>1</v>
      </c>
    </row>
    <row r="962" spans="1:16" x14ac:dyDescent="0.25">
      <c r="A962" s="46" t="s">
        <v>659</v>
      </c>
      <c r="B962" s="46" t="s">
        <v>994</v>
      </c>
      <c r="C962">
        <v>962</v>
      </c>
      <c r="D962" s="53">
        <v>1176</v>
      </c>
      <c r="E9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2" s="55" t="s">
        <v>1018</v>
      </c>
      <c r="G962" s="57">
        <v>43236.476805555554</v>
      </c>
      <c r="H962" s="55" t="s">
        <v>1485</v>
      </c>
      <c r="I962" s="55"/>
      <c r="J962" s="55"/>
      <c r="K962" s="55" t="s">
        <v>2247</v>
      </c>
      <c r="L962" s="57">
        <v>43236.476805555554</v>
      </c>
      <c r="M962" s="59" t="s">
        <v>3097</v>
      </c>
      <c r="N962" s="58" t="s">
        <v>4626</v>
      </c>
      <c r="O962" s="55"/>
      <c r="P962">
        <v>1</v>
      </c>
    </row>
    <row r="963" spans="1:16" x14ac:dyDescent="0.25">
      <c r="A963" s="46" t="s">
        <v>659</v>
      </c>
      <c r="B963" s="46" t="s">
        <v>873</v>
      </c>
      <c r="C963">
        <v>963</v>
      </c>
      <c r="D963" s="53">
        <v>1177</v>
      </c>
      <c r="E9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3" s="55" t="s">
        <v>1018</v>
      </c>
      <c r="G963" s="57">
        <v>43235.263032407405</v>
      </c>
      <c r="H963" s="55" t="s">
        <v>1480</v>
      </c>
      <c r="I963" s="59" t="s">
        <v>1981</v>
      </c>
      <c r="J963" s="55" t="s">
        <v>2146</v>
      </c>
      <c r="K963" s="55"/>
      <c r="L963" s="57">
        <v>43235.263032407405</v>
      </c>
      <c r="M963" s="59" t="s">
        <v>3092</v>
      </c>
      <c r="N963" s="58" t="s">
        <v>4621</v>
      </c>
      <c r="O963" s="55"/>
      <c r="P963">
        <v>1</v>
      </c>
    </row>
    <row r="964" spans="1:16" x14ac:dyDescent="0.25">
      <c r="A964" s="46" t="s">
        <v>661</v>
      </c>
      <c r="B964" s="46" t="s">
        <v>995</v>
      </c>
      <c r="C964">
        <v>964</v>
      </c>
      <c r="D964" s="53">
        <v>1179</v>
      </c>
      <c r="E9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4" s="55" t="s">
        <v>1018</v>
      </c>
      <c r="G964" s="57">
        <v>43236.480775462966</v>
      </c>
      <c r="H964" s="55" t="s">
        <v>1487</v>
      </c>
      <c r="I964" s="59" t="s">
        <v>1983</v>
      </c>
      <c r="J964" s="55" t="s">
        <v>2139</v>
      </c>
      <c r="K964" s="55"/>
      <c r="L964" s="57">
        <v>43236.480775462966</v>
      </c>
      <c r="M964" s="59" t="s">
        <v>3099</v>
      </c>
      <c r="N964" s="58" t="s">
        <v>4628</v>
      </c>
      <c r="O964" s="58" t="s">
        <v>5377</v>
      </c>
      <c r="P964" s="61">
        <v>1</v>
      </c>
    </row>
    <row r="965" spans="1:16" x14ac:dyDescent="0.25">
      <c r="A965" s="46" t="s">
        <v>662</v>
      </c>
      <c r="B965" s="46" t="s">
        <v>693</v>
      </c>
      <c r="C965">
        <v>965</v>
      </c>
      <c r="D965" s="53">
        <v>1181</v>
      </c>
      <c r="E9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5" s="55" t="s">
        <v>1018</v>
      </c>
      <c r="G965" s="57">
        <v>43236.480983796297</v>
      </c>
      <c r="H965" s="55" t="s">
        <v>1438</v>
      </c>
      <c r="I965" s="55"/>
      <c r="J965" s="55"/>
      <c r="K965" s="55"/>
      <c r="L965" s="57">
        <v>43236.480983796297</v>
      </c>
      <c r="M965" s="59" t="s">
        <v>3100</v>
      </c>
      <c r="N965" s="58" t="s">
        <v>4629</v>
      </c>
      <c r="O965" s="55"/>
      <c r="P965">
        <v>1</v>
      </c>
    </row>
    <row r="966" spans="1:16" x14ac:dyDescent="0.25">
      <c r="A966" s="46" t="s">
        <v>663</v>
      </c>
      <c r="B966" s="46" t="s">
        <v>857</v>
      </c>
      <c r="C966">
        <v>966</v>
      </c>
      <c r="D966" s="53">
        <v>1182</v>
      </c>
      <c r="E9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6" s="55" t="s">
        <v>1018</v>
      </c>
      <c r="G966" s="57">
        <v>43235.20140046296</v>
      </c>
      <c r="H966" s="55" t="s">
        <v>1074</v>
      </c>
      <c r="I966" s="55"/>
      <c r="J966" s="55"/>
      <c r="K966" s="55"/>
      <c r="L966" s="57">
        <v>43235.20140046296</v>
      </c>
      <c r="M966" s="59" t="s">
        <v>3101</v>
      </c>
      <c r="N966" s="58" t="s">
        <v>4630</v>
      </c>
      <c r="O966" s="55"/>
      <c r="P966">
        <v>2</v>
      </c>
    </row>
    <row r="967" spans="1:16" x14ac:dyDescent="0.25">
      <c r="A967" s="46" t="s">
        <v>663</v>
      </c>
      <c r="B967" s="46" t="s">
        <v>748</v>
      </c>
      <c r="C967">
        <v>967</v>
      </c>
      <c r="D967" s="53">
        <v>1183</v>
      </c>
      <c r="E9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7" s="55" t="s">
        <v>1018</v>
      </c>
      <c r="G967" s="57">
        <v>43235.88957175926</v>
      </c>
      <c r="H967" s="55" t="s">
        <v>1219</v>
      </c>
      <c r="I967" s="55"/>
      <c r="J967" s="55"/>
      <c r="K967" s="55"/>
      <c r="L967" s="57">
        <v>43235.88957175926</v>
      </c>
      <c r="M967" s="59" t="s">
        <v>3102</v>
      </c>
      <c r="N967" s="58" t="s">
        <v>4631</v>
      </c>
      <c r="O967" s="55"/>
      <c r="P967">
        <v>1</v>
      </c>
    </row>
    <row r="968" spans="1:16" x14ac:dyDescent="0.25">
      <c r="A968" s="46" t="s">
        <v>663</v>
      </c>
      <c r="B968" s="46" t="s">
        <v>738</v>
      </c>
      <c r="C968">
        <v>968</v>
      </c>
      <c r="D968" s="53">
        <v>1184</v>
      </c>
      <c r="E9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8" s="55" t="s">
        <v>1018</v>
      </c>
      <c r="G968" s="57">
        <v>43235.88957175926</v>
      </c>
      <c r="H968" s="55" t="s">
        <v>1219</v>
      </c>
      <c r="I968" s="55"/>
      <c r="J968" s="55"/>
      <c r="K968" s="55"/>
      <c r="L968" s="57">
        <v>43235.88957175926</v>
      </c>
      <c r="M968" s="59" t="s">
        <v>3102</v>
      </c>
      <c r="N968" s="58" t="s">
        <v>4631</v>
      </c>
      <c r="O968" s="55"/>
      <c r="P968">
        <v>1</v>
      </c>
    </row>
    <row r="969" spans="1:16" x14ac:dyDescent="0.25">
      <c r="A969" s="46" t="s">
        <v>663</v>
      </c>
      <c r="B969" s="46" t="s">
        <v>771</v>
      </c>
      <c r="C969">
        <v>969</v>
      </c>
      <c r="D969" s="53">
        <v>1185</v>
      </c>
      <c r="E9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69" s="55" t="s">
        <v>1018</v>
      </c>
      <c r="G969" s="57">
        <v>43236.482268518521</v>
      </c>
      <c r="H969" s="55" t="s">
        <v>1439</v>
      </c>
      <c r="I969" s="55"/>
      <c r="J969" s="55"/>
      <c r="K969" s="55"/>
      <c r="L969" s="57">
        <v>43236.482268518521</v>
      </c>
      <c r="M969" s="59" t="s">
        <v>3103</v>
      </c>
      <c r="N969" s="58" t="s">
        <v>4632</v>
      </c>
      <c r="O969" s="55"/>
      <c r="P969">
        <v>1</v>
      </c>
    </row>
    <row r="970" spans="1:16" x14ac:dyDescent="0.25">
      <c r="A970" s="46" t="s">
        <v>663</v>
      </c>
      <c r="B970" s="46" t="s">
        <v>852</v>
      </c>
      <c r="C970">
        <v>970</v>
      </c>
      <c r="D970" s="53">
        <v>1186</v>
      </c>
      <c r="E9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0" s="55" t="s">
        <v>1018</v>
      </c>
      <c r="G970" s="57">
        <v>43236.482268518521</v>
      </c>
      <c r="H970" s="55" t="s">
        <v>1439</v>
      </c>
      <c r="I970" s="55"/>
      <c r="J970" s="55"/>
      <c r="K970" s="55"/>
      <c r="L970" s="57">
        <v>43236.482268518521</v>
      </c>
      <c r="M970" s="59" t="s">
        <v>3103</v>
      </c>
      <c r="N970" s="58" t="s">
        <v>4632</v>
      </c>
      <c r="O970" s="55"/>
      <c r="P970">
        <v>1</v>
      </c>
    </row>
    <row r="971" spans="1:16" x14ac:dyDescent="0.25">
      <c r="A971" s="46" t="s">
        <v>663</v>
      </c>
      <c r="B971" s="46" t="s">
        <v>853</v>
      </c>
      <c r="C971">
        <v>971</v>
      </c>
      <c r="D971" s="53">
        <v>1187</v>
      </c>
      <c r="E9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1" s="55" t="s">
        <v>1018</v>
      </c>
      <c r="G971" s="57">
        <v>43236.482268518521</v>
      </c>
      <c r="H971" s="55" t="s">
        <v>1439</v>
      </c>
      <c r="I971" s="55"/>
      <c r="J971" s="55"/>
      <c r="K971" s="55"/>
      <c r="L971" s="57">
        <v>43236.482268518521</v>
      </c>
      <c r="M971" s="59" t="s">
        <v>3103</v>
      </c>
      <c r="N971" s="58" t="s">
        <v>4632</v>
      </c>
      <c r="O971" s="55"/>
      <c r="P971">
        <v>1</v>
      </c>
    </row>
    <row r="972" spans="1:16" x14ac:dyDescent="0.25">
      <c r="A972" s="46" t="s">
        <v>665</v>
      </c>
      <c r="B972" s="46" t="s">
        <v>645</v>
      </c>
      <c r="C972">
        <v>972</v>
      </c>
      <c r="D972" s="53">
        <v>1189</v>
      </c>
      <c r="E9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2" s="55" t="s">
        <v>1018</v>
      </c>
      <c r="G972" s="57">
        <v>43235.347881944443</v>
      </c>
      <c r="H972" s="55" t="s">
        <v>1128</v>
      </c>
      <c r="I972" s="55"/>
      <c r="J972" s="55"/>
      <c r="K972" s="55"/>
      <c r="L972" s="57">
        <v>43235.347881944443</v>
      </c>
      <c r="M972" s="59" t="s">
        <v>3105</v>
      </c>
      <c r="N972" s="58" t="s">
        <v>4634</v>
      </c>
      <c r="O972" s="55"/>
      <c r="P972">
        <v>1</v>
      </c>
    </row>
    <row r="973" spans="1:16" x14ac:dyDescent="0.25">
      <c r="A973" s="46" t="s">
        <v>665</v>
      </c>
      <c r="B973" s="46" t="s">
        <v>857</v>
      </c>
      <c r="C973">
        <v>973</v>
      </c>
      <c r="D973" s="53">
        <v>1190</v>
      </c>
      <c r="E9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3" s="55" t="s">
        <v>1018</v>
      </c>
      <c r="G973" s="57">
        <v>43235.373622685183</v>
      </c>
      <c r="H973" s="55" t="s">
        <v>1101</v>
      </c>
      <c r="I973" s="55"/>
      <c r="J973" s="55"/>
      <c r="K973" s="55"/>
      <c r="L973" s="57">
        <v>43235.373622685183</v>
      </c>
      <c r="M973" s="59" t="s">
        <v>3106</v>
      </c>
      <c r="N973" s="58" t="s">
        <v>4635</v>
      </c>
      <c r="O973" s="55"/>
      <c r="P973">
        <v>1</v>
      </c>
    </row>
    <row r="974" spans="1:16" x14ac:dyDescent="0.25">
      <c r="A974" s="46" t="s">
        <v>665</v>
      </c>
      <c r="B974" s="46" t="s">
        <v>792</v>
      </c>
      <c r="C974">
        <v>974</v>
      </c>
      <c r="D974" s="53">
        <v>1191</v>
      </c>
      <c r="E9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4" s="55" t="s">
        <v>1018</v>
      </c>
      <c r="G974" s="57">
        <v>43235.376504629632</v>
      </c>
      <c r="H974" s="55" t="s">
        <v>1386</v>
      </c>
      <c r="I974" s="55"/>
      <c r="J974" s="55"/>
      <c r="K974" s="55"/>
      <c r="L974" s="57">
        <v>43235.376504629632</v>
      </c>
      <c r="M974" s="59" t="s">
        <v>3107</v>
      </c>
      <c r="N974" s="58" t="s">
        <v>4636</v>
      </c>
      <c r="O974" s="55"/>
      <c r="P974">
        <v>1</v>
      </c>
    </row>
    <row r="975" spans="1:16" x14ac:dyDescent="0.25">
      <c r="A975" s="46" t="s">
        <v>665</v>
      </c>
      <c r="B975" s="46" t="s">
        <v>891</v>
      </c>
      <c r="C975">
        <v>975</v>
      </c>
      <c r="D975" s="53">
        <v>1192</v>
      </c>
      <c r="E9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5" s="55" t="s">
        <v>1018</v>
      </c>
      <c r="G975" s="57">
        <v>43235.395115740743</v>
      </c>
      <c r="H975" s="55" t="s">
        <v>1109</v>
      </c>
      <c r="I975" s="55"/>
      <c r="J975" s="55"/>
      <c r="K975" s="55"/>
      <c r="L975" s="57">
        <v>43235.395115740743</v>
      </c>
      <c r="M975" s="59" t="s">
        <v>3108</v>
      </c>
      <c r="N975" s="58" t="s">
        <v>4637</v>
      </c>
      <c r="O975" s="55"/>
      <c r="P975">
        <v>1</v>
      </c>
    </row>
    <row r="976" spans="1:16" x14ac:dyDescent="0.25">
      <c r="A976" s="46" t="s">
        <v>665</v>
      </c>
      <c r="B976" s="46" t="s">
        <v>738</v>
      </c>
      <c r="C976">
        <v>976</v>
      </c>
      <c r="D976" s="53">
        <v>1193</v>
      </c>
      <c r="E9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6" s="55" t="s">
        <v>1018</v>
      </c>
      <c r="G976" s="57">
        <v>43235.395115740743</v>
      </c>
      <c r="H976" s="55" t="s">
        <v>1109</v>
      </c>
      <c r="I976" s="55"/>
      <c r="J976" s="55"/>
      <c r="K976" s="55"/>
      <c r="L976" s="57">
        <v>43235.395115740743</v>
      </c>
      <c r="M976" s="59" t="s">
        <v>3108</v>
      </c>
      <c r="N976" s="58" t="s">
        <v>4637</v>
      </c>
      <c r="O976" s="55"/>
      <c r="P976">
        <v>2</v>
      </c>
    </row>
    <row r="977" spans="1:16" x14ac:dyDescent="0.25">
      <c r="A977" s="46" t="s">
        <v>665</v>
      </c>
      <c r="B977" s="46" t="s">
        <v>737</v>
      </c>
      <c r="C977">
        <v>977</v>
      </c>
      <c r="D977" s="53">
        <v>1194</v>
      </c>
      <c r="E9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7" s="55" t="s">
        <v>1018</v>
      </c>
      <c r="G977" s="57">
        <v>43235.764328703706</v>
      </c>
      <c r="H977" s="55" t="s">
        <v>1235</v>
      </c>
      <c r="I977" s="59" t="s">
        <v>1852</v>
      </c>
      <c r="J977" s="55" t="s">
        <v>2141</v>
      </c>
      <c r="K977" s="55"/>
      <c r="L977" s="57">
        <v>43235.764328703706</v>
      </c>
      <c r="M977" s="59" t="s">
        <v>3109</v>
      </c>
      <c r="N977" s="58" t="s">
        <v>4638</v>
      </c>
      <c r="O977" s="55"/>
      <c r="P977">
        <v>1</v>
      </c>
    </row>
    <row r="978" spans="1:16" x14ac:dyDescent="0.25">
      <c r="A978" s="46" t="s">
        <v>665</v>
      </c>
      <c r="B978" s="46" t="s">
        <v>599</v>
      </c>
      <c r="C978">
        <v>978</v>
      </c>
      <c r="D978" s="53">
        <v>1195</v>
      </c>
      <c r="E9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8" s="55" t="s">
        <v>1018</v>
      </c>
      <c r="G978" s="57">
        <v>43236.339259259257</v>
      </c>
      <c r="H978" s="55" t="s">
        <v>1429</v>
      </c>
      <c r="I978" s="55"/>
      <c r="J978" s="55"/>
      <c r="K978" s="55"/>
      <c r="L978" s="57">
        <v>43236.339259259257</v>
      </c>
      <c r="M978" s="59" t="s">
        <v>3110</v>
      </c>
      <c r="N978" s="58" t="s">
        <v>4639</v>
      </c>
      <c r="O978" s="55"/>
      <c r="P978">
        <v>1</v>
      </c>
    </row>
    <row r="979" spans="1:16" x14ac:dyDescent="0.25">
      <c r="A979" s="46" t="s">
        <v>665</v>
      </c>
      <c r="B979" s="46" t="s">
        <v>980</v>
      </c>
      <c r="C979">
        <v>979</v>
      </c>
      <c r="D979" s="53">
        <v>1196</v>
      </c>
      <c r="E9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79" s="55" t="s">
        <v>1018</v>
      </c>
      <c r="G979" s="57">
        <v>43236.339259259257</v>
      </c>
      <c r="H979" s="55" t="s">
        <v>1429</v>
      </c>
      <c r="I979" s="55"/>
      <c r="J979" s="55"/>
      <c r="K979" s="55"/>
      <c r="L979" s="57">
        <v>43236.339259259257</v>
      </c>
      <c r="M979" s="59" t="s">
        <v>3110</v>
      </c>
      <c r="N979" s="58" t="s">
        <v>4639</v>
      </c>
      <c r="O979" s="55"/>
      <c r="P979">
        <v>1</v>
      </c>
    </row>
    <row r="980" spans="1:16" x14ac:dyDescent="0.25">
      <c r="A980" s="46" t="s">
        <v>665</v>
      </c>
      <c r="B980" s="46" t="s">
        <v>817</v>
      </c>
      <c r="C980">
        <v>980</v>
      </c>
      <c r="D980" s="53">
        <v>1197</v>
      </c>
      <c r="E9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0" s="55" t="s">
        <v>1018</v>
      </c>
      <c r="G980" s="57">
        <v>43236.339259259257</v>
      </c>
      <c r="H980" s="55" t="s">
        <v>1429</v>
      </c>
      <c r="I980" s="55"/>
      <c r="J980" s="55"/>
      <c r="K980" s="55"/>
      <c r="L980" s="57">
        <v>43236.339259259257</v>
      </c>
      <c r="M980" s="59" t="s">
        <v>3110</v>
      </c>
      <c r="N980" s="58" t="s">
        <v>4639</v>
      </c>
      <c r="O980" s="55"/>
      <c r="P980">
        <v>1</v>
      </c>
    </row>
    <row r="981" spans="1:16" x14ac:dyDescent="0.25">
      <c r="A981" s="46" t="s">
        <v>665</v>
      </c>
      <c r="B981" s="46" t="s">
        <v>748</v>
      </c>
      <c r="C981">
        <v>981</v>
      </c>
      <c r="D981" s="53">
        <v>1198</v>
      </c>
      <c r="E9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1" s="55" t="s">
        <v>1018</v>
      </c>
      <c r="G981" s="57">
        <v>43236.354791666665</v>
      </c>
      <c r="H981" s="55" t="s">
        <v>1300</v>
      </c>
      <c r="I981" s="55"/>
      <c r="J981" s="55"/>
      <c r="K981" s="55"/>
      <c r="L981" s="57">
        <v>43236.354791666665</v>
      </c>
      <c r="M981" s="59" t="s">
        <v>3111</v>
      </c>
      <c r="N981" s="58" t="s">
        <v>4640</v>
      </c>
      <c r="O981" s="55"/>
      <c r="P981">
        <v>1</v>
      </c>
    </row>
    <row r="982" spans="1:16" x14ac:dyDescent="0.25">
      <c r="A982" s="46" t="s">
        <v>665</v>
      </c>
      <c r="B982" s="46" t="s">
        <v>843</v>
      </c>
      <c r="C982">
        <v>982</v>
      </c>
      <c r="D982" s="53">
        <v>1199</v>
      </c>
      <c r="E9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2" s="55" t="s">
        <v>1018</v>
      </c>
      <c r="G982" s="57">
        <v>43236.354791666665</v>
      </c>
      <c r="H982" s="55" t="s">
        <v>1300</v>
      </c>
      <c r="I982" s="55"/>
      <c r="J982" s="55"/>
      <c r="K982" s="55"/>
      <c r="L982" s="57">
        <v>43236.354791666665</v>
      </c>
      <c r="M982" s="59" t="s">
        <v>3111</v>
      </c>
      <c r="N982" s="58" t="s">
        <v>4640</v>
      </c>
      <c r="O982" s="55"/>
      <c r="P982">
        <v>1</v>
      </c>
    </row>
    <row r="983" spans="1:16" x14ac:dyDescent="0.25">
      <c r="A983" s="46" t="s">
        <v>665</v>
      </c>
      <c r="B983" s="46" t="s">
        <v>724</v>
      </c>
      <c r="C983">
        <v>983</v>
      </c>
      <c r="D983" s="53">
        <v>1200</v>
      </c>
      <c r="E9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3" s="55" t="s">
        <v>1018</v>
      </c>
      <c r="G983" s="57">
        <v>43236.485949074071</v>
      </c>
      <c r="H983" s="55" t="s">
        <v>1477</v>
      </c>
      <c r="I983" s="55"/>
      <c r="J983" s="55"/>
      <c r="K983" s="55"/>
      <c r="L983" s="57">
        <v>43236.485949074071</v>
      </c>
      <c r="M983" s="59" t="s">
        <v>3112</v>
      </c>
      <c r="N983" s="58" t="s">
        <v>4641</v>
      </c>
      <c r="O983" s="55"/>
      <c r="P983">
        <v>1</v>
      </c>
    </row>
    <row r="984" spans="1:16" x14ac:dyDescent="0.25">
      <c r="A984" s="46" t="s">
        <v>667</v>
      </c>
      <c r="B984" s="46" t="s">
        <v>666</v>
      </c>
      <c r="C984">
        <v>984</v>
      </c>
      <c r="D984" s="53">
        <v>1202</v>
      </c>
      <c r="E9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4" s="55" t="s">
        <v>1018</v>
      </c>
      <c r="G984" s="57">
        <v>43236.125613425924</v>
      </c>
      <c r="H984" s="55" t="s">
        <v>1490</v>
      </c>
      <c r="I984" s="55" t="s">
        <v>1985</v>
      </c>
      <c r="J984" s="55" t="s">
        <v>2183</v>
      </c>
      <c r="K984" s="55"/>
      <c r="L984" s="57">
        <v>43236.125613425924</v>
      </c>
      <c r="M984" s="59" t="s">
        <v>3114</v>
      </c>
      <c r="N984" s="58" t="s">
        <v>4643</v>
      </c>
      <c r="O984" s="55"/>
      <c r="P984">
        <v>1</v>
      </c>
    </row>
    <row r="985" spans="1:16" x14ac:dyDescent="0.25">
      <c r="A985" s="46" t="s">
        <v>667</v>
      </c>
      <c r="B985" s="46" t="s">
        <v>997</v>
      </c>
      <c r="C985">
        <v>985</v>
      </c>
      <c r="D985" s="53">
        <v>1203</v>
      </c>
      <c r="E9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5" s="55" t="s">
        <v>1018</v>
      </c>
      <c r="G985" s="57">
        <v>43236.479837962965</v>
      </c>
      <c r="H985" s="55" t="s">
        <v>1491</v>
      </c>
      <c r="I985" s="55"/>
      <c r="J985" s="55"/>
      <c r="K985" s="55"/>
      <c r="L985" s="57">
        <v>43236.479837962965</v>
      </c>
      <c r="M985" s="59" t="s">
        <v>3115</v>
      </c>
      <c r="N985" s="58" t="s">
        <v>4644</v>
      </c>
      <c r="O985" s="55"/>
      <c r="P985">
        <v>1</v>
      </c>
    </row>
    <row r="986" spans="1:16" x14ac:dyDescent="0.25">
      <c r="A986" s="46" t="s">
        <v>667</v>
      </c>
      <c r="B986" s="46" t="s">
        <v>676</v>
      </c>
      <c r="C986">
        <v>986</v>
      </c>
      <c r="D986" s="53">
        <v>1204</v>
      </c>
      <c r="E9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6" s="55" t="s">
        <v>1018</v>
      </c>
      <c r="G986" s="57">
        <v>43236.479837962965</v>
      </c>
      <c r="H986" s="55" t="s">
        <v>1491</v>
      </c>
      <c r="I986" s="55"/>
      <c r="J986" s="55"/>
      <c r="K986" s="55"/>
      <c r="L986" s="57">
        <v>43236.479837962965</v>
      </c>
      <c r="M986" s="59" t="s">
        <v>3115</v>
      </c>
      <c r="N986" s="58" t="s">
        <v>4644</v>
      </c>
      <c r="O986" s="55"/>
      <c r="P986">
        <v>1</v>
      </c>
    </row>
    <row r="987" spans="1:16" x14ac:dyDescent="0.25">
      <c r="A987" s="46" t="s">
        <v>667</v>
      </c>
      <c r="B987" s="46" t="s">
        <v>803</v>
      </c>
      <c r="C987">
        <v>987</v>
      </c>
      <c r="D987" s="53">
        <v>1205</v>
      </c>
      <c r="E9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7" s="55" t="s">
        <v>1018</v>
      </c>
      <c r="G987" s="57">
        <v>43236.48641203704</v>
      </c>
      <c r="H987" s="55" t="s">
        <v>1398</v>
      </c>
      <c r="I987" s="55"/>
      <c r="J987" s="55"/>
      <c r="K987" s="55"/>
      <c r="L987" s="57">
        <v>43236.48641203704</v>
      </c>
      <c r="M987" s="59" t="s">
        <v>3116</v>
      </c>
      <c r="N987" s="58" t="s">
        <v>4645</v>
      </c>
      <c r="O987" s="55"/>
      <c r="P987">
        <v>1</v>
      </c>
    </row>
    <row r="988" spans="1:16" x14ac:dyDescent="0.25">
      <c r="A988" s="46" t="s">
        <v>668</v>
      </c>
      <c r="B988" s="46" t="s">
        <v>687</v>
      </c>
      <c r="C988">
        <v>988</v>
      </c>
      <c r="D988" s="53">
        <v>1206</v>
      </c>
      <c r="E9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8" s="55" t="s">
        <v>1018</v>
      </c>
      <c r="G988" s="57">
        <v>43236.488275462965</v>
      </c>
      <c r="H988" s="55" t="s">
        <v>1455</v>
      </c>
      <c r="I988" s="55"/>
      <c r="J988" s="55"/>
      <c r="K988" s="55"/>
      <c r="L988" s="57">
        <v>43236.488275462965</v>
      </c>
      <c r="M988" s="59" t="s">
        <v>3117</v>
      </c>
      <c r="N988" s="58" t="s">
        <v>4646</v>
      </c>
      <c r="O988" s="55"/>
      <c r="P988">
        <v>1</v>
      </c>
    </row>
    <row r="989" spans="1:16" x14ac:dyDescent="0.25">
      <c r="A989" s="46" t="s">
        <v>669</v>
      </c>
      <c r="B989" s="46" t="s">
        <v>687</v>
      </c>
      <c r="C989">
        <v>989</v>
      </c>
      <c r="D989" s="53">
        <v>1207</v>
      </c>
      <c r="E9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89" s="55" t="s">
        <v>1018</v>
      </c>
      <c r="G989" s="57">
        <v>43236.489988425928</v>
      </c>
      <c r="H989" s="55" t="s">
        <v>1455</v>
      </c>
      <c r="I989" s="55"/>
      <c r="J989" s="55"/>
      <c r="K989" s="55"/>
      <c r="L989" s="57">
        <v>43236.489988425928</v>
      </c>
      <c r="M989" s="59" t="s">
        <v>3118</v>
      </c>
      <c r="N989" s="58" t="s">
        <v>4647</v>
      </c>
      <c r="O989" s="55"/>
      <c r="P989">
        <v>1</v>
      </c>
    </row>
    <row r="990" spans="1:16" x14ac:dyDescent="0.25">
      <c r="A990" s="46" t="s">
        <v>670</v>
      </c>
      <c r="B990" s="46" t="s">
        <v>818</v>
      </c>
      <c r="C990">
        <v>990</v>
      </c>
      <c r="D990" s="53">
        <v>1208</v>
      </c>
      <c r="E9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0" s="55" t="s">
        <v>1018</v>
      </c>
      <c r="G990" s="57">
        <v>43236.494884259257</v>
      </c>
      <c r="H990" s="55" t="s">
        <v>1204</v>
      </c>
      <c r="I990" s="55"/>
      <c r="J990" s="55"/>
      <c r="K990" s="55"/>
      <c r="L990" s="57">
        <v>43236.494884259257</v>
      </c>
      <c r="M990" s="59" t="s">
        <v>3119</v>
      </c>
      <c r="N990" s="58" t="s">
        <v>4648</v>
      </c>
      <c r="O990" s="55"/>
      <c r="P990">
        <v>1</v>
      </c>
    </row>
    <row r="991" spans="1:16" x14ac:dyDescent="0.25">
      <c r="A991" s="46" t="s">
        <v>672</v>
      </c>
      <c r="B991" s="46" t="s">
        <v>792</v>
      </c>
      <c r="C991">
        <v>991</v>
      </c>
      <c r="D991" s="53">
        <v>1210</v>
      </c>
      <c r="E9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1" s="55" t="s">
        <v>1018</v>
      </c>
      <c r="G991" s="57">
        <v>43235.386412037034</v>
      </c>
      <c r="H991" s="55" t="s">
        <v>1386</v>
      </c>
      <c r="I991" s="55"/>
      <c r="J991" s="55"/>
      <c r="K991" s="55"/>
      <c r="L991" s="57">
        <v>43235.386412037034</v>
      </c>
      <c r="M991" s="59" t="s">
        <v>3121</v>
      </c>
      <c r="N991" s="58" t="s">
        <v>4650</v>
      </c>
      <c r="O991" s="55"/>
      <c r="P991">
        <v>2</v>
      </c>
    </row>
    <row r="992" spans="1:16" x14ac:dyDescent="0.25">
      <c r="A992" s="46" t="s">
        <v>672</v>
      </c>
      <c r="B992" s="46" t="s">
        <v>536</v>
      </c>
      <c r="C992">
        <v>992</v>
      </c>
      <c r="D992" s="53">
        <v>1211</v>
      </c>
      <c r="E9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2" s="55" t="s">
        <v>1018</v>
      </c>
      <c r="G992" s="57">
        <v>43235.388043981482</v>
      </c>
      <c r="H992" s="55" t="s">
        <v>1385</v>
      </c>
      <c r="I992" s="59" t="s">
        <v>1935</v>
      </c>
      <c r="J992" s="55" t="s">
        <v>2142</v>
      </c>
      <c r="K992" s="55"/>
      <c r="L992" s="57">
        <v>43235.388043981482</v>
      </c>
      <c r="M992" s="59" t="s">
        <v>3122</v>
      </c>
      <c r="N992" s="58" t="s">
        <v>4651</v>
      </c>
      <c r="O992" s="55"/>
      <c r="P992">
        <v>1</v>
      </c>
    </row>
    <row r="993" spans="1:16" x14ac:dyDescent="0.25">
      <c r="A993" s="46" t="s">
        <v>672</v>
      </c>
      <c r="B993" s="46" t="s">
        <v>857</v>
      </c>
      <c r="C993">
        <v>993</v>
      </c>
      <c r="D993" s="53">
        <v>1212</v>
      </c>
      <c r="E9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3" s="55" t="s">
        <v>1018</v>
      </c>
      <c r="G993" s="57">
        <v>43235.388101851851</v>
      </c>
      <c r="H993" s="55" t="s">
        <v>1101</v>
      </c>
      <c r="I993" s="55"/>
      <c r="J993" s="55"/>
      <c r="K993" s="55"/>
      <c r="L993" s="57">
        <v>43235.388101851851</v>
      </c>
      <c r="M993" s="59" t="s">
        <v>3123</v>
      </c>
      <c r="N993" s="58" t="s">
        <v>4652</v>
      </c>
      <c r="O993" s="55"/>
      <c r="P993">
        <v>2</v>
      </c>
    </row>
    <row r="994" spans="1:16" x14ac:dyDescent="0.25">
      <c r="A994" s="46" t="s">
        <v>672</v>
      </c>
      <c r="B994" s="46" t="s">
        <v>891</v>
      </c>
      <c r="C994">
        <v>994</v>
      </c>
      <c r="D994" s="53">
        <v>1213</v>
      </c>
      <c r="E9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4" s="55" t="s">
        <v>1018</v>
      </c>
      <c r="G994" s="57">
        <v>43235.392268518517</v>
      </c>
      <c r="H994" s="55" t="s">
        <v>1109</v>
      </c>
      <c r="I994" s="55"/>
      <c r="J994" s="55"/>
      <c r="K994" s="55"/>
      <c r="L994" s="57">
        <v>43235.392268518517</v>
      </c>
      <c r="M994" s="59" t="s">
        <v>3124</v>
      </c>
      <c r="N994" s="58" t="s">
        <v>4653</v>
      </c>
      <c r="O994" s="55"/>
      <c r="P994">
        <v>1</v>
      </c>
    </row>
    <row r="995" spans="1:16" x14ac:dyDescent="0.25">
      <c r="A995" s="46" t="s">
        <v>672</v>
      </c>
      <c r="B995" s="46" t="s">
        <v>738</v>
      </c>
      <c r="C995">
        <v>995</v>
      </c>
      <c r="D995" s="53">
        <v>1214</v>
      </c>
      <c r="E9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5" s="55" t="s">
        <v>1018</v>
      </c>
      <c r="G995" s="57">
        <v>43235.392268518517</v>
      </c>
      <c r="H995" s="55" t="s">
        <v>1109</v>
      </c>
      <c r="I995" s="55"/>
      <c r="J995" s="55"/>
      <c r="K995" s="55"/>
      <c r="L995" s="57">
        <v>43235.392268518517</v>
      </c>
      <c r="M995" s="59" t="s">
        <v>3124</v>
      </c>
      <c r="N995" s="58" t="s">
        <v>4653</v>
      </c>
      <c r="O995" s="55"/>
      <c r="P995">
        <v>2</v>
      </c>
    </row>
    <row r="996" spans="1:16" x14ac:dyDescent="0.25">
      <c r="A996" s="46" t="s">
        <v>672</v>
      </c>
      <c r="B996" s="46" t="s">
        <v>923</v>
      </c>
      <c r="C996">
        <v>996</v>
      </c>
      <c r="D996" s="53">
        <v>1215</v>
      </c>
      <c r="E9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6" s="55" t="s">
        <v>1018</v>
      </c>
      <c r="G996" s="57">
        <v>43235.395162037035</v>
      </c>
      <c r="H996" s="55" t="s">
        <v>1220</v>
      </c>
      <c r="I996" s="55"/>
      <c r="J996" s="55"/>
      <c r="K996" s="55"/>
      <c r="L996" s="57">
        <v>43235.395162037035</v>
      </c>
      <c r="M996" s="59" t="s">
        <v>3125</v>
      </c>
      <c r="N996" s="58" t="s">
        <v>4654</v>
      </c>
      <c r="O996" s="55"/>
      <c r="P996">
        <v>1</v>
      </c>
    </row>
    <row r="997" spans="1:16" x14ac:dyDescent="0.25">
      <c r="A997" s="46" t="s">
        <v>672</v>
      </c>
      <c r="B997" s="46" t="s">
        <v>752</v>
      </c>
      <c r="C997">
        <v>997</v>
      </c>
      <c r="D997" s="53">
        <v>1216</v>
      </c>
      <c r="E9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7" s="55" t="s">
        <v>1018</v>
      </c>
      <c r="G997" s="57">
        <v>43235.395162037035</v>
      </c>
      <c r="H997" s="55" t="s">
        <v>1220</v>
      </c>
      <c r="I997" s="55"/>
      <c r="J997" s="55"/>
      <c r="K997" s="55"/>
      <c r="L997" s="57">
        <v>43235.395162037035</v>
      </c>
      <c r="M997" s="59" t="s">
        <v>3125</v>
      </c>
      <c r="N997" s="58" t="s">
        <v>4654</v>
      </c>
      <c r="O997" s="55"/>
      <c r="P997">
        <v>1</v>
      </c>
    </row>
    <row r="998" spans="1:16" x14ac:dyDescent="0.25">
      <c r="A998" s="46" t="s">
        <v>672</v>
      </c>
      <c r="B998" s="46" t="s">
        <v>812</v>
      </c>
      <c r="C998">
        <v>998</v>
      </c>
      <c r="D998" s="53">
        <v>1217</v>
      </c>
      <c r="E9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8" s="55" t="s">
        <v>1018</v>
      </c>
      <c r="G998" s="57">
        <v>43235.490567129629</v>
      </c>
      <c r="H998" s="55" t="s">
        <v>1350</v>
      </c>
      <c r="I998" s="55"/>
      <c r="J998" s="55"/>
      <c r="K998" s="55"/>
      <c r="L998" s="57">
        <v>43235.490567129629</v>
      </c>
      <c r="M998" s="59" t="s">
        <v>3126</v>
      </c>
      <c r="N998" s="58" t="s">
        <v>4655</v>
      </c>
      <c r="O998" s="55"/>
      <c r="P998">
        <v>1</v>
      </c>
    </row>
    <row r="999" spans="1:16" x14ac:dyDescent="0.25">
      <c r="A999" s="46" t="s">
        <v>672</v>
      </c>
      <c r="B999" s="46" t="s">
        <v>816</v>
      </c>
      <c r="C999">
        <v>999</v>
      </c>
      <c r="D999" s="53">
        <v>1218</v>
      </c>
      <c r="E9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999" s="55" t="s">
        <v>1018</v>
      </c>
      <c r="G999" s="57">
        <v>43235.828472222223</v>
      </c>
      <c r="H999" s="55" t="s">
        <v>1177</v>
      </c>
      <c r="I999" s="55"/>
      <c r="J999" s="55"/>
      <c r="K999" s="55"/>
      <c r="L999" s="57">
        <v>43235.828472222223</v>
      </c>
      <c r="M999" s="59" t="s">
        <v>3127</v>
      </c>
      <c r="N999" s="58" t="s">
        <v>4656</v>
      </c>
      <c r="O999" s="55"/>
      <c r="P999">
        <v>1</v>
      </c>
    </row>
    <row r="1000" spans="1:16" x14ac:dyDescent="0.25">
      <c r="A1000" s="46" t="s">
        <v>672</v>
      </c>
      <c r="B1000" s="46" t="s">
        <v>834</v>
      </c>
      <c r="C1000">
        <v>1000</v>
      </c>
      <c r="D1000" s="53">
        <v>1219</v>
      </c>
      <c r="E10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0" s="55" t="s">
        <v>1018</v>
      </c>
      <c r="G1000" s="57">
        <v>43236.225682870368</v>
      </c>
      <c r="H1000" s="55" t="s">
        <v>1445</v>
      </c>
      <c r="I1000" s="55"/>
      <c r="J1000" s="55"/>
      <c r="K1000" s="55"/>
      <c r="L1000" s="57">
        <v>43236.225682870368</v>
      </c>
      <c r="M1000" s="59" t="s">
        <v>3128</v>
      </c>
      <c r="N1000" s="58" t="s">
        <v>4657</v>
      </c>
      <c r="O1000" s="55"/>
      <c r="P1000">
        <v>1</v>
      </c>
    </row>
    <row r="1001" spans="1:16" x14ac:dyDescent="0.25">
      <c r="A1001" s="46" t="s">
        <v>672</v>
      </c>
      <c r="B1001" s="46" t="s">
        <v>851</v>
      </c>
      <c r="C1001">
        <v>1001</v>
      </c>
      <c r="D1001" s="53">
        <v>1220</v>
      </c>
      <c r="E10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1" s="55" t="s">
        <v>1018</v>
      </c>
      <c r="G1001" s="57">
        <v>43236.494097222225</v>
      </c>
      <c r="H1001" s="55" t="s">
        <v>1475</v>
      </c>
      <c r="I1001" s="59" t="s">
        <v>1979</v>
      </c>
      <c r="J1001" s="55" t="s">
        <v>2181</v>
      </c>
      <c r="K1001" s="55" t="s">
        <v>2244</v>
      </c>
      <c r="L1001" s="57">
        <v>43236.494097222225</v>
      </c>
      <c r="M1001" s="59" t="s">
        <v>3129</v>
      </c>
      <c r="N1001" s="58" t="s">
        <v>4658</v>
      </c>
      <c r="O1001" s="55"/>
      <c r="P1001">
        <v>1</v>
      </c>
    </row>
    <row r="1002" spans="1:16" x14ac:dyDescent="0.25">
      <c r="A1002" s="46" t="s">
        <v>672</v>
      </c>
      <c r="B1002" s="46" t="s">
        <v>693</v>
      </c>
      <c r="C1002">
        <v>1002</v>
      </c>
      <c r="D1002" s="53">
        <v>1221</v>
      </c>
      <c r="E10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2" s="55" t="s">
        <v>1018</v>
      </c>
      <c r="G1002" s="57">
        <v>43236.494398148148</v>
      </c>
      <c r="H1002" s="55" t="s">
        <v>1438</v>
      </c>
      <c r="I1002" s="55"/>
      <c r="J1002" s="55"/>
      <c r="K1002" s="55"/>
      <c r="L1002" s="57">
        <v>43236.494398148148</v>
      </c>
      <c r="M1002" s="59" t="s">
        <v>3130</v>
      </c>
      <c r="N1002" s="58" t="s">
        <v>4659</v>
      </c>
      <c r="O1002" s="55"/>
      <c r="P1002">
        <v>1</v>
      </c>
    </row>
    <row r="1003" spans="1:16" x14ac:dyDescent="0.25">
      <c r="A1003" s="46" t="s">
        <v>672</v>
      </c>
      <c r="B1003" s="46" t="s">
        <v>599</v>
      </c>
      <c r="C1003">
        <v>1003</v>
      </c>
      <c r="D1003" s="53">
        <v>1222</v>
      </c>
      <c r="E10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3" s="55" t="s">
        <v>1018</v>
      </c>
      <c r="G1003" s="57">
        <v>43236.498437499999</v>
      </c>
      <c r="H1003" s="55" t="s">
        <v>1429</v>
      </c>
      <c r="I1003" s="55"/>
      <c r="J1003" s="55"/>
      <c r="K1003" s="55"/>
      <c r="L1003" s="57">
        <v>43236.498437499999</v>
      </c>
      <c r="M1003" s="59" t="s">
        <v>3131</v>
      </c>
      <c r="N1003" s="58" t="s">
        <v>4660</v>
      </c>
      <c r="O1003" s="55"/>
      <c r="P1003">
        <v>1</v>
      </c>
    </row>
    <row r="1004" spans="1:16" x14ac:dyDescent="0.25">
      <c r="A1004" s="46" t="s">
        <v>672</v>
      </c>
      <c r="B1004" s="46" t="s">
        <v>980</v>
      </c>
      <c r="C1004">
        <v>1004</v>
      </c>
      <c r="D1004" s="53">
        <v>1223</v>
      </c>
      <c r="E10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4" s="55" t="s">
        <v>1018</v>
      </c>
      <c r="G1004" s="57">
        <v>43236.498437499999</v>
      </c>
      <c r="H1004" s="55" t="s">
        <v>1429</v>
      </c>
      <c r="I1004" s="55"/>
      <c r="J1004" s="55"/>
      <c r="K1004" s="55"/>
      <c r="L1004" s="57">
        <v>43236.498437499999</v>
      </c>
      <c r="M1004" s="59" t="s">
        <v>3131</v>
      </c>
      <c r="N1004" s="58" t="s">
        <v>4660</v>
      </c>
      <c r="O1004" s="55"/>
      <c r="P1004">
        <v>1</v>
      </c>
    </row>
    <row r="1005" spans="1:16" x14ac:dyDescent="0.25">
      <c r="A1005" s="46" t="s">
        <v>672</v>
      </c>
      <c r="B1005" s="46" t="s">
        <v>817</v>
      </c>
      <c r="C1005">
        <v>1005</v>
      </c>
      <c r="D1005" s="53">
        <v>1224</v>
      </c>
      <c r="E10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5" s="55" t="s">
        <v>1018</v>
      </c>
      <c r="G1005" s="57">
        <v>43236.498437499999</v>
      </c>
      <c r="H1005" s="55" t="s">
        <v>1429</v>
      </c>
      <c r="I1005" s="55"/>
      <c r="J1005" s="55"/>
      <c r="K1005" s="55"/>
      <c r="L1005" s="57">
        <v>43236.498437499999</v>
      </c>
      <c r="M1005" s="59" t="s">
        <v>3131</v>
      </c>
      <c r="N1005" s="58" t="s">
        <v>4660</v>
      </c>
      <c r="O1005" s="55"/>
      <c r="P1005">
        <v>1</v>
      </c>
    </row>
    <row r="1006" spans="1:16" x14ac:dyDescent="0.25">
      <c r="A1006" s="46" t="s">
        <v>675</v>
      </c>
      <c r="B1006" s="46" t="s">
        <v>998</v>
      </c>
      <c r="C1006">
        <v>1006</v>
      </c>
      <c r="D1006" s="53">
        <v>1227</v>
      </c>
      <c r="E10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6" s="55" t="s">
        <v>1018</v>
      </c>
      <c r="G1006" s="57">
        <v>43235.534791666665</v>
      </c>
      <c r="H1006" s="55" t="s">
        <v>1495</v>
      </c>
      <c r="I1006" s="55"/>
      <c r="J1006" s="55"/>
      <c r="K1006" s="55"/>
      <c r="L1006" s="57">
        <v>43235.534791666665</v>
      </c>
      <c r="M1006" s="59" t="s">
        <v>3134</v>
      </c>
      <c r="N1006" s="58" t="s">
        <v>4663</v>
      </c>
      <c r="O1006" s="55"/>
      <c r="P1006">
        <v>1</v>
      </c>
    </row>
    <row r="1007" spans="1:16" x14ac:dyDescent="0.25">
      <c r="A1007" s="46" t="s">
        <v>675</v>
      </c>
      <c r="B1007" s="46" t="s">
        <v>997</v>
      </c>
      <c r="C1007">
        <v>1007</v>
      </c>
      <c r="D1007" s="53">
        <v>1229</v>
      </c>
      <c r="E10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7" s="55" t="s">
        <v>1018</v>
      </c>
      <c r="G1007" s="57">
        <v>43235.534791666665</v>
      </c>
      <c r="H1007" s="55" t="s">
        <v>1495</v>
      </c>
      <c r="I1007" s="55"/>
      <c r="J1007" s="55"/>
      <c r="K1007" s="55"/>
      <c r="L1007" s="57">
        <v>43235.534791666665</v>
      </c>
      <c r="M1007" s="59" t="s">
        <v>3134</v>
      </c>
      <c r="N1007" s="58" t="s">
        <v>4663</v>
      </c>
      <c r="O1007" s="55"/>
      <c r="P1007">
        <v>1</v>
      </c>
    </row>
    <row r="1008" spans="1:16" x14ac:dyDescent="0.25">
      <c r="A1008" s="46" t="s">
        <v>675</v>
      </c>
      <c r="B1008" s="46" t="s">
        <v>804</v>
      </c>
      <c r="C1008">
        <v>1008</v>
      </c>
      <c r="D1008" s="53">
        <v>1230</v>
      </c>
      <c r="E10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8" s="55" t="s">
        <v>1018</v>
      </c>
      <c r="G1008" s="57">
        <v>43235.533449074072</v>
      </c>
      <c r="H1008" s="55" t="s">
        <v>1497</v>
      </c>
      <c r="I1008" s="55"/>
      <c r="J1008" s="55"/>
      <c r="K1008" s="55" t="s">
        <v>2232</v>
      </c>
      <c r="L1008" s="57">
        <v>43235.533449074072</v>
      </c>
      <c r="M1008" s="59" t="s">
        <v>3136</v>
      </c>
      <c r="N1008" s="58" t="s">
        <v>4665</v>
      </c>
      <c r="O1008" s="55"/>
      <c r="P1008">
        <v>18</v>
      </c>
    </row>
    <row r="1009" spans="1:16" x14ac:dyDescent="0.25">
      <c r="A1009" s="46" t="s">
        <v>675</v>
      </c>
      <c r="B1009" s="46" t="s">
        <v>999</v>
      </c>
      <c r="C1009">
        <v>1009</v>
      </c>
      <c r="D1009" s="53">
        <v>1231</v>
      </c>
      <c r="E10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09" s="55" t="s">
        <v>1018</v>
      </c>
      <c r="G1009" s="57">
        <v>43235.53502314815</v>
      </c>
      <c r="H1009" s="55" t="s">
        <v>1498</v>
      </c>
      <c r="I1009" s="55"/>
      <c r="J1009" s="55"/>
      <c r="K1009" s="55"/>
      <c r="L1009" s="57">
        <v>43235.53502314815</v>
      </c>
      <c r="M1009" s="59" t="s">
        <v>3137</v>
      </c>
      <c r="N1009" s="58" t="s">
        <v>4666</v>
      </c>
      <c r="O1009" s="55"/>
      <c r="P1009">
        <v>1</v>
      </c>
    </row>
    <row r="1010" spans="1:16" x14ac:dyDescent="0.25">
      <c r="A1010" s="46" t="s">
        <v>675</v>
      </c>
      <c r="B1010" s="46" t="s">
        <v>771</v>
      </c>
      <c r="C1010">
        <v>1010</v>
      </c>
      <c r="D1010" s="53">
        <v>1232</v>
      </c>
      <c r="E10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0" s="55" t="s">
        <v>1018</v>
      </c>
      <c r="G1010" s="57">
        <v>43236.505370370367</v>
      </c>
      <c r="H1010" s="55" t="s">
        <v>1499</v>
      </c>
      <c r="I1010" s="55"/>
      <c r="J1010" s="55"/>
      <c r="K1010" s="55" t="s">
        <v>2250</v>
      </c>
      <c r="L1010" s="57">
        <v>43236.505370370367</v>
      </c>
      <c r="M1010" s="59" t="s">
        <v>3138</v>
      </c>
      <c r="N1010" s="58" t="s">
        <v>4667</v>
      </c>
      <c r="O1010" s="55"/>
      <c r="P1010">
        <v>1</v>
      </c>
    </row>
    <row r="1011" spans="1:16" x14ac:dyDescent="0.25">
      <c r="A1011" s="46" t="s">
        <v>675</v>
      </c>
      <c r="B1011" s="46" t="s">
        <v>795</v>
      </c>
      <c r="C1011">
        <v>1011</v>
      </c>
      <c r="D1011" s="53">
        <v>1233</v>
      </c>
      <c r="E10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1" s="55" t="s">
        <v>1018</v>
      </c>
      <c r="G1011" s="57">
        <v>43236.505370370367</v>
      </c>
      <c r="H1011" s="55" t="s">
        <v>1499</v>
      </c>
      <c r="I1011" s="55"/>
      <c r="J1011" s="55"/>
      <c r="K1011" s="55" t="s">
        <v>2250</v>
      </c>
      <c r="L1011" s="57">
        <v>43236.505370370367</v>
      </c>
      <c r="M1011" s="59" t="s">
        <v>3138</v>
      </c>
      <c r="N1011" s="58" t="s">
        <v>4667</v>
      </c>
      <c r="O1011" s="55"/>
      <c r="P1011">
        <v>1</v>
      </c>
    </row>
    <row r="1012" spans="1:16" x14ac:dyDescent="0.25">
      <c r="A1012" s="46" t="s">
        <v>675</v>
      </c>
      <c r="B1012" s="46" t="s">
        <v>801</v>
      </c>
      <c r="C1012">
        <v>1012</v>
      </c>
      <c r="D1012" s="53">
        <v>1234</v>
      </c>
      <c r="E10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2" s="55" t="s">
        <v>1018</v>
      </c>
      <c r="G1012" s="57">
        <v>43236.505671296298</v>
      </c>
      <c r="H1012" s="55" t="s">
        <v>1500</v>
      </c>
      <c r="I1012" s="55"/>
      <c r="J1012" s="55"/>
      <c r="K1012" s="55"/>
      <c r="L1012" s="57">
        <v>43236.505671296298</v>
      </c>
      <c r="M1012" s="59" t="s">
        <v>3139</v>
      </c>
      <c r="N1012" s="58" t="s">
        <v>4668</v>
      </c>
      <c r="O1012" s="55"/>
      <c r="P1012">
        <v>1</v>
      </c>
    </row>
    <row r="1013" spans="1:16" x14ac:dyDescent="0.25">
      <c r="A1013" s="46" t="s">
        <v>675</v>
      </c>
      <c r="B1013" s="46" t="s">
        <v>800</v>
      </c>
      <c r="C1013">
        <v>1013</v>
      </c>
      <c r="D1013" s="53">
        <v>1235</v>
      </c>
      <c r="E10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3" s="55" t="s">
        <v>1018</v>
      </c>
      <c r="G1013" s="57">
        <v>43236.50571759259</v>
      </c>
      <c r="H1013" s="55" t="s">
        <v>1338</v>
      </c>
      <c r="I1013" s="55"/>
      <c r="J1013" s="55"/>
      <c r="K1013" s="55" t="s">
        <v>2229</v>
      </c>
      <c r="L1013" s="57">
        <v>43236.50571759259</v>
      </c>
      <c r="M1013" s="59" t="s">
        <v>3140</v>
      </c>
      <c r="N1013" s="58" t="s">
        <v>4669</v>
      </c>
      <c r="O1013" s="55"/>
      <c r="P1013">
        <v>1</v>
      </c>
    </row>
    <row r="1014" spans="1:16" x14ac:dyDescent="0.25">
      <c r="A1014" s="46" t="s">
        <v>675</v>
      </c>
      <c r="B1014" s="46" t="s">
        <v>799</v>
      </c>
      <c r="C1014">
        <v>1014</v>
      </c>
      <c r="D1014" s="53">
        <v>1236</v>
      </c>
      <c r="E10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4" s="55" t="s">
        <v>1018</v>
      </c>
      <c r="G1014" s="57">
        <v>43236.50571759259</v>
      </c>
      <c r="H1014" s="55" t="s">
        <v>1338</v>
      </c>
      <c r="I1014" s="55"/>
      <c r="J1014" s="55"/>
      <c r="K1014" s="55" t="s">
        <v>2229</v>
      </c>
      <c r="L1014" s="57">
        <v>43236.50571759259</v>
      </c>
      <c r="M1014" s="59" t="s">
        <v>3140</v>
      </c>
      <c r="N1014" s="58" t="s">
        <v>4669</v>
      </c>
      <c r="O1014" s="55"/>
      <c r="P1014">
        <v>1</v>
      </c>
    </row>
    <row r="1015" spans="1:16" x14ac:dyDescent="0.25">
      <c r="A1015" s="46" t="s">
        <v>675</v>
      </c>
      <c r="B1015" s="46" t="s">
        <v>762</v>
      </c>
      <c r="C1015">
        <v>1015</v>
      </c>
      <c r="D1015" s="53">
        <v>1237</v>
      </c>
      <c r="E10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5" s="55" t="s">
        <v>1018</v>
      </c>
      <c r="G1015" s="57">
        <v>43236.505752314813</v>
      </c>
      <c r="H1015" s="55" t="s">
        <v>1370</v>
      </c>
      <c r="I1015" s="55"/>
      <c r="J1015" s="55"/>
      <c r="K1015" s="55" t="s">
        <v>2231</v>
      </c>
      <c r="L1015" s="57">
        <v>43236.505752314813</v>
      </c>
      <c r="M1015" s="59" t="s">
        <v>3141</v>
      </c>
      <c r="N1015" s="58" t="s">
        <v>4670</v>
      </c>
      <c r="O1015" s="55"/>
      <c r="P1015">
        <v>1</v>
      </c>
    </row>
    <row r="1016" spans="1:16" x14ac:dyDescent="0.25">
      <c r="A1016" s="46" t="s">
        <v>677</v>
      </c>
      <c r="B1016" s="46" t="s">
        <v>844</v>
      </c>
      <c r="C1016">
        <v>1016</v>
      </c>
      <c r="D1016" s="53">
        <v>1238</v>
      </c>
      <c r="E10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6" s="55" t="s">
        <v>1018</v>
      </c>
      <c r="G1016" s="57">
        <v>43235.318414351852</v>
      </c>
      <c r="H1016" s="55" t="s">
        <v>1068</v>
      </c>
      <c r="I1016" s="59" t="s">
        <v>1764</v>
      </c>
      <c r="J1016" s="55" t="s">
        <v>2148</v>
      </c>
      <c r="K1016" s="55"/>
      <c r="L1016" s="57">
        <v>43235.318414351852</v>
      </c>
      <c r="M1016" s="59" t="s">
        <v>3142</v>
      </c>
      <c r="N1016" s="58" t="s">
        <v>4671</v>
      </c>
      <c r="O1016" s="55"/>
      <c r="P1016">
        <v>1</v>
      </c>
    </row>
    <row r="1017" spans="1:16" x14ac:dyDescent="0.25">
      <c r="A1017" s="46" t="s">
        <v>677</v>
      </c>
      <c r="B1017" s="46" t="s">
        <v>748</v>
      </c>
      <c r="C1017">
        <v>1017</v>
      </c>
      <c r="D1017" s="53">
        <v>1239</v>
      </c>
      <c r="E10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7" s="55" t="s">
        <v>1018</v>
      </c>
      <c r="G1017" s="57">
        <v>43236.337962962964</v>
      </c>
      <c r="H1017" s="55" t="s">
        <v>1300</v>
      </c>
      <c r="I1017" s="55"/>
      <c r="J1017" s="55"/>
      <c r="K1017" s="55"/>
      <c r="L1017" s="57">
        <v>43236.337962962964</v>
      </c>
      <c r="M1017" s="59" t="s">
        <v>3143</v>
      </c>
      <c r="N1017" s="58" t="s">
        <v>4672</v>
      </c>
      <c r="O1017" s="55"/>
      <c r="P1017">
        <v>2</v>
      </c>
    </row>
    <row r="1018" spans="1:16" x14ac:dyDescent="0.25">
      <c r="A1018" s="46" t="s">
        <v>677</v>
      </c>
      <c r="B1018" s="46" t="s">
        <v>738</v>
      </c>
      <c r="C1018">
        <v>1018</v>
      </c>
      <c r="D1018" s="53">
        <v>1240</v>
      </c>
      <c r="E10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8" s="55" t="s">
        <v>1018</v>
      </c>
      <c r="G1018" s="57">
        <v>43236.337962962964</v>
      </c>
      <c r="H1018" s="55" t="s">
        <v>1300</v>
      </c>
      <c r="I1018" s="55"/>
      <c r="J1018" s="55"/>
      <c r="K1018" s="55"/>
      <c r="L1018" s="57">
        <v>43236.337962962964</v>
      </c>
      <c r="M1018" s="59" t="s">
        <v>3143</v>
      </c>
      <c r="N1018" s="58" t="s">
        <v>4672</v>
      </c>
      <c r="O1018" s="55"/>
      <c r="P1018">
        <v>2</v>
      </c>
    </row>
    <row r="1019" spans="1:16" x14ac:dyDescent="0.25">
      <c r="A1019" s="46" t="s">
        <v>677</v>
      </c>
      <c r="B1019" s="46" t="s">
        <v>843</v>
      </c>
      <c r="C1019">
        <v>1019</v>
      </c>
      <c r="D1019" s="53">
        <v>1241</v>
      </c>
      <c r="E10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19" s="55" t="s">
        <v>1018</v>
      </c>
      <c r="G1019" s="57">
        <v>43236.337962962964</v>
      </c>
      <c r="H1019" s="55" t="s">
        <v>1300</v>
      </c>
      <c r="I1019" s="55"/>
      <c r="J1019" s="55"/>
      <c r="K1019" s="55"/>
      <c r="L1019" s="57">
        <v>43236.337962962964</v>
      </c>
      <c r="M1019" s="59" t="s">
        <v>3143</v>
      </c>
      <c r="N1019" s="58" t="s">
        <v>4672</v>
      </c>
      <c r="O1019" s="55"/>
      <c r="P1019">
        <v>1</v>
      </c>
    </row>
    <row r="1020" spans="1:16" x14ac:dyDescent="0.25">
      <c r="A1020" s="46" t="s">
        <v>678</v>
      </c>
      <c r="B1020" s="46" t="s">
        <v>857</v>
      </c>
      <c r="C1020">
        <v>1020</v>
      </c>
      <c r="D1020" s="53">
        <v>1242</v>
      </c>
      <c r="E10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0" s="55" t="s">
        <v>1018</v>
      </c>
      <c r="G1020" s="57">
        <v>43235.359317129631</v>
      </c>
      <c r="H1020" s="55" t="s">
        <v>1074</v>
      </c>
      <c r="I1020" s="55"/>
      <c r="J1020" s="55"/>
      <c r="K1020" s="55"/>
      <c r="L1020" s="57">
        <v>43235.359317129631</v>
      </c>
      <c r="M1020" s="59" t="s">
        <v>3144</v>
      </c>
      <c r="N1020" s="58" t="s">
        <v>4673</v>
      </c>
      <c r="O1020" s="55"/>
      <c r="P1020">
        <v>4</v>
      </c>
    </row>
    <row r="1021" spans="1:16" x14ac:dyDescent="0.25">
      <c r="A1021" s="46" t="s">
        <v>678</v>
      </c>
      <c r="B1021" s="46" t="s">
        <v>792</v>
      </c>
      <c r="C1021">
        <v>1021</v>
      </c>
      <c r="D1021" s="53">
        <v>1243</v>
      </c>
      <c r="E10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1" s="55" t="s">
        <v>1018</v>
      </c>
      <c r="G1021" s="57">
        <v>43235.373576388891</v>
      </c>
      <c r="H1021" s="55" t="s">
        <v>1386</v>
      </c>
      <c r="I1021" s="55"/>
      <c r="J1021" s="55"/>
      <c r="K1021" s="55"/>
      <c r="L1021" s="57">
        <v>43235.373576388891</v>
      </c>
      <c r="M1021" s="59" t="s">
        <v>3145</v>
      </c>
      <c r="N1021" s="58" t="s">
        <v>4674</v>
      </c>
      <c r="O1021" s="55"/>
      <c r="P1021">
        <v>1</v>
      </c>
    </row>
    <row r="1022" spans="1:16" x14ac:dyDescent="0.25">
      <c r="A1022" s="46" t="s">
        <v>678</v>
      </c>
      <c r="B1022" s="46" t="s">
        <v>536</v>
      </c>
      <c r="C1022">
        <v>1022</v>
      </c>
      <c r="D1022" s="53">
        <v>1244</v>
      </c>
      <c r="E10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2" s="55" t="s">
        <v>1018</v>
      </c>
      <c r="G1022" s="57">
        <v>43235.37363425926</v>
      </c>
      <c r="H1022" s="55" t="s">
        <v>1385</v>
      </c>
      <c r="I1022" s="59" t="s">
        <v>1935</v>
      </c>
      <c r="J1022" s="55" t="s">
        <v>2142</v>
      </c>
      <c r="K1022" s="55"/>
      <c r="L1022" s="57">
        <v>43235.37363425926</v>
      </c>
      <c r="M1022" s="59" t="s">
        <v>3146</v>
      </c>
      <c r="N1022" s="58" t="s">
        <v>4675</v>
      </c>
      <c r="O1022" s="55"/>
      <c r="P1022">
        <v>1</v>
      </c>
    </row>
    <row r="1023" spans="1:16" x14ac:dyDescent="0.25">
      <c r="A1023" s="46" t="s">
        <v>678</v>
      </c>
      <c r="B1023" s="46" t="s">
        <v>816</v>
      </c>
      <c r="C1023">
        <v>1023</v>
      </c>
      <c r="D1023" s="53">
        <v>1245</v>
      </c>
      <c r="E10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3" s="55" t="s">
        <v>1018</v>
      </c>
      <c r="G1023" s="57">
        <v>43235.769201388888</v>
      </c>
      <c r="H1023" s="55" t="s">
        <v>1177</v>
      </c>
      <c r="I1023" s="55"/>
      <c r="J1023" s="55"/>
      <c r="K1023" s="55"/>
      <c r="L1023" s="57">
        <v>43235.769201388888</v>
      </c>
      <c r="M1023" s="59" t="s">
        <v>3147</v>
      </c>
      <c r="N1023" s="58" t="s">
        <v>4676</v>
      </c>
      <c r="O1023" s="55"/>
      <c r="P1023">
        <v>1</v>
      </c>
    </row>
    <row r="1024" spans="1:16" x14ac:dyDescent="0.25">
      <c r="A1024" s="46" t="s">
        <v>678</v>
      </c>
      <c r="B1024" s="46" t="s">
        <v>715</v>
      </c>
      <c r="C1024">
        <v>1024</v>
      </c>
      <c r="D1024" s="53">
        <v>1246</v>
      </c>
      <c r="E10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4" s="55" t="s">
        <v>1018</v>
      </c>
      <c r="G1024" s="57">
        <v>43236.504675925928</v>
      </c>
      <c r="H1024" s="55" t="s">
        <v>1215</v>
      </c>
      <c r="I1024" s="55"/>
      <c r="J1024" s="55"/>
      <c r="K1024" s="55"/>
      <c r="L1024" s="57">
        <v>43236.504675925928</v>
      </c>
      <c r="M1024" s="59" t="s">
        <v>3148</v>
      </c>
      <c r="N1024" s="58" t="s">
        <v>4677</v>
      </c>
      <c r="O1024" s="55"/>
      <c r="P1024">
        <v>1</v>
      </c>
    </row>
    <row r="1025" spans="1:16" x14ac:dyDescent="0.25">
      <c r="A1025" s="46" t="s">
        <v>678</v>
      </c>
      <c r="B1025" s="46" t="s">
        <v>742</v>
      </c>
      <c r="C1025">
        <v>1025</v>
      </c>
      <c r="D1025" s="53">
        <v>1247</v>
      </c>
      <c r="E10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5" s="55" t="s">
        <v>1018</v>
      </c>
      <c r="G1025" s="57">
        <v>43236.508668981478</v>
      </c>
      <c r="H1025" s="55" t="s">
        <v>1352</v>
      </c>
      <c r="I1025" s="59" t="s">
        <v>1917</v>
      </c>
      <c r="J1025" s="55" t="s">
        <v>2169</v>
      </c>
      <c r="K1025" s="55"/>
      <c r="L1025" s="57">
        <v>43236.508668981478</v>
      </c>
      <c r="M1025" s="59" t="s">
        <v>3149</v>
      </c>
      <c r="N1025" s="58" t="s">
        <v>4678</v>
      </c>
      <c r="O1025" s="55"/>
      <c r="P1025">
        <v>1</v>
      </c>
    </row>
    <row r="1026" spans="1:16" x14ac:dyDescent="0.25">
      <c r="A1026" s="46" t="s">
        <v>679</v>
      </c>
      <c r="B1026" s="46" t="s">
        <v>857</v>
      </c>
      <c r="C1026">
        <v>1026</v>
      </c>
      <c r="D1026" s="53">
        <v>1248</v>
      </c>
      <c r="E10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6" s="55" t="s">
        <v>1018</v>
      </c>
      <c r="G1026" s="57">
        <v>43234.875543981485</v>
      </c>
      <c r="H1026" s="55" t="s">
        <v>1144</v>
      </c>
      <c r="I1026" s="59" t="s">
        <v>1810</v>
      </c>
      <c r="J1026" s="55" t="s">
        <v>2142</v>
      </c>
      <c r="K1026" s="55"/>
      <c r="L1026" s="57">
        <v>43234.875543981485</v>
      </c>
      <c r="M1026" s="59" t="s">
        <v>3150</v>
      </c>
      <c r="N1026" s="58" t="s">
        <v>4679</v>
      </c>
      <c r="O1026" s="55"/>
      <c r="P1026">
        <v>1</v>
      </c>
    </row>
    <row r="1027" spans="1:16" x14ac:dyDescent="0.25">
      <c r="A1027" s="46" t="s">
        <v>679</v>
      </c>
      <c r="B1027" s="46" t="s">
        <v>748</v>
      </c>
      <c r="C1027">
        <v>1027</v>
      </c>
      <c r="D1027" s="53">
        <v>1249</v>
      </c>
      <c r="E10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7" s="55" t="s">
        <v>1018</v>
      </c>
      <c r="G1027" s="57">
        <v>43235.875185185185</v>
      </c>
      <c r="H1027" s="55" t="s">
        <v>1219</v>
      </c>
      <c r="I1027" s="55"/>
      <c r="J1027" s="55"/>
      <c r="K1027" s="55"/>
      <c r="L1027" s="57">
        <v>43235.875185185185</v>
      </c>
      <c r="M1027" s="59" t="s">
        <v>3151</v>
      </c>
      <c r="N1027" s="58" t="s">
        <v>4680</v>
      </c>
      <c r="O1027" s="55"/>
      <c r="P1027">
        <v>1</v>
      </c>
    </row>
    <row r="1028" spans="1:16" x14ac:dyDescent="0.25">
      <c r="A1028" s="46" t="s">
        <v>679</v>
      </c>
      <c r="B1028" s="46" t="s">
        <v>738</v>
      </c>
      <c r="C1028">
        <v>1028</v>
      </c>
      <c r="D1028" s="53">
        <v>1250</v>
      </c>
      <c r="E10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8" s="55" t="s">
        <v>1018</v>
      </c>
      <c r="G1028" s="57">
        <v>43235.875185185185</v>
      </c>
      <c r="H1028" s="55" t="s">
        <v>1219</v>
      </c>
      <c r="I1028" s="55"/>
      <c r="J1028" s="55"/>
      <c r="K1028" s="55"/>
      <c r="L1028" s="57">
        <v>43235.875185185185</v>
      </c>
      <c r="M1028" s="59" t="s">
        <v>3151</v>
      </c>
      <c r="N1028" s="58" t="s">
        <v>4680</v>
      </c>
      <c r="O1028" s="55"/>
      <c r="P1028">
        <v>1</v>
      </c>
    </row>
    <row r="1029" spans="1:16" x14ac:dyDescent="0.25">
      <c r="A1029" s="46" t="s">
        <v>679</v>
      </c>
      <c r="B1029" s="46" t="s">
        <v>816</v>
      </c>
      <c r="C1029">
        <v>1029</v>
      </c>
      <c r="D1029" s="53">
        <v>1251</v>
      </c>
      <c r="E10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29" s="55" t="s">
        <v>1018</v>
      </c>
      <c r="G1029" s="57">
        <v>43236.262858796297</v>
      </c>
      <c r="H1029" s="55" t="s">
        <v>1177</v>
      </c>
      <c r="I1029" s="55"/>
      <c r="J1029" s="55"/>
      <c r="K1029" s="55"/>
      <c r="L1029" s="57">
        <v>43236.262858796297</v>
      </c>
      <c r="M1029" s="59" t="s">
        <v>3152</v>
      </c>
      <c r="N1029" s="58" t="s">
        <v>4681</v>
      </c>
      <c r="O1029" s="55"/>
      <c r="P1029">
        <v>1</v>
      </c>
    </row>
    <row r="1030" spans="1:16" x14ac:dyDescent="0.25">
      <c r="A1030" s="46" t="s">
        <v>679</v>
      </c>
      <c r="B1030" s="46" t="s">
        <v>851</v>
      </c>
      <c r="C1030">
        <v>1030</v>
      </c>
      <c r="D1030" s="53">
        <v>1252</v>
      </c>
      <c r="E10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0" s="55" t="s">
        <v>1018</v>
      </c>
      <c r="G1030" s="57">
        <v>43236.509108796294</v>
      </c>
      <c r="H1030" s="55" t="s">
        <v>1501</v>
      </c>
      <c r="I1030" s="55"/>
      <c r="J1030" s="55"/>
      <c r="K1030" s="55" t="s">
        <v>2251</v>
      </c>
      <c r="L1030" s="57">
        <v>43236.509108796294</v>
      </c>
      <c r="M1030" s="59" t="s">
        <v>3153</v>
      </c>
      <c r="N1030" s="58" t="s">
        <v>4682</v>
      </c>
      <c r="O1030" s="55"/>
      <c r="P1030">
        <v>1</v>
      </c>
    </row>
    <row r="1031" spans="1:16" x14ac:dyDescent="0.25">
      <c r="A1031" s="46" t="s">
        <v>680</v>
      </c>
      <c r="B1031" s="46" t="s">
        <v>1000</v>
      </c>
      <c r="C1031">
        <v>1031</v>
      </c>
      <c r="D1031" s="53">
        <v>1253</v>
      </c>
      <c r="E10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1" s="55" t="s">
        <v>1018</v>
      </c>
      <c r="G1031" s="57">
        <v>43235.292141203703</v>
      </c>
      <c r="H1031" s="55" t="s">
        <v>1502</v>
      </c>
      <c r="I1031" s="59" t="s">
        <v>1992</v>
      </c>
      <c r="J1031" s="55" t="s">
        <v>2139</v>
      </c>
      <c r="K1031" s="55"/>
      <c r="L1031" s="57">
        <v>43235.292141203703</v>
      </c>
      <c r="M1031" s="59" t="s">
        <v>3154</v>
      </c>
      <c r="N1031" s="58" t="s">
        <v>4683</v>
      </c>
      <c r="O1031" s="55"/>
      <c r="P1031">
        <v>1</v>
      </c>
    </row>
    <row r="1032" spans="1:16" x14ac:dyDescent="0.25">
      <c r="A1032" s="46" t="s">
        <v>681</v>
      </c>
      <c r="B1032" s="46" t="s">
        <v>748</v>
      </c>
      <c r="C1032">
        <v>1032</v>
      </c>
      <c r="D1032" s="53">
        <v>1255</v>
      </c>
      <c r="E10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2" s="55" t="s">
        <v>1018</v>
      </c>
      <c r="G1032" s="57">
        <v>43236.281678240739</v>
      </c>
      <c r="H1032" s="55" t="s">
        <v>1504</v>
      </c>
      <c r="I1032" s="55"/>
      <c r="J1032" s="55"/>
      <c r="K1032" s="55"/>
      <c r="L1032" s="57">
        <v>43236.281678240739</v>
      </c>
      <c r="M1032" s="59" t="s">
        <v>3156</v>
      </c>
      <c r="N1032" s="58" t="s">
        <v>4685</v>
      </c>
      <c r="O1032" s="58" t="s">
        <v>5253</v>
      </c>
      <c r="P1032" s="61">
        <v>1</v>
      </c>
    </row>
    <row r="1033" spans="1:16" x14ac:dyDescent="0.25">
      <c r="A1033" s="46" t="s">
        <v>681</v>
      </c>
      <c r="B1033" s="46" t="s">
        <v>738</v>
      </c>
      <c r="C1033">
        <v>1033</v>
      </c>
      <c r="D1033" s="53">
        <v>1256</v>
      </c>
      <c r="E10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3" s="55" t="s">
        <v>1018</v>
      </c>
      <c r="G1033" s="57">
        <v>43236.281678240739</v>
      </c>
      <c r="H1033" s="55" t="s">
        <v>1504</v>
      </c>
      <c r="I1033" s="55"/>
      <c r="J1033" s="55"/>
      <c r="K1033" s="55"/>
      <c r="L1033" s="57">
        <v>43236.281678240739</v>
      </c>
      <c r="M1033" s="59" t="s">
        <v>3156</v>
      </c>
      <c r="N1033" s="58" t="s">
        <v>4685</v>
      </c>
      <c r="O1033" s="58" t="s">
        <v>5253</v>
      </c>
      <c r="P1033" s="61">
        <v>1</v>
      </c>
    </row>
    <row r="1034" spans="1:16" x14ac:dyDescent="0.25">
      <c r="A1034" s="46" t="s">
        <v>682</v>
      </c>
      <c r="B1034" s="46" t="s">
        <v>748</v>
      </c>
      <c r="C1034">
        <v>1034</v>
      </c>
      <c r="D1034" s="53">
        <v>1259</v>
      </c>
      <c r="E10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4" s="55" t="s">
        <v>1018</v>
      </c>
      <c r="G1034" s="57">
        <v>43236.511840277781</v>
      </c>
      <c r="H1034" s="55" t="s">
        <v>1505</v>
      </c>
      <c r="I1034" s="59" t="s">
        <v>1994</v>
      </c>
      <c r="J1034" s="55" t="s">
        <v>2139</v>
      </c>
      <c r="K1034" s="55"/>
      <c r="L1034" s="57">
        <v>43236.511840277781</v>
      </c>
      <c r="M1034" s="59" t="s">
        <v>3157</v>
      </c>
      <c r="N1034" s="58" t="s">
        <v>4686</v>
      </c>
      <c r="O1034" s="58" t="s">
        <v>4685</v>
      </c>
      <c r="P1034" s="61">
        <v>1</v>
      </c>
    </row>
    <row r="1035" spans="1:16" x14ac:dyDescent="0.25">
      <c r="A1035" s="46" t="s">
        <v>682</v>
      </c>
      <c r="B1035" s="46" t="s">
        <v>738</v>
      </c>
      <c r="C1035">
        <v>1035</v>
      </c>
      <c r="D1035" s="53">
        <v>1260</v>
      </c>
      <c r="E10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5" s="55" t="s">
        <v>1018</v>
      </c>
      <c r="G1035" s="57">
        <v>43236.511840277781</v>
      </c>
      <c r="H1035" s="55" t="s">
        <v>1505</v>
      </c>
      <c r="I1035" s="59" t="s">
        <v>1994</v>
      </c>
      <c r="J1035" s="55" t="s">
        <v>2139</v>
      </c>
      <c r="K1035" s="55"/>
      <c r="L1035" s="57">
        <v>43236.511840277781</v>
      </c>
      <c r="M1035" s="59" t="s">
        <v>3157</v>
      </c>
      <c r="N1035" s="58" t="s">
        <v>4686</v>
      </c>
      <c r="O1035" s="58" t="s">
        <v>4685</v>
      </c>
      <c r="P1035" s="61">
        <v>1</v>
      </c>
    </row>
    <row r="1036" spans="1:16" x14ac:dyDescent="0.25">
      <c r="A1036" s="46" t="s">
        <v>682</v>
      </c>
      <c r="B1036" s="46" t="s">
        <v>843</v>
      </c>
      <c r="C1036">
        <v>1036</v>
      </c>
      <c r="D1036" s="53">
        <v>1261</v>
      </c>
      <c r="E10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6" s="55" t="s">
        <v>1018</v>
      </c>
      <c r="G1036" s="57">
        <v>43236.511840277781</v>
      </c>
      <c r="H1036" s="55" t="s">
        <v>1505</v>
      </c>
      <c r="I1036" s="59" t="s">
        <v>1994</v>
      </c>
      <c r="J1036" s="55" t="s">
        <v>2139</v>
      </c>
      <c r="K1036" s="55"/>
      <c r="L1036" s="57">
        <v>43236.511840277781</v>
      </c>
      <c r="M1036" s="59" t="s">
        <v>3157</v>
      </c>
      <c r="N1036" s="58" t="s">
        <v>4686</v>
      </c>
      <c r="O1036" s="58" t="s">
        <v>4685</v>
      </c>
      <c r="P1036" s="61">
        <v>1</v>
      </c>
    </row>
    <row r="1037" spans="1:16" x14ac:dyDescent="0.25">
      <c r="A1037" s="46" t="s">
        <v>683</v>
      </c>
      <c r="B1037" s="46" t="s">
        <v>771</v>
      </c>
      <c r="C1037">
        <v>1037</v>
      </c>
      <c r="D1037" s="53">
        <v>1262</v>
      </c>
      <c r="E10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7" s="55" t="s">
        <v>1018</v>
      </c>
      <c r="G1037" s="57">
        <v>43235.294456018521</v>
      </c>
      <c r="H1037" s="55" t="s">
        <v>1326</v>
      </c>
      <c r="I1037" s="55"/>
      <c r="J1037" s="55"/>
      <c r="K1037" s="55"/>
      <c r="L1037" s="57">
        <v>43235.294456018521</v>
      </c>
      <c r="M1037" s="59" t="s">
        <v>3158</v>
      </c>
      <c r="N1037" s="58" t="s">
        <v>4687</v>
      </c>
      <c r="O1037" s="55"/>
      <c r="P1037">
        <v>1</v>
      </c>
    </row>
    <row r="1038" spans="1:16" x14ac:dyDescent="0.25">
      <c r="A1038" s="46" t="s">
        <v>683</v>
      </c>
      <c r="B1038" s="46" t="s">
        <v>942</v>
      </c>
      <c r="C1038">
        <v>1038</v>
      </c>
      <c r="D1038" s="53">
        <v>1263</v>
      </c>
      <c r="E10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8" s="55" t="s">
        <v>1018</v>
      </c>
      <c r="G1038" s="57">
        <v>43235.294456018521</v>
      </c>
      <c r="H1038" s="55" t="s">
        <v>1326</v>
      </c>
      <c r="I1038" s="55"/>
      <c r="J1038" s="55"/>
      <c r="K1038" s="55"/>
      <c r="L1038" s="57">
        <v>43235.294456018521</v>
      </c>
      <c r="M1038" s="59" t="s">
        <v>3158</v>
      </c>
      <c r="N1038" s="58" t="s">
        <v>4687</v>
      </c>
      <c r="O1038" s="55"/>
      <c r="P1038">
        <v>1</v>
      </c>
    </row>
    <row r="1039" spans="1:16" x14ac:dyDescent="0.25">
      <c r="A1039" s="46" t="s">
        <v>683</v>
      </c>
      <c r="B1039" s="46" t="s">
        <v>738</v>
      </c>
      <c r="C1039">
        <v>1039</v>
      </c>
      <c r="D1039" s="53">
        <v>1264</v>
      </c>
      <c r="E10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39" s="55" t="s">
        <v>1018</v>
      </c>
      <c r="G1039" s="57">
        <v>43235.295023148145</v>
      </c>
      <c r="H1039" s="55" t="s">
        <v>1107</v>
      </c>
      <c r="I1039" s="55"/>
      <c r="J1039" s="55"/>
      <c r="K1039" s="55"/>
      <c r="L1039" s="57">
        <v>43235.295023148145</v>
      </c>
      <c r="M1039" s="59" t="s">
        <v>3159</v>
      </c>
      <c r="N1039" s="58" t="s">
        <v>4688</v>
      </c>
      <c r="O1039" s="55"/>
      <c r="P1039">
        <v>1</v>
      </c>
    </row>
    <row r="1040" spans="1:16" x14ac:dyDescent="0.25">
      <c r="A1040" s="46" t="s">
        <v>683</v>
      </c>
      <c r="B1040" s="46" t="s">
        <v>841</v>
      </c>
      <c r="C1040">
        <v>1040</v>
      </c>
      <c r="D1040" s="53">
        <v>1265</v>
      </c>
      <c r="E10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0" s="55" t="s">
        <v>1018</v>
      </c>
      <c r="G1040" s="57">
        <v>43235.295023148145</v>
      </c>
      <c r="H1040" s="55" t="s">
        <v>1107</v>
      </c>
      <c r="I1040" s="55"/>
      <c r="J1040" s="55"/>
      <c r="K1040" s="55"/>
      <c r="L1040" s="57">
        <v>43235.295023148145</v>
      </c>
      <c r="M1040" s="59" t="s">
        <v>3159</v>
      </c>
      <c r="N1040" s="58" t="s">
        <v>4688</v>
      </c>
      <c r="O1040" s="55"/>
      <c r="P1040">
        <v>1</v>
      </c>
    </row>
    <row r="1041" spans="1:16" x14ac:dyDescent="0.25">
      <c r="A1041" s="46" t="s">
        <v>683</v>
      </c>
      <c r="B1041" s="46" t="s">
        <v>816</v>
      </c>
      <c r="C1041">
        <v>1041</v>
      </c>
      <c r="D1041" s="53">
        <v>1266</v>
      </c>
      <c r="E10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1" s="55" t="s">
        <v>1018</v>
      </c>
      <c r="G1041" s="57">
        <v>43235.777337962965</v>
      </c>
      <c r="H1041" s="55" t="s">
        <v>1177</v>
      </c>
      <c r="I1041" s="55"/>
      <c r="J1041" s="55"/>
      <c r="K1041" s="55"/>
      <c r="L1041" s="57">
        <v>43235.777337962965</v>
      </c>
      <c r="M1041" s="59" t="s">
        <v>3160</v>
      </c>
      <c r="N1041" s="58" t="s">
        <v>4689</v>
      </c>
      <c r="O1041" s="55"/>
      <c r="P1041">
        <v>1</v>
      </c>
    </row>
    <row r="1042" spans="1:16" x14ac:dyDescent="0.25">
      <c r="A1042" s="46" t="s">
        <v>683</v>
      </c>
      <c r="B1042" s="46" t="s">
        <v>764</v>
      </c>
      <c r="C1042">
        <v>1042</v>
      </c>
      <c r="D1042" s="53">
        <v>1267</v>
      </c>
      <c r="E10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2" s="55" t="s">
        <v>1018</v>
      </c>
      <c r="G1042" s="57">
        <v>43235.781273148146</v>
      </c>
      <c r="H1042" s="55" t="s">
        <v>1257</v>
      </c>
      <c r="I1042" s="59" t="s">
        <v>1817</v>
      </c>
      <c r="J1042" s="55" t="s">
        <v>2137</v>
      </c>
      <c r="K1042" s="55"/>
      <c r="L1042" s="57">
        <v>43235.781273148146</v>
      </c>
      <c r="M1042" s="59" t="s">
        <v>3161</v>
      </c>
      <c r="N1042" s="58" t="s">
        <v>4690</v>
      </c>
      <c r="O1042" s="55"/>
      <c r="P1042">
        <v>1</v>
      </c>
    </row>
    <row r="1043" spans="1:16" x14ac:dyDescent="0.25">
      <c r="A1043" s="46" t="s">
        <v>683</v>
      </c>
      <c r="B1043" s="46" t="s">
        <v>857</v>
      </c>
      <c r="C1043">
        <v>1043</v>
      </c>
      <c r="D1043" s="53">
        <v>1268</v>
      </c>
      <c r="E10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3" s="55" t="s">
        <v>1018</v>
      </c>
      <c r="G1043" s="57">
        <v>43235.799062500002</v>
      </c>
      <c r="H1043" s="55" t="s">
        <v>1101</v>
      </c>
      <c r="I1043" s="55"/>
      <c r="J1043" s="55"/>
      <c r="K1043" s="55"/>
      <c r="L1043" s="57">
        <v>43235.799062500002</v>
      </c>
      <c r="M1043" s="59" t="s">
        <v>3162</v>
      </c>
      <c r="N1043" s="58" t="s">
        <v>4691</v>
      </c>
      <c r="O1043" s="55"/>
      <c r="P1043">
        <v>2</v>
      </c>
    </row>
    <row r="1044" spans="1:16" x14ac:dyDescent="0.25">
      <c r="A1044" s="46" t="s">
        <v>688</v>
      </c>
      <c r="B1044" s="46" t="s">
        <v>687</v>
      </c>
      <c r="C1044">
        <v>1044</v>
      </c>
      <c r="D1044" s="53">
        <v>1273</v>
      </c>
      <c r="E10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4" s="55" t="s">
        <v>1018</v>
      </c>
      <c r="G1044" s="57">
        <v>43236.514317129629</v>
      </c>
      <c r="H1044" s="55" t="s">
        <v>1455</v>
      </c>
      <c r="I1044" s="55"/>
      <c r="J1044" s="55"/>
      <c r="K1044" s="55"/>
      <c r="L1044" s="57">
        <v>43236.514317129629</v>
      </c>
      <c r="M1044" s="59" t="s">
        <v>3167</v>
      </c>
      <c r="N1044" s="58" t="s">
        <v>4696</v>
      </c>
      <c r="O1044" s="55"/>
      <c r="P1044">
        <v>1</v>
      </c>
    </row>
    <row r="1045" spans="1:16" x14ac:dyDescent="0.25">
      <c r="A1045" s="46" t="s">
        <v>689</v>
      </c>
      <c r="B1045" s="46" t="s">
        <v>848</v>
      </c>
      <c r="C1045">
        <v>1045</v>
      </c>
      <c r="D1045" s="53">
        <v>1274</v>
      </c>
      <c r="E10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5" s="55" t="s">
        <v>1018</v>
      </c>
      <c r="G1045" s="57">
        <v>43236.516076388885</v>
      </c>
      <c r="H1045" s="55" t="s">
        <v>1174</v>
      </c>
      <c r="I1045" s="55"/>
      <c r="J1045" s="55"/>
      <c r="K1045" s="55" t="s">
        <v>2215</v>
      </c>
      <c r="L1045" s="57">
        <v>43236.516076388885</v>
      </c>
      <c r="M1045" s="59" t="s">
        <v>3168</v>
      </c>
      <c r="N1045" s="58" t="s">
        <v>4697</v>
      </c>
      <c r="O1045" s="55"/>
      <c r="P1045">
        <v>1</v>
      </c>
    </row>
    <row r="1046" spans="1:16" x14ac:dyDescent="0.25">
      <c r="A1046" s="46" t="s">
        <v>690</v>
      </c>
      <c r="B1046" s="46" t="s">
        <v>507</v>
      </c>
      <c r="C1046">
        <v>1046</v>
      </c>
      <c r="D1046" s="53">
        <v>1275</v>
      </c>
      <c r="E10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6" s="55" t="s">
        <v>1018</v>
      </c>
      <c r="G1046" s="57">
        <v>43235.32508101852</v>
      </c>
      <c r="H1046" s="55" t="s">
        <v>1052</v>
      </c>
      <c r="I1046" s="55"/>
      <c r="J1046" s="55"/>
      <c r="K1046" s="55" t="s">
        <v>2198</v>
      </c>
      <c r="L1046" s="57">
        <v>43235.32508101852</v>
      </c>
      <c r="M1046" s="59" t="s">
        <v>3169</v>
      </c>
      <c r="N1046" s="58" t="s">
        <v>4698</v>
      </c>
      <c r="O1046" s="55"/>
      <c r="P1046">
        <v>1</v>
      </c>
    </row>
    <row r="1047" spans="1:16" x14ac:dyDescent="0.25">
      <c r="A1047" s="46" t="s">
        <v>690</v>
      </c>
      <c r="B1047" s="46" t="s">
        <v>803</v>
      </c>
      <c r="C1047">
        <v>1047</v>
      </c>
      <c r="D1047" s="53">
        <v>1276</v>
      </c>
      <c r="E10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7" s="55" t="s">
        <v>1018</v>
      </c>
      <c r="G1047" s="57">
        <v>43236.516423611109</v>
      </c>
      <c r="H1047" s="55" t="s">
        <v>1398</v>
      </c>
      <c r="I1047" s="55"/>
      <c r="J1047" s="55"/>
      <c r="K1047" s="55"/>
      <c r="L1047" s="57">
        <v>43236.516423611109</v>
      </c>
      <c r="M1047" s="59" t="s">
        <v>3170</v>
      </c>
      <c r="N1047" s="58" t="s">
        <v>4699</v>
      </c>
      <c r="O1047" s="55"/>
      <c r="P1047">
        <v>1</v>
      </c>
    </row>
    <row r="1048" spans="1:16" x14ac:dyDescent="0.25">
      <c r="A1048" s="46" t="s">
        <v>691</v>
      </c>
      <c r="B1048" s="46" t="s">
        <v>818</v>
      </c>
      <c r="C1048">
        <v>1048</v>
      </c>
      <c r="D1048" s="53">
        <v>1277</v>
      </c>
      <c r="E10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8" s="55" t="s">
        <v>1018</v>
      </c>
      <c r="G1048" s="57">
        <v>43234.811145833337</v>
      </c>
      <c r="H1048" s="55" t="s">
        <v>1027</v>
      </c>
      <c r="I1048" s="59" t="s">
        <v>1744</v>
      </c>
      <c r="J1048" s="55" t="s">
        <v>2138</v>
      </c>
      <c r="K1048" s="55"/>
      <c r="L1048" s="57">
        <v>43234.811145833337</v>
      </c>
      <c r="M1048" s="59" t="s">
        <v>3171</v>
      </c>
      <c r="N1048" s="58" t="s">
        <v>4700</v>
      </c>
      <c r="O1048" s="55"/>
      <c r="P1048">
        <v>2</v>
      </c>
    </row>
    <row r="1049" spans="1:16" x14ac:dyDescent="0.25">
      <c r="A1049" s="46" t="s">
        <v>691</v>
      </c>
      <c r="B1049" s="46" t="s">
        <v>850</v>
      </c>
      <c r="C1049">
        <v>1049</v>
      </c>
      <c r="D1049" s="53">
        <v>1278</v>
      </c>
      <c r="E10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49" s="55" t="s">
        <v>1018</v>
      </c>
      <c r="G1049" s="57">
        <v>43234.811145833337</v>
      </c>
      <c r="H1049" s="55" t="s">
        <v>1027</v>
      </c>
      <c r="I1049" s="59" t="s">
        <v>1744</v>
      </c>
      <c r="J1049" s="55" t="s">
        <v>2138</v>
      </c>
      <c r="K1049" s="55"/>
      <c r="L1049" s="57">
        <v>43234.811145833337</v>
      </c>
      <c r="M1049" s="59" t="s">
        <v>3171</v>
      </c>
      <c r="N1049" s="58" t="s">
        <v>4700</v>
      </c>
      <c r="O1049" s="55"/>
      <c r="P1049">
        <v>1</v>
      </c>
    </row>
    <row r="1050" spans="1:16" x14ac:dyDescent="0.25">
      <c r="A1050" s="46" t="s">
        <v>691</v>
      </c>
      <c r="B1050" s="46" t="s">
        <v>765</v>
      </c>
      <c r="C1050">
        <v>1050</v>
      </c>
      <c r="D1050" s="53">
        <v>1279</v>
      </c>
      <c r="E10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0" s="55" t="s">
        <v>1018</v>
      </c>
      <c r="G1050" s="57">
        <v>43234.815208333333</v>
      </c>
      <c r="H1050" s="55" t="s">
        <v>1041</v>
      </c>
      <c r="I1050" s="59" t="s">
        <v>1748</v>
      </c>
      <c r="J1050" s="55" t="s">
        <v>2141</v>
      </c>
      <c r="K1050" s="55"/>
      <c r="L1050" s="57">
        <v>43234.815208333333</v>
      </c>
      <c r="M1050" s="59" t="s">
        <v>3172</v>
      </c>
      <c r="N1050" s="58" t="s">
        <v>4701</v>
      </c>
      <c r="O1050" s="55"/>
      <c r="P1050">
        <v>1</v>
      </c>
    </row>
    <row r="1051" spans="1:16" x14ac:dyDescent="0.25">
      <c r="A1051" s="46" t="s">
        <v>691</v>
      </c>
      <c r="B1051" s="46" t="s">
        <v>815</v>
      </c>
      <c r="C1051">
        <v>1051</v>
      </c>
      <c r="D1051" s="53">
        <v>1280</v>
      </c>
      <c r="E10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1" s="55" t="s">
        <v>1018</v>
      </c>
      <c r="G1051" s="57">
        <v>43235.331863425927</v>
      </c>
      <c r="H1051" s="55" t="s">
        <v>1510</v>
      </c>
      <c r="I1051" s="55"/>
      <c r="J1051" s="55"/>
      <c r="K1051" s="55"/>
      <c r="L1051" s="57">
        <v>43235.331863425927</v>
      </c>
      <c r="M1051" s="59" t="s">
        <v>3173</v>
      </c>
      <c r="N1051" s="58" t="s">
        <v>4702</v>
      </c>
      <c r="O1051" s="55"/>
      <c r="P1051">
        <v>1</v>
      </c>
    </row>
    <row r="1052" spans="1:16" x14ac:dyDescent="0.25">
      <c r="A1052" s="46" t="s">
        <v>691</v>
      </c>
      <c r="B1052" s="46" t="s">
        <v>792</v>
      </c>
      <c r="C1052">
        <v>1052</v>
      </c>
      <c r="D1052" s="53">
        <v>1281</v>
      </c>
      <c r="E10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2" s="55" t="s">
        <v>1018</v>
      </c>
      <c r="G1052" s="57">
        <v>43235.404733796298</v>
      </c>
      <c r="H1052" s="55" t="s">
        <v>1378</v>
      </c>
      <c r="I1052" s="55"/>
      <c r="J1052" s="55"/>
      <c r="K1052" s="55"/>
      <c r="L1052" s="57">
        <v>43235.404733796298</v>
      </c>
      <c r="M1052" s="59" t="s">
        <v>3174</v>
      </c>
      <c r="N1052" s="58" t="s">
        <v>4703</v>
      </c>
      <c r="O1052" s="55"/>
      <c r="P1052">
        <v>1</v>
      </c>
    </row>
    <row r="1053" spans="1:16" x14ac:dyDescent="0.25">
      <c r="A1053" s="46" t="s">
        <v>691</v>
      </c>
      <c r="B1053" s="46" t="s">
        <v>857</v>
      </c>
      <c r="C1053">
        <v>1053</v>
      </c>
      <c r="D1053" s="53">
        <v>1282</v>
      </c>
      <c r="E10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3" s="55" t="s">
        <v>1018</v>
      </c>
      <c r="G1053" s="57">
        <v>43235.446782407409</v>
      </c>
      <c r="H1053" s="55" t="s">
        <v>1253</v>
      </c>
      <c r="I1053" s="59" t="s">
        <v>1859</v>
      </c>
      <c r="J1053" s="55" t="s">
        <v>2142</v>
      </c>
      <c r="K1053" s="55"/>
      <c r="L1053" s="57">
        <v>43235.446782407409</v>
      </c>
      <c r="M1053" s="59" t="s">
        <v>3175</v>
      </c>
      <c r="N1053" s="58" t="s">
        <v>4704</v>
      </c>
      <c r="O1053" s="55"/>
      <c r="P1053">
        <v>6</v>
      </c>
    </row>
    <row r="1054" spans="1:16" x14ac:dyDescent="0.25">
      <c r="A1054" s="46" t="s">
        <v>691</v>
      </c>
      <c r="B1054" s="46" t="s">
        <v>808</v>
      </c>
      <c r="C1054">
        <v>1054</v>
      </c>
      <c r="D1054" s="53">
        <v>1283</v>
      </c>
      <c r="E10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4" s="55" t="s">
        <v>1018</v>
      </c>
      <c r="G1054" s="57">
        <v>43235.543275462966</v>
      </c>
      <c r="H1054" s="55" t="s">
        <v>1334</v>
      </c>
      <c r="I1054" s="55"/>
      <c r="J1054" s="55"/>
      <c r="K1054" s="55"/>
      <c r="L1054" s="57">
        <v>43235.543275462966</v>
      </c>
      <c r="M1054" s="59" t="s">
        <v>3176</v>
      </c>
      <c r="N1054" s="58" t="s">
        <v>4705</v>
      </c>
      <c r="O1054" s="55"/>
      <c r="P1054">
        <v>1</v>
      </c>
    </row>
    <row r="1055" spans="1:16" x14ac:dyDescent="0.25">
      <c r="A1055" s="46" t="s">
        <v>691</v>
      </c>
      <c r="B1055" s="46" t="s">
        <v>791</v>
      </c>
      <c r="C1055">
        <v>1055</v>
      </c>
      <c r="D1055" s="53">
        <v>1284</v>
      </c>
      <c r="E10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5" s="55" t="s">
        <v>1018</v>
      </c>
      <c r="G1055" s="57">
        <v>43235.550625000003</v>
      </c>
      <c r="H1055" s="55" t="s">
        <v>1231</v>
      </c>
      <c r="I1055" s="55"/>
      <c r="J1055" s="55"/>
      <c r="K1055" s="55"/>
      <c r="L1055" s="57">
        <v>43235.550625000003</v>
      </c>
      <c r="M1055" s="59" t="s">
        <v>3177</v>
      </c>
      <c r="N1055" s="58" t="s">
        <v>4706</v>
      </c>
      <c r="O1055" s="55"/>
      <c r="P1055">
        <v>1</v>
      </c>
    </row>
    <row r="1056" spans="1:16" x14ac:dyDescent="0.25">
      <c r="A1056" s="46" t="s">
        <v>691</v>
      </c>
      <c r="B1056" s="46" t="s">
        <v>926</v>
      </c>
      <c r="C1056">
        <v>1056</v>
      </c>
      <c r="D1056" s="53">
        <v>1285</v>
      </c>
      <c r="E10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6" s="55" t="s">
        <v>1018</v>
      </c>
      <c r="G1056" s="57">
        <v>43235.550625000003</v>
      </c>
      <c r="H1056" s="55" t="s">
        <v>1231</v>
      </c>
      <c r="I1056" s="55"/>
      <c r="J1056" s="55"/>
      <c r="K1056" s="55"/>
      <c r="L1056" s="57">
        <v>43235.550625000003</v>
      </c>
      <c r="M1056" s="59" t="s">
        <v>3177</v>
      </c>
      <c r="N1056" s="58" t="s">
        <v>4706</v>
      </c>
      <c r="O1056" s="55"/>
      <c r="P1056">
        <v>1</v>
      </c>
    </row>
    <row r="1057" spans="1:16" x14ac:dyDescent="0.25">
      <c r="A1057" s="46" t="s">
        <v>691</v>
      </c>
      <c r="B1057" s="46" t="s">
        <v>715</v>
      </c>
      <c r="C1057">
        <v>1057</v>
      </c>
      <c r="D1057" s="53">
        <v>1286</v>
      </c>
      <c r="E10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7" s="55" t="s">
        <v>1018</v>
      </c>
      <c r="G1057" s="57">
        <v>43235.550625000003</v>
      </c>
      <c r="H1057" s="55" t="s">
        <v>1231</v>
      </c>
      <c r="I1057" s="55"/>
      <c r="J1057" s="55"/>
      <c r="K1057" s="55"/>
      <c r="L1057" s="57">
        <v>43235.550625000003</v>
      </c>
      <c r="M1057" s="59" t="s">
        <v>3177</v>
      </c>
      <c r="N1057" s="58" t="s">
        <v>4706</v>
      </c>
      <c r="O1057" s="55"/>
      <c r="P1057">
        <v>1</v>
      </c>
    </row>
    <row r="1058" spans="1:16" x14ac:dyDescent="0.25">
      <c r="A1058" s="46" t="s">
        <v>691</v>
      </c>
      <c r="B1058" s="46" t="s">
        <v>772</v>
      </c>
      <c r="C1058">
        <v>1058</v>
      </c>
      <c r="D1058" s="53">
        <v>1287</v>
      </c>
      <c r="E10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8" s="55" t="s">
        <v>1018</v>
      </c>
      <c r="G1058" s="57">
        <v>43235.6565162037</v>
      </c>
      <c r="H1058" s="55" t="s">
        <v>1511</v>
      </c>
      <c r="I1058" s="59" t="s">
        <v>1998</v>
      </c>
      <c r="J1058" s="55" t="s">
        <v>2136</v>
      </c>
      <c r="K1058" s="55"/>
      <c r="L1058" s="57">
        <v>43235.6565162037</v>
      </c>
      <c r="M1058" s="59" t="s">
        <v>3178</v>
      </c>
      <c r="N1058" s="58" t="s">
        <v>4707</v>
      </c>
      <c r="O1058" s="55"/>
      <c r="P1058">
        <v>1</v>
      </c>
    </row>
    <row r="1059" spans="1:16" x14ac:dyDescent="0.25">
      <c r="A1059" s="46" t="s">
        <v>691</v>
      </c>
      <c r="B1059" s="46" t="s">
        <v>692</v>
      </c>
      <c r="C1059">
        <v>1059</v>
      </c>
      <c r="D1059" s="53">
        <v>1288</v>
      </c>
      <c r="E10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59" s="55" t="s">
        <v>1018</v>
      </c>
      <c r="G1059" s="57">
        <v>43235.851331018515</v>
      </c>
      <c r="H1059" s="55" t="s">
        <v>1232</v>
      </c>
      <c r="I1059" s="55"/>
      <c r="J1059" s="55"/>
      <c r="K1059" s="55"/>
      <c r="L1059" s="57">
        <v>43235.851331018515</v>
      </c>
      <c r="M1059" s="59" t="s">
        <v>3179</v>
      </c>
      <c r="N1059" s="58" t="s">
        <v>4708</v>
      </c>
      <c r="O1059" s="55"/>
      <c r="P1059">
        <v>1</v>
      </c>
    </row>
    <row r="1060" spans="1:16" x14ac:dyDescent="0.25">
      <c r="A1060" s="46" t="s">
        <v>691</v>
      </c>
      <c r="B1060" s="46" t="s">
        <v>693</v>
      </c>
      <c r="C1060">
        <v>1060</v>
      </c>
      <c r="D1060" s="53">
        <v>1289</v>
      </c>
      <c r="E10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0" s="55" t="s">
        <v>1018</v>
      </c>
      <c r="G1060" s="57">
        <v>43236.498194444444</v>
      </c>
      <c r="H1060" s="55" t="s">
        <v>1438</v>
      </c>
      <c r="I1060" s="55"/>
      <c r="J1060" s="55"/>
      <c r="K1060" s="55"/>
      <c r="L1060" s="57">
        <v>43236.498194444444</v>
      </c>
      <c r="M1060" s="59" t="s">
        <v>3180</v>
      </c>
      <c r="N1060" s="58" t="s">
        <v>4709</v>
      </c>
      <c r="O1060" s="55"/>
      <c r="P1060">
        <v>1</v>
      </c>
    </row>
    <row r="1061" spans="1:16" x14ac:dyDescent="0.25">
      <c r="A1061" s="46" t="s">
        <v>691</v>
      </c>
      <c r="B1061" s="46" t="s">
        <v>743</v>
      </c>
      <c r="C1061">
        <v>1061</v>
      </c>
      <c r="D1061" s="53">
        <v>1290</v>
      </c>
      <c r="E10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1" s="55" t="s">
        <v>1018</v>
      </c>
      <c r="G1061" s="57">
        <v>43236.516574074078</v>
      </c>
      <c r="H1061" s="55" t="s">
        <v>1512</v>
      </c>
      <c r="I1061" s="59" t="s">
        <v>1999</v>
      </c>
      <c r="J1061" s="55" t="s">
        <v>2142</v>
      </c>
      <c r="K1061" s="55"/>
      <c r="L1061" s="57">
        <v>43236.516574074078</v>
      </c>
      <c r="M1061" s="59" t="s">
        <v>3181</v>
      </c>
      <c r="N1061" s="58" t="s">
        <v>4710</v>
      </c>
      <c r="O1061" s="55"/>
      <c r="P1061">
        <v>1</v>
      </c>
    </row>
    <row r="1062" spans="1:16" x14ac:dyDescent="0.25">
      <c r="A1062" s="46" t="s">
        <v>693</v>
      </c>
      <c r="B1062" s="46" t="s">
        <v>692</v>
      </c>
      <c r="C1062">
        <v>1062</v>
      </c>
      <c r="D1062" s="53">
        <v>1292</v>
      </c>
      <c r="E10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2" s="55" t="s">
        <v>1018</v>
      </c>
      <c r="G1062" s="57">
        <v>43235.847210648149</v>
      </c>
      <c r="H1062" s="55" t="s">
        <v>1232</v>
      </c>
      <c r="I1062" s="55"/>
      <c r="J1062" s="55"/>
      <c r="K1062" s="55"/>
      <c r="L1062" s="57">
        <v>43235.847210648149</v>
      </c>
      <c r="M1062" s="59" t="s">
        <v>3183</v>
      </c>
      <c r="N1062" s="58" t="s">
        <v>4712</v>
      </c>
      <c r="O1062" s="55"/>
      <c r="P1062">
        <v>1</v>
      </c>
    </row>
    <row r="1063" spans="1:16" x14ac:dyDescent="0.25">
      <c r="A1063" s="46" t="s">
        <v>610</v>
      </c>
      <c r="B1063" s="46" t="s">
        <v>692</v>
      </c>
      <c r="C1063">
        <v>1063</v>
      </c>
      <c r="D1063" s="53">
        <v>1293</v>
      </c>
      <c r="E10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3" s="55" t="s">
        <v>1018</v>
      </c>
      <c r="G1063" s="57">
        <v>43235.859803240739</v>
      </c>
      <c r="H1063" s="55" t="s">
        <v>1232</v>
      </c>
      <c r="I1063" s="55"/>
      <c r="J1063" s="55"/>
      <c r="K1063" s="55"/>
      <c r="L1063" s="57">
        <v>43235.859803240739</v>
      </c>
      <c r="M1063" s="59" t="s">
        <v>3184</v>
      </c>
      <c r="N1063" s="58" t="s">
        <v>4713</v>
      </c>
      <c r="O1063" s="55"/>
      <c r="P1063">
        <v>1</v>
      </c>
    </row>
    <row r="1064" spans="1:16" x14ac:dyDescent="0.25">
      <c r="A1064" s="46" t="s">
        <v>694</v>
      </c>
      <c r="B1064" s="46" t="s">
        <v>692</v>
      </c>
      <c r="C1064">
        <v>1064</v>
      </c>
      <c r="D1064" s="53">
        <v>1294</v>
      </c>
      <c r="E10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4" s="55" t="s">
        <v>1018</v>
      </c>
      <c r="G1064" s="57">
        <v>43235.598946759259</v>
      </c>
      <c r="H1064" s="55" t="s">
        <v>1232</v>
      </c>
      <c r="I1064" s="55"/>
      <c r="J1064" s="55"/>
      <c r="K1064" s="55"/>
      <c r="L1064" s="57">
        <v>43235.598946759259</v>
      </c>
      <c r="M1064" s="59" t="s">
        <v>3185</v>
      </c>
      <c r="N1064" s="58" t="s">
        <v>4714</v>
      </c>
      <c r="O1064" s="55"/>
      <c r="P1064">
        <v>1</v>
      </c>
    </row>
    <row r="1065" spans="1:16" x14ac:dyDescent="0.25">
      <c r="A1065" s="46" t="s">
        <v>695</v>
      </c>
      <c r="B1065" s="46" t="s">
        <v>1001</v>
      </c>
      <c r="C1065">
        <v>1065</v>
      </c>
      <c r="D1065" s="53">
        <v>1295</v>
      </c>
      <c r="E10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5" s="55" t="s">
        <v>1018</v>
      </c>
      <c r="G1065" s="57">
        <v>43235.315000000002</v>
      </c>
      <c r="H1065" s="55" t="s">
        <v>1514</v>
      </c>
      <c r="I1065" s="59" t="s">
        <v>2001</v>
      </c>
      <c r="J1065" s="55" t="s">
        <v>2139</v>
      </c>
      <c r="K1065" s="55"/>
      <c r="L1065" s="57">
        <v>43235.315000000002</v>
      </c>
      <c r="M1065" s="59" t="s">
        <v>3186</v>
      </c>
      <c r="N1065" s="58" t="s">
        <v>4715</v>
      </c>
      <c r="O1065" s="58" t="s">
        <v>5379</v>
      </c>
      <c r="P1065" s="61">
        <v>2</v>
      </c>
    </row>
    <row r="1066" spans="1:16" x14ac:dyDescent="0.25">
      <c r="A1066" s="46" t="s">
        <v>338</v>
      </c>
      <c r="B1066" s="46" t="s">
        <v>1001</v>
      </c>
      <c r="C1066">
        <v>1066</v>
      </c>
      <c r="D1066" s="53">
        <v>1296</v>
      </c>
      <c r="E10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6" s="55" t="s">
        <v>1018</v>
      </c>
      <c r="G1066" s="57">
        <v>43235.360092592593</v>
      </c>
      <c r="H1066" s="55" t="s">
        <v>1516</v>
      </c>
      <c r="I1066" s="55"/>
      <c r="J1066" s="55"/>
      <c r="K1066" s="55"/>
      <c r="L1066" s="57">
        <v>43235.360092592593</v>
      </c>
      <c r="M1066" s="59" t="s">
        <v>3188</v>
      </c>
      <c r="N1066" s="58" t="s">
        <v>4717</v>
      </c>
      <c r="O1066" s="55"/>
      <c r="P1066">
        <v>1</v>
      </c>
    </row>
    <row r="1067" spans="1:16" x14ac:dyDescent="0.25">
      <c r="A1067" s="46" t="s">
        <v>694</v>
      </c>
      <c r="B1067" s="46" t="s">
        <v>1001</v>
      </c>
      <c r="C1067">
        <v>1067</v>
      </c>
      <c r="D1067" s="53">
        <v>1297</v>
      </c>
      <c r="E10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7" s="55" t="s">
        <v>1018</v>
      </c>
      <c r="G1067" s="57">
        <v>43235.638113425928</v>
      </c>
      <c r="H1067" s="55" t="s">
        <v>1517</v>
      </c>
      <c r="I1067" s="59" t="s">
        <v>2003</v>
      </c>
      <c r="J1067" s="55" t="s">
        <v>2139</v>
      </c>
      <c r="K1067" s="55"/>
      <c r="L1067" s="57">
        <v>43235.638113425928</v>
      </c>
      <c r="M1067" s="59" t="s">
        <v>3189</v>
      </c>
      <c r="N1067" s="58" t="s">
        <v>4718</v>
      </c>
      <c r="O1067" s="58" t="s">
        <v>5381</v>
      </c>
      <c r="P1067" s="61">
        <v>1</v>
      </c>
    </row>
    <row r="1068" spans="1:16" x14ac:dyDescent="0.25">
      <c r="A1068" s="46" t="s">
        <v>695</v>
      </c>
      <c r="B1068" s="46" t="s">
        <v>984</v>
      </c>
      <c r="C1068">
        <v>1068</v>
      </c>
      <c r="D1068" s="53">
        <v>1298</v>
      </c>
      <c r="E10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8" s="55" t="s">
        <v>1018</v>
      </c>
      <c r="G1068" s="57">
        <v>43235.315000000002</v>
      </c>
      <c r="H1068" s="55" t="s">
        <v>1514</v>
      </c>
      <c r="I1068" s="59" t="s">
        <v>2001</v>
      </c>
      <c r="J1068" s="55" t="s">
        <v>2139</v>
      </c>
      <c r="K1068" s="55"/>
      <c r="L1068" s="57">
        <v>43235.315000000002</v>
      </c>
      <c r="M1068" s="59" t="s">
        <v>3186</v>
      </c>
      <c r="N1068" s="58" t="s">
        <v>4715</v>
      </c>
      <c r="O1068" s="58" t="s">
        <v>5379</v>
      </c>
      <c r="P1068" s="61">
        <v>2</v>
      </c>
    </row>
    <row r="1069" spans="1:16" x14ac:dyDescent="0.25">
      <c r="A1069" s="46" t="s">
        <v>338</v>
      </c>
      <c r="B1069" s="46" t="s">
        <v>984</v>
      </c>
      <c r="C1069">
        <v>1069</v>
      </c>
      <c r="D1069" s="53">
        <v>1299</v>
      </c>
      <c r="E10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69" s="55" t="s">
        <v>1018</v>
      </c>
      <c r="G1069" s="57">
        <v>43235.360092592593</v>
      </c>
      <c r="H1069" s="55" t="s">
        <v>1516</v>
      </c>
      <c r="I1069" s="55"/>
      <c r="J1069" s="55"/>
      <c r="K1069" s="55"/>
      <c r="L1069" s="57">
        <v>43235.360092592593</v>
      </c>
      <c r="M1069" s="59" t="s">
        <v>3188</v>
      </c>
      <c r="N1069" s="58" t="s">
        <v>4717</v>
      </c>
      <c r="O1069" s="55"/>
      <c r="P1069">
        <v>1</v>
      </c>
    </row>
    <row r="1070" spans="1:16" x14ac:dyDescent="0.25">
      <c r="A1070" s="46" t="s">
        <v>694</v>
      </c>
      <c r="B1070" s="46" t="s">
        <v>984</v>
      </c>
      <c r="C1070">
        <v>1070</v>
      </c>
      <c r="D1070" s="53">
        <v>1300</v>
      </c>
      <c r="E10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0" s="55" t="s">
        <v>1018</v>
      </c>
      <c r="G1070" s="57">
        <v>43235.638113425928</v>
      </c>
      <c r="H1070" s="55" t="s">
        <v>1517</v>
      </c>
      <c r="I1070" s="59" t="s">
        <v>2003</v>
      </c>
      <c r="J1070" s="55" t="s">
        <v>2139</v>
      </c>
      <c r="K1070" s="55"/>
      <c r="L1070" s="57">
        <v>43235.638113425928</v>
      </c>
      <c r="M1070" s="59" t="s">
        <v>3189</v>
      </c>
      <c r="N1070" s="58" t="s">
        <v>4718</v>
      </c>
      <c r="O1070" s="58" t="s">
        <v>5381</v>
      </c>
      <c r="P1070" s="61">
        <v>1</v>
      </c>
    </row>
    <row r="1071" spans="1:16" x14ac:dyDescent="0.25">
      <c r="A1071" s="46" t="s">
        <v>338</v>
      </c>
      <c r="B1071" s="46" t="s">
        <v>983</v>
      </c>
      <c r="C1071">
        <v>1071</v>
      </c>
      <c r="D1071" s="53">
        <v>1302</v>
      </c>
      <c r="E10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1" s="55" t="s">
        <v>1018</v>
      </c>
      <c r="G1071" s="57">
        <v>43235.360092592593</v>
      </c>
      <c r="H1071" s="55" t="s">
        <v>1516</v>
      </c>
      <c r="I1071" s="55"/>
      <c r="J1071" s="55"/>
      <c r="K1071" s="55"/>
      <c r="L1071" s="57">
        <v>43235.360092592593</v>
      </c>
      <c r="M1071" s="59" t="s">
        <v>3188</v>
      </c>
      <c r="N1071" s="58" t="s">
        <v>4717</v>
      </c>
      <c r="O1071" s="55"/>
      <c r="P1071">
        <v>1</v>
      </c>
    </row>
    <row r="1072" spans="1:16" x14ac:dyDescent="0.25">
      <c r="A1072" s="46" t="s">
        <v>338</v>
      </c>
      <c r="B1072" s="46" t="s">
        <v>695</v>
      </c>
      <c r="C1072">
        <v>1072</v>
      </c>
      <c r="D1072" s="53">
        <v>1303</v>
      </c>
      <c r="E10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2" s="55" t="s">
        <v>1018</v>
      </c>
      <c r="G1072" s="57">
        <v>43235.360092592593</v>
      </c>
      <c r="H1072" s="55" t="s">
        <v>1516</v>
      </c>
      <c r="I1072" s="55"/>
      <c r="J1072" s="55"/>
      <c r="K1072" s="55"/>
      <c r="L1072" s="57">
        <v>43235.360092592593</v>
      </c>
      <c r="M1072" s="59" t="s">
        <v>3188</v>
      </c>
      <c r="N1072" s="58" t="s">
        <v>4717</v>
      </c>
      <c r="O1072" s="55"/>
      <c r="P1072">
        <v>1</v>
      </c>
    </row>
    <row r="1073" spans="1:16" x14ac:dyDescent="0.25">
      <c r="A1073" s="46" t="s">
        <v>694</v>
      </c>
      <c r="B1073" s="46" t="s">
        <v>338</v>
      </c>
      <c r="C1073">
        <v>1073</v>
      </c>
      <c r="D1073" s="53">
        <v>1304</v>
      </c>
      <c r="E10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3" s="55" t="s">
        <v>1018</v>
      </c>
      <c r="G1073" s="57">
        <v>43235.638113425928</v>
      </c>
      <c r="H1073" s="55" t="s">
        <v>1517</v>
      </c>
      <c r="I1073" s="59" t="s">
        <v>2003</v>
      </c>
      <c r="J1073" s="55" t="s">
        <v>2139</v>
      </c>
      <c r="K1073" s="55"/>
      <c r="L1073" s="57">
        <v>43235.638113425928</v>
      </c>
      <c r="M1073" s="59" t="s">
        <v>3189</v>
      </c>
      <c r="N1073" s="58" t="s">
        <v>4718</v>
      </c>
      <c r="O1073" s="58" t="s">
        <v>5381</v>
      </c>
      <c r="P1073" s="61">
        <v>1</v>
      </c>
    </row>
    <row r="1074" spans="1:16" x14ac:dyDescent="0.25">
      <c r="A1074" s="46" t="s">
        <v>695</v>
      </c>
      <c r="B1074" s="46" t="s">
        <v>983</v>
      </c>
      <c r="C1074">
        <v>1074</v>
      </c>
      <c r="D1074" s="53">
        <v>1305</v>
      </c>
      <c r="E10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4" s="55" t="s">
        <v>1018</v>
      </c>
      <c r="G1074" s="57">
        <v>43235.315000000002</v>
      </c>
      <c r="H1074" s="55" t="s">
        <v>1514</v>
      </c>
      <c r="I1074" s="59" t="s">
        <v>2001</v>
      </c>
      <c r="J1074" s="55" t="s">
        <v>2139</v>
      </c>
      <c r="K1074" s="55"/>
      <c r="L1074" s="57">
        <v>43235.315000000002</v>
      </c>
      <c r="M1074" s="59" t="s">
        <v>3186</v>
      </c>
      <c r="N1074" s="58" t="s">
        <v>4715</v>
      </c>
      <c r="O1074" s="58" t="s">
        <v>5379</v>
      </c>
      <c r="P1074" s="61">
        <v>2</v>
      </c>
    </row>
    <row r="1075" spans="1:16" x14ac:dyDescent="0.25">
      <c r="A1075" s="46" t="s">
        <v>694</v>
      </c>
      <c r="B1075" s="46" t="s">
        <v>983</v>
      </c>
      <c r="C1075">
        <v>1075</v>
      </c>
      <c r="D1075" s="53">
        <v>1306</v>
      </c>
      <c r="E10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5" s="55" t="s">
        <v>1018</v>
      </c>
      <c r="G1075" s="57">
        <v>43235.638113425928</v>
      </c>
      <c r="H1075" s="55" t="s">
        <v>1517</v>
      </c>
      <c r="I1075" s="59" t="s">
        <v>2003</v>
      </c>
      <c r="J1075" s="55" t="s">
        <v>2139</v>
      </c>
      <c r="K1075" s="55"/>
      <c r="L1075" s="57">
        <v>43235.638113425928</v>
      </c>
      <c r="M1075" s="59" t="s">
        <v>3189</v>
      </c>
      <c r="N1075" s="58" t="s">
        <v>4718</v>
      </c>
      <c r="O1075" s="58" t="s">
        <v>5381</v>
      </c>
      <c r="P1075" s="61">
        <v>1</v>
      </c>
    </row>
    <row r="1076" spans="1:16" x14ac:dyDescent="0.25">
      <c r="A1076" s="46" t="s">
        <v>694</v>
      </c>
      <c r="B1076" s="46" t="s">
        <v>696</v>
      </c>
      <c r="C1076">
        <v>1076</v>
      </c>
      <c r="D1076" s="53">
        <v>1308</v>
      </c>
      <c r="E10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6" s="55" t="s">
        <v>1018</v>
      </c>
      <c r="G1076" s="57">
        <v>43235.638113425928</v>
      </c>
      <c r="H1076" s="55" t="s">
        <v>1517</v>
      </c>
      <c r="I1076" s="59" t="s">
        <v>2003</v>
      </c>
      <c r="J1076" s="55" t="s">
        <v>2139</v>
      </c>
      <c r="K1076" s="55"/>
      <c r="L1076" s="57">
        <v>43235.638113425928</v>
      </c>
      <c r="M1076" s="59" t="s">
        <v>3189</v>
      </c>
      <c r="N1076" s="58" t="s">
        <v>4718</v>
      </c>
      <c r="O1076" s="58" t="s">
        <v>5381</v>
      </c>
      <c r="P1076" s="61">
        <v>1</v>
      </c>
    </row>
    <row r="1077" spans="1:16" x14ac:dyDescent="0.25">
      <c r="A1077" s="46" t="s">
        <v>694</v>
      </c>
      <c r="B1077" s="46" t="s">
        <v>715</v>
      </c>
      <c r="C1077">
        <v>1077</v>
      </c>
      <c r="D1077" s="53">
        <v>1311</v>
      </c>
      <c r="E10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7" s="55" t="s">
        <v>1018</v>
      </c>
      <c r="G1077" s="57">
        <v>43235.224583333336</v>
      </c>
      <c r="H1077" s="55" t="s">
        <v>1160</v>
      </c>
      <c r="I1077" s="55"/>
      <c r="J1077" s="55"/>
      <c r="K1077" s="55"/>
      <c r="L1077" s="57">
        <v>43235.224583333336</v>
      </c>
      <c r="M1077" s="59" t="s">
        <v>3191</v>
      </c>
      <c r="N1077" s="58" t="s">
        <v>4720</v>
      </c>
      <c r="O1077" s="55"/>
      <c r="P1077">
        <v>1</v>
      </c>
    </row>
    <row r="1078" spans="1:16" x14ac:dyDescent="0.25">
      <c r="A1078" s="46" t="s">
        <v>694</v>
      </c>
      <c r="B1078" s="46" t="s">
        <v>857</v>
      </c>
      <c r="C1078">
        <v>1078</v>
      </c>
      <c r="D1078" s="53">
        <v>1312</v>
      </c>
      <c r="E10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8" s="55" t="s">
        <v>1018</v>
      </c>
      <c r="G1078" s="57">
        <v>43235.292673611111</v>
      </c>
      <c r="H1078" s="55" t="s">
        <v>1161</v>
      </c>
      <c r="I1078" s="55"/>
      <c r="J1078" s="55"/>
      <c r="K1078" s="55"/>
      <c r="L1078" s="57">
        <v>43235.292673611111</v>
      </c>
      <c r="M1078" s="59" t="s">
        <v>3192</v>
      </c>
      <c r="N1078" s="58" t="s">
        <v>4721</v>
      </c>
      <c r="O1078" s="55"/>
      <c r="P1078">
        <v>3</v>
      </c>
    </row>
    <row r="1079" spans="1:16" x14ac:dyDescent="0.25">
      <c r="A1079" s="46" t="s">
        <v>694</v>
      </c>
      <c r="B1079" s="46" t="s">
        <v>748</v>
      </c>
      <c r="C1079">
        <v>1079</v>
      </c>
      <c r="D1079" s="53">
        <v>1313</v>
      </c>
      <c r="E10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79" s="55" t="s">
        <v>1018</v>
      </c>
      <c r="G1079" s="57">
        <v>43235.751319444447</v>
      </c>
      <c r="H1079" s="55" t="s">
        <v>1219</v>
      </c>
      <c r="I1079" s="55"/>
      <c r="J1079" s="55"/>
      <c r="K1079" s="55"/>
      <c r="L1079" s="57">
        <v>43235.751319444447</v>
      </c>
      <c r="M1079" s="59" t="s">
        <v>3193</v>
      </c>
      <c r="N1079" s="58" t="s">
        <v>4722</v>
      </c>
      <c r="O1079" s="55"/>
      <c r="P1079">
        <v>1</v>
      </c>
    </row>
    <row r="1080" spans="1:16" x14ac:dyDescent="0.25">
      <c r="A1080" s="46" t="s">
        <v>694</v>
      </c>
      <c r="B1080" s="46" t="s">
        <v>738</v>
      </c>
      <c r="C1080">
        <v>1080</v>
      </c>
      <c r="D1080" s="53">
        <v>1314</v>
      </c>
      <c r="E10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0" s="55" t="s">
        <v>1018</v>
      </c>
      <c r="G1080" s="57">
        <v>43235.751319444447</v>
      </c>
      <c r="H1080" s="55" t="s">
        <v>1219</v>
      </c>
      <c r="I1080" s="55"/>
      <c r="J1080" s="55"/>
      <c r="K1080" s="55"/>
      <c r="L1080" s="57">
        <v>43235.751319444447</v>
      </c>
      <c r="M1080" s="59" t="s">
        <v>3193</v>
      </c>
      <c r="N1080" s="58" t="s">
        <v>4722</v>
      </c>
      <c r="O1080" s="55"/>
      <c r="P1080">
        <v>2</v>
      </c>
    </row>
    <row r="1081" spans="1:16" x14ac:dyDescent="0.25">
      <c r="A1081" s="46" t="s">
        <v>694</v>
      </c>
      <c r="B1081" s="46" t="s">
        <v>891</v>
      </c>
      <c r="C1081">
        <v>1081</v>
      </c>
      <c r="D1081" s="53">
        <v>1315</v>
      </c>
      <c r="E10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1" s="55" t="s">
        <v>1018</v>
      </c>
      <c r="G1081" s="57">
        <v>43236.179479166669</v>
      </c>
      <c r="H1081" s="55" t="s">
        <v>1109</v>
      </c>
      <c r="I1081" s="55"/>
      <c r="J1081" s="55"/>
      <c r="K1081" s="55"/>
      <c r="L1081" s="57">
        <v>43236.179479166669</v>
      </c>
      <c r="M1081" s="59" t="s">
        <v>3194</v>
      </c>
      <c r="N1081" s="58" t="s">
        <v>4723</v>
      </c>
      <c r="O1081" s="55"/>
      <c r="P1081">
        <v>1</v>
      </c>
    </row>
    <row r="1082" spans="1:16" x14ac:dyDescent="0.25">
      <c r="A1082" s="46" t="s">
        <v>694</v>
      </c>
      <c r="B1082" s="46" t="s">
        <v>524</v>
      </c>
      <c r="C1082">
        <v>1082</v>
      </c>
      <c r="D1082" s="53">
        <v>1316</v>
      </c>
      <c r="E10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2" s="55" t="s">
        <v>1018</v>
      </c>
      <c r="G1082" s="57">
        <v>43236.186851851853</v>
      </c>
      <c r="H1082" s="55" t="s">
        <v>1293</v>
      </c>
      <c r="I1082" s="59" t="s">
        <v>1884</v>
      </c>
      <c r="J1082" s="55" t="s">
        <v>2142</v>
      </c>
      <c r="K1082" s="55"/>
      <c r="L1082" s="57">
        <v>43236.186851851853</v>
      </c>
      <c r="M1082" s="59" t="s">
        <v>3195</v>
      </c>
      <c r="N1082" s="58" t="s">
        <v>4724</v>
      </c>
      <c r="O1082" s="55"/>
      <c r="P1082">
        <v>1</v>
      </c>
    </row>
    <row r="1083" spans="1:16" x14ac:dyDescent="0.25">
      <c r="A1083" s="46" t="s">
        <v>694</v>
      </c>
      <c r="B1083" s="46" t="s">
        <v>743</v>
      </c>
      <c r="C1083">
        <v>1083</v>
      </c>
      <c r="D1083" s="53">
        <v>1317</v>
      </c>
      <c r="E10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3" s="55" t="s">
        <v>1018</v>
      </c>
      <c r="G1083" s="57">
        <v>43236.517777777779</v>
      </c>
      <c r="H1083" s="55" t="s">
        <v>1512</v>
      </c>
      <c r="I1083" s="59" t="s">
        <v>1999</v>
      </c>
      <c r="J1083" s="55" t="s">
        <v>2142</v>
      </c>
      <c r="K1083" s="55"/>
      <c r="L1083" s="57">
        <v>43236.517777777779</v>
      </c>
      <c r="M1083" s="59" t="s">
        <v>3196</v>
      </c>
      <c r="N1083" s="58" t="s">
        <v>4725</v>
      </c>
      <c r="O1083" s="55"/>
      <c r="P1083">
        <v>1</v>
      </c>
    </row>
    <row r="1084" spans="1:16" x14ac:dyDescent="0.25">
      <c r="A1084" s="46" t="s">
        <v>610</v>
      </c>
      <c r="B1084" s="46" t="s">
        <v>1002</v>
      </c>
      <c r="C1084">
        <v>1084</v>
      </c>
      <c r="D1084" s="53">
        <v>1318</v>
      </c>
      <c r="E10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4" s="55" t="s">
        <v>1018</v>
      </c>
      <c r="G1084" s="57">
        <v>43235.396990740737</v>
      </c>
      <c r="H1084" s="55" t="s">
        <v>1519</v>
      </c>
      <c r="I1084" s="55"/>
      <c r="J1084" s="55"/>
      <c r="K1084" s="55"/>
      <c r="L1084" s="57">
        <v>43235.396990740737</v>
      </c>
      <c r="M1084" s="59" t="s">
        <v>3197</v>
      </c>
      <c r="N1084" s="58" t="s">
        <v>4726</v>
      </c>
      <c r="O1084" s="55"/>
      <c r="P1084">
        <v>1</v>
      </c>
    </row>
    <row r="1085" spans="1:16" x14ac:dyDescent="0.25">
      <c r="A1085" s="46" t="s">
        <v>610</v>
      </c>
      <c r="B1085" s="46" t="s">
        <v>697</v>
      </c>
      <c r="C1085">
        <v>1085</v>
      </c>
      <c r="D1085" s="53">
        <v>1320</v>
      </c>
      <c r="E10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5" s="55" t="s">
        <v>1018</v>
      </c>
      <c r="G1085" s="57">
        <v>43235.396990740737</v>
      </c>
      <c r="H1085" s="55" t="s">
        <v>1519</v>
      </c>
      <c r="I1085" s="55"/>
      <c r="J1085" s="55"/>
      <c r="K1085" s="55"/>
      <c r="L1085" s="57">
        <v>43235.396990740737</v>
      </c>
      <c r="M1085" s="59" t="s">
        <v>3197</v>
      </c>
      <c r="N1085" s="58" t="s">
        <v>4726</v>
      </c>
      <c r="O1085" s="55"/>
      <c r="P1085">
        <v>1</v>
      </c>
    </row>
    <row r="1086" spans="1:16" x14ac:dyDescent="0.25">
      <c r="A1086" s="46" t="s">
        <v>697</v>
      </c>
      <c r="B1086" s="46" t="s">
        <v>771</v>
      </c>
      <c r="C1086">
        <v>1086</v>
      </c>
      <c r="D1086" s="53">
        <v>1321</v>
      </c>
      <c r="E10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6" s="55" t="s">
        <v>1018</v>
      </c>
      <c r="G1086" s="57">
        <v>43235.387569444443</v>
      </c>
      <c r="H1086" s="55" t="s">
        <v>1520</v>
      </c>
      <c r="I1086" s="59" t="s">
        <v>2005</v>
      </c>
      <c r="J1086" s="55" t="s">
        <v>2142</v>
      </c>
      <c r="K1086" s="55"/>
      <c r="L1086" s="57">
        <v>43235.387569444443</v>
      </c>
      <c r="M1086" s="59" t="s">
        <v>3198</v>
      </c>
      <c r="N1086" s="58" t="s">
        <v>4727</v>
      </c>
      <c r="O1086" s="58" t="s">
        <v>5382</v>
      </c>
      <c r="P1086" s="61">
        <v>1</v>
      </c>
    </row>
    <row r="1087" spans="1:16" x14ac:dyDescent="0.25">
      <c r="A1087" s="46" t="s">
        <v>697</v>
      </c>
      <c r="B1087" s="46" t="s">
        <v>857</v>
      </c>
      <c r="C1087">
        <v>1087</v>
      </c>
      <c r="D1087" s="53">
        <v>1322</v>
      </c>
      <c r="E10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7" s="55" t="s">
        <v>1018</v>
      </c>
      <c r="G1087" s="57">
        <v>43235.389386574076</v>
      </c>
      <c r="H1087" s="55" t="s">
        <v>1101</v>
      </c>
      <c r="I1087" s="55"/>
      <c r="J1087" s="55"/>
      <c r="K1087" s="55"/>
      <c r="L1087" s="57">
        <v>43235.389386574076</v>
      </c>
      <c r="M1087" s="59" t="s">
        <v>3199</v>
      </c>
      <c r="N1087" s="58" t="s">
        <v>4728</v>
      </c>
      <c r="O1087" s="55"/>
      <c r="P1087">
        <v>2</v>
      </c>
    </row>
    <row r="1088" spans="1:16" x14ac:dyDescent="0.25">
      <c r="A1088" s="46" t="s">
        <v>697</v>
      </c>
      <c r="B1088" s="46" t="s">
        <v>792</v>
      </c>
      <c r="C1088">
        <v>1088</v>
      </c>
      <c r="D1088" s="53">
        <v>1323</v>
      </c>
      <c r="E10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8" s="55" t="s">
        <v>1018</v>
      </c>
      <c r="G1088" s="57">
        <v>43235.394502314812</v>
      </c>
      <c r="H1088" s="55" t="s">
        <v>1386</v>
      </c>
      <c r="I1088" s="55"/>
      <c r="J1088" s="55"/>
      <c r="K1088" s="55"/>
      <c r="L1088" s="57">
        <v>43235.394502314812</v>
      </c>
      <c r="M1088" s="59" t="s">
        <v>3200</v>
      </c>
      <c r="N1088" s="58" t="s">
        <v>4729</v>
      </c>
      <c r="O1088" s="55"/>
      <c r="P1088">
        <v>2</v>
      </c>
    </row>
    <row r="1089" spans="1:16" x14ac:dyDescent="0.25">
      <c r="A1089" s="46" t="s">
        <v>697</v>
      </c>
      <c r="B1089" s="46" t="s">
        <v>715</v>
      </c>
      <c r="C1089">
        <v>1089</v>
      </c>
      <c r="D1089" s="53">
        <v>1324</v>
      </c>
      <c r="E10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89" s="55" t="s">
        <v>1018</v>
      </c>
      <c r="G1089" s="57">
        <v>43236.452037037037</v>
      </c>
      <c r="H1089" s="55" t="s">
        <v>1215</v>
      </c>
      <c r="I1089" s="55"/>
      <c r="J1089" s="55"/>
      <c r="K1089" s="55"/>
      <c r="L1089" s="57">
        <v>43236.452037037037</v>
      </c>
      <c r="M1089" s="59" t="s">
        <v>3201</v>
      </c>
      <c r="N1089" s="58" t="s">
        <v>4730</v>
      </c>
      <c r="O1089" s="55"/>
      <c r="P1089">
        <v>1</v>
      </c>
    </row>
    <row r="1090" spans="1:16" x14ac:dyDescent="0.25">
      <c r="A1090" s="46" t="s">
        <v>697</v>
      </c>
      <c r="B1090" s="46" t="s">
        <v>843</v>
      </c>
      <c r="C1090">
        <v>1090</v>
      </c>
      <c r="D1090" s="53">
        <v>1325</v>
      </c>
      <c r="E10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0" s="55" t="s">
        <v>1018</v>
      </c>
      <c r="G1090" s="57">
        <v>43236.506643518522</v>
      </c>
      <c r="H1090" s="55" t="s">
        <v>1182</v>
      </c>
      <c r="I1090" s="59" t="s">
        <v>1760</v>
      </c>
      <c r="J1090" s="55" t="s">
        <v>2141</v>
      </c>
      <c r="K1090" s="55"/>
      <c r="L1090" s="57">
        <v>43236.506643518522</v>
      </c>
      <c r="M1090" s="59" t="s">
        <v>3202</v>
      </c>
      <c r="N1090" s="58" t="s">
        <v>4731</v>
      </c>
      <c r="O1090" s="55"/>
      <c r="P1090">
        <v>1</v>
      </c>
    </row>
    <row r="1091" spans="1:16" x14ac:dyDescent="0.25">
      <c r="A1091" s="46" t="s">
        <v>697</v>
      </c>
      <c r="B1091" s="46" t="s">
        <v>851</v>
      </c>
      <c r="C1091">
        <v>1091</v>
      </c>
      <c r="D1091" s="53">
        <v>1326</v>
      </c>
      <c r="E10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1" s="55" t="s">
        <v>1018</v>
      </c>
      <c r="G1091" s="57">
        <v>43236.51829861111</v>
      </c>
      <c r="H1091" s="55" t="s">
        <v>1475</v>
      </c>
      <c r="I1091" s="59" t="s">
        <v>1979</v>
      </c>
      <c r="J1091" s="55" t="s">
        <v>2181</v>
      </c>
      <c r="K1091" s="55" t="s">
        <v>2244</v>
      </c>
      <c r="L1091" s="57">
        <v>43236.51829861111</v>
      </c>
      <c r="M1091" s="59" t="s">
        <v>3203</v>
      </c>
      <c r="N1091" s="58" t="s">
        <v>4732</v>
      </c>
      <c r="O1091" s="55"/>
      <c r="P1091">
        <v>1</v>
      </c>
    </row>
    <row r="1092" spans="1:16" x14ac:dyDescent="0.25">
      <c r="A1092" s="46" t="s">
        <v>698</v>
      </c>
      <c r="B1092" s="46" t="s">
        <v>748</v>
      </c>
      <c r="C1092">
        <v>1092</v>
      </c>
      <c r="D1092" s="53">
        <v>1327</v>
      </c>
      <c r="E10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2" s="55" t="s">
        <v>1018</v>
      </c>
      <c r="G1092" s="57">
        <v>43236.262858796297</v>
      </c>
      <c r="H1092" s="55" t="s">
        <v>1219</v>
      </c>
      <c r="I1092" s="55"/>
      <c r="J1092" s="55"/>
      <c r="K1092" s="55"/>
      <c r="L1092" s="57">
        <v>43236.262858796297</v>
      </c>
      <c r="M1092" s="59" t="s">
        <v>3204</v>
      </c>
      <c r="N1092" s="58" t="s">
        <v>4733</v>
      </c>
      <c r="O1092" s="55"/>
      <c r="P1092">
        <v>1</v>
      </c>
    </row>
    <row r="1093" spans="1:16" x14ac:dyDescent="0.25">
      <c r="A1093" s="46" t="s">
        <v>698</v>
      </c>
      <c r="B1093" s="46" t="s">
        <v>738</v>
      </c>
      <c r="C1093">
        <v>1093</v>
      </c>
      <c r="D1093" s="53">
        <v>1328</v>
      </c>
      <c r="E10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3" s="55" t="s">
        <v>1018</v>
      </c>
      <c r="G1093" s="57">
        <v>43236.262858796297</v>
      </c>
      <c r="H1093" s="55" t="s">
        <v>1219</v>
      </c>
      <c r="I1093" s="55"/>
      <c r="J1093" s="55"/>
      <c r="K1093" s="55"/>
      <c r="L1093" s="57">
        <v>43236.262858796297</v>
      </c>
      <c r="M1093" s="59" t="s">
        <v>3204</v>
      </c>
      <c r="N1093" s="58" t="s">
        <v>4733</v>
      </c>
      <c r="O1093" s="55"/>
      <c r="P1093">
        <v>1</v>
      </c>
    </row>
    <row r="1094" spans="1:16" x14ac:dyDescent="0.25">
      <c r="A1094" s="46" t="s">
        <v>698</v>
      </c>
      <c r="B1094" s="46" t="s">
        <v>857</v>
      </c>
      <c r="C1094">
        <v>1094</v>
      </c>
      <c r="D1094" s="53">
        <v>1329</v>
      </c>
      <c r="E10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4" s="55" t="s">
        <v>1018</v>
      </c>
      <c r="G1094" s="57">
        <v>43236.518483796295</v>
      </c>
      <c r="H1094" s="55" t="s">
        <v>1512</v>
      </c>
      <c r="I1094" s="59" t="s">
        <v>1999</v>
      </c>
      <c r="J1094" s="55" t="s">
        <v>2142</v>
      </c>
      <c r="K1094" s="55"/>
      <c r="L1094" s="57">
        <v>43236.518483796295</v>
      </c>
      <c r="M1094" s="59" t="s">
        <v>3205</v>
      </c>
      <c r="N1094" s="58" t="s">
        <v>4734</v>
      </c>
      <c r="O1094" s="55"/>
      <c r="P1094">
        <v>1</v>
      </c>
    </row>
    <row r="1095" spans="1:16" x14ac:dyDescent="0.25">
      <c r="A1095" s="46" t="s">
        <v>698</v>
      </c>
      <c r="B1095" s="46" t="s">
        <v>743</v>
      </c>
      <c r="C1095">
        <v>1095</v>
      </c>
      <c r="D1095" s="53">
        <v>1330</v>
      </c>
      <c r="E10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5" s="55" t="s">
        <v>1018</v>
      </c>
      <c r="G1095" s="57">
        <v>43236.518483796295</v>
      </c>
      <c r="H1095" s="55" t="s">
        <v>1512</v>
      </c>
      <c r="I1095" s="59" t="s">
        <v>1999</v>
      </c>
      <c r="J1095" s="55" t="s">
        <v>2142</v>
      </c>
      <c r="K1095" s="55"/>
      <c r="L1095" s="57">
        <v>43236.518483796295</v>
      </c>
      <c r="M1095" s="59" t="s">
        <v>3205</v>
      </c>
      <c r="N1095" s="58" t="s">
        <v>4734</v>
      </c>
      <c r="O1095" s="55"/>
      <c r="P1095">
        <v>1</v>
      </c>
    </row>
    <row r="1096" spans="1:16" x14ac:dyDescent="0.25">
      <c r="A1096" s="46" t="s">
        <v>699</v>
      </c>
      <c r="B1096" s="46" t="s">
        <v>848</v>
      </c>
      <c r="C1096">
        <v>1096</v>
      </c>
      <c r="D1096" s="53">
        <v>1331</v>
      </c>
      <c r="E10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6" s="55" t="s">
        <v>1018</v>
      </c>
      <c r="G1096" s="57">
        <v>43236.519224537034</v>
      </c>
      <c r="H1096" s="55" t="s">
        <v>1174</v>
      </c>
      <c r="I1096" s="55"/>
      <c r="J1096" s="55"/>
      <c r="K1096" s="55" t="s">
        <v>2215</v>
      </c>
      <c r="L1096" s="57">
        <v>43236.519224537034</v>
      </c>
      <c r="M1096" s="59" t="s">
        <v>3206</v>
      </c>
      <c r="N1096" s="58" t="s">
        <v>4735</v>
      </c>
      <c r="O1096" s="55"/>
      <c r="P1096">
        <v>1</v>
      </c>
    </row>
    <row r="1097" spans="1:16" x14ac:dyDescent="0.25">
      <c r="A1097" s="46" t="s">
        <v>700</v>
      </c>
      <c r="B1097" s="46" t="s">
        <v>857</v>
      </c>
      <c r="C1097">
        <v>1097</v>
      </c>
      <c r="D1097" s="53">
        <v>1332</v>
      </c>
      <c r="E10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7" s="55" t="s">
        <v>1018</v>
      </c>
      <c r="G1097" s="57">
        <v>43235.268148148149</v>
      </c>
      <c r="H1097" s="55" t="s">
        <v>1144</v>
      </c>
      <c r="I1097" s="59" t="s">
        <v>1810</v>
      </c>
      <c r="J1097" s="55" t="s">
        <v>2142</v>
      </c>
      <c r="K1097" s="55"/>
      <c r="L1097" s="57">
        <v>43235.268148148149</v>
      </c>
      <c r="M1097" s="59" t="s">
        <v>3207</v>
      </c>
      <c r="N1097" s="58" t="s">
        <v>4736</v>
      </c>
      <c r="O1097" s="55"/>
      <c r="P1097">
        <v>1</v>
      </c>
    </row>
    <row r="1098" spans="1:16" x14ac:dyDescent="0.25">
      <c r="A1098" s="46" t="s">
        <v>700</v>
      </c>
      <c r="B1098" s="46" t="s">
        <v>851</v>
      </c>
      <c r="C1098">
        <v>1098</v>
      </c>
      <c r="D1098" s="53">
        <v>1333</v>
      </c>
      <c r="E10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8" s="55" t="s">
        <v>1018</v>
      </c>
      <c r="G1098" s="57">
        <v>43236.519861111112</v>
      </c>
      <c r="H1098" s="55" t="s">
        <v>1501</v>
      </c>
      <c r="I1098" s="55"/>
      <c r="J1098" s="55"/>
      <c r="K1098" s="55" t="s">
        <v>2251</v>
      </c>
      <c r="L1098" s="57">
        <v>43236.519861111112</v>
      </c>
      <c r="M1098" s="59" t="s">
        <v>3208</v>
      </c>
      <c r="N1098" s="58" t="s">
        <v>4737</v>
      </c>
      <c r="O1098" s="55"/>
      <c r="P1098">
        <v>2</v>
      </c>
    </row>
    <row r="1099" spans="1:16" x14ac:dyDescent="0.25">
      <c r="A1099" s="46" t="s">
        <v>701</v>
      </c>
      <c r="B1099" s="46" t="s">
        <v>857</v>
      </c>
      <c r="C1099">
        <v>1099</v>
      </c>
      <c r="D1099" s="53">
        <v>1334</v>
      </c>
      <c r="E10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099" s="55" t="s">
        <v>1018</v>
      </c>
      <c r="G1099" s="57">
        <v>43236.520069444443</v>
      </c>
      <c r="H1099" s="55" t="s">
        <v>1512</v>
      </c>
      <c r="I1099" s="59" t="s">
        <v>1999</v>
      </c>
      <c r="J1099" s="55" t="s">
        <v>2142</v>
      </c>
      <c r="K1099" s="55"/>
      <c r="L1099" s="57">
        <v>43236.520069444443</v>
      </c>
      <c r="M1099" s="59" t="s">
        <v>3209</v>
      </c>
      <c r="N1099" s="58" t="s">
        <v>4738</v>
      </c>
      <c r="O1099" s="55"/>
      <c r="P1099">
        <v>1</v>
      </c>
    </row>
    <row r="1100" spans="1:16" x14ac:dyDescent="0.25">
      <c r="A1100" s="46" t="s">
        <v>701</v>
      </c>
      <c r="B1100" s="46" t="s">
        <v>743</v>
      </c>
      <c r="C1100">
        <v>1100</v>
      </c>
      <c r="D1100" s="53">
        <v>1335</v>
      </c>
      <c r="E11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0" s="55" t="s">
        <v>1018</v>
      </c>
      <c r="G1100" s="57">
        <v>43236.520069444443</v>
      </c>
      <c r="H1100" s="55" t="s">
        <v>1512</v>
      </c>
      <c r="I1100" s="59" t="s">
        <v>1999</v>
      </c>
      <c r="J1100" s="55" t="s">
        <v>2142</v>
      </c>
      <c r="K1100" s="55"/>
      <c r="L1100" s="57">
        <v>43236.520069444443</v>
      </c>
      <c r="M1100" s="59" t="s">
        <v>3209</v>
      </c>
      <c r="N1100" s="58" t="s">
        <v>4738</v>
      </c>
      <c r="O1100" s="55"/>
      <c r="P1100">
        <v>1</v>
      </c>
    </row>
    <row r="1101" spans="1:16" x14ac:dyDescent="0.25">
      <c r="A1101" s="46" t="s">
        <v>702</v>
      </c>
      <c r="B1101" s="46" t="s">
        <v>857</v>
      </c>
      <c r="C1101">
        <v>1101</v>
      </c>
      <c r="D1101" s="53">
        <v>1336</v>
      </c>
      <c r="E11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1" s="55" t="s">
        <v>1018</v>
      </c>
      <c r="G1101" s="57">
        <v>43235.459432870368</v>
      </c>
      <c r="H1101" s="55" t="s">
        <v>1237</v>
      </c>
      <c r="I1101" s="55"/>
      <c r="J1101" s="55"/>
      <c r="K1101" s="55"/>
      <c r="L1101" s="57">
        <v>43235.459432870368</v>
      </c>
      <c r="M1101" s="59" t="s">
        <v>3210</v>
      </c>
      <c r="N1101" s="58" t="s">
        <v>4739</v>
      </c>
      <c r="O1101" s="55"/>
      <c r="P1101">
        <v>1</v>
      </c>
    </row>
    <row r="1102" spans="1:16" x14ac:dyDescent="0.25">
      <c r="A1102" s="46" t="s">
        <v>702</v>
      </c>
      <c r="B1102" s="46" t="s">
        <v>748</v>
      </c>
      <c r="C1102">
        <v>1102</v>
      </c>
      <c r="D1102" s="53">
        <v>1337</v>
      </c>
      <c r="E11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2" s="55" t="s">
        <v>1018</v>
      </c>
      <c r="G1102" s="57">
        <v>43236.521608796298</v>
      </c>
      <c r="H1102" s="55" t="s">
        <v>1219</v>
      </c>
      <c r="I1102" s="55"/>
      <c r="J1102" s="55"/>
      <c r="K1102" s="55"/>
      <c r="L1102" s="57">
        <v>43236.521608796298</v>
      </c>
      <c r="M1102" s="59" t="s">
        <v>3211</v>
      </c>
      <c r="N1102" s="58" t="s">
        <v>4740</v>
      </c>
      <c r="O1102" s="55"/>
      <c r="P1102">
        <v>1</v>
      </c>
    </row>
    <row r="1103" spans="1:16" x14ac:dyDescent="0.25">
      <c r="A1103" s="46" t="s">
        <v>702</v>
      </c>
      <c r="B1103" s="46" t="s">
        <v>738</v>
      </c>
      <c r="C1103">
        <v>1103</v>
      </c>
      <c r="D1103" s="53">
        <v>1338</v>
      </c>
      <c r="E11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3" s="55" t="s">
        <v>1018</v>
      </c>
      <c r="G1103" s="57">
        <v>43236.521608796298</v>
      </c>
      <c r="H1103" s="55" t="s">
        <v>1219</v>
      </c>
      <c r="I1103" s="55"/>
      <c r="J1103" s="55"/>
      <c r="K1103" s="55"/>
      <c r="L1103" s="57">
        <v>43236.521608796298</v>
      </c>
      <c r="M1103" s="59" t="s">
        <v>3211</v>
      </c>
      <c r="N1103" s="58" t="s">
        <v>4740</v>
      </c>
      <c r="O1103" s="55"/>
      <c r="P1103">
        <v>1</v>
      </c>
    </row>
    <row r="1104" spans="1:16" x14ac:dyDescent="0.25">
      <c r="A1104" s="46" t="s">
        <v>704</v>
      </c>
      <c r="B1104" s="46" t="s">
        <v>738</v>
      </c>
      <c r="C1104">
        <v>1104</v>
      </c>
      <c r="D1104" s="53">
        <v>1340</v>
      </c>
      <c r="E11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4" s="55" t="s">
        <v>1018</v>
      </c>
      <c r="G1104" s="57">
        <v>43235.520949074074</v>
      </c>
      <c r="H1104" s="55" t="s">
        <v>1120</v>
      </c>
      <c r="I1104" s="55"/>
      <c r="J1104" s="55"/>
      <c r="K1104" s="55"/>
      <c r="L1104" s="57">
        <v>43235.520949074074</v>
      </c>
      <c r="M1104" s="59" t="s">
        <v>3213</v>
      </c>
      <c r="N1104" s="58" t="s">
        <v>4742</v>
      </c>
      <c r="O1104" s="55"/>
      <c r="P1104">
        <v>2</v>
      </c>
    </row>
    <row r="1105" spans="1:16" x14ac:dyDescent="0.25">
      <c r="A1105" s="46" t="s">
        <v>704</v>
      </c>
      <c r="B1105" s="46" t="s">
        <v>857</v>
      </c>
      <c r="C1105">
        <v>1105</v>
      </c>
      <c r="D1105" s="53">
        <v>1341</v>
      </c>
      <c r="E11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5" s="55" t="s">
        <v>1018</v>
      </c>
      <c r="G1105" s="57">
        <v>43235.572881944441</v>
      </c>
      <c r="H1105" s="55" t="s">
        <v>1101</v>
      </c>
      <c r="I1105" s="55"/>
      <c r="J1105" s="55"/>
      <c r="K1105" s="55"/>
      <c r="L1105" s="57">
        <v>43235.572881944441</v>
      </c>
      <c r="M1105" s="59" t="s">
        <v>3214</v>
      </c>
      <c r="N1105" s="58" t="s">
        <v>4743</v>
      </c>
      <c r="O1105" s="55"/>
      <c r="P1105">
        <v>1</v>
      </c>
    </row>
    <row r="1106" spans="1:16" x14ac:dyDescent="0.25">
      <c r="A1106" s="46" t="s">
        <v>704</v>
      </c>
      <c r="B1106" s="46" t="s">
        <v>748</v>
      </c>
      <c r="C1106">
        <v>1106</v>
      </c>
      <c r="D1106" s="53">
        <v>1342</v>
      </c>
      <c r="E11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6" s="55" t="s">
        <v>1018</v>
      </c>
      <c r="G1106" s="57">
        <v>43235.799537037034</v>
      </c>
      <c r="H1106" s="55" t="s">
        <v>1219</v>
      </c>
      <c r="I1106" s="55"/>
      <c r="J1106" s="55"/>
      <c r="K1106" s="55"/>
      <c r="L1106" s="57">
        <v>43235.799537037034</v>
      </c>
      <c r="M1106" s="59" t="s">
        <v>3215</v>
      </c>
      <c r="N1106" s="58" t="s">
        <v>4744</v>
      </c>
      <c r="O1106" s="55"/>
      <c r="P1106">
        <v>1</v>
      </c>
    </row>
    <row r="1107" spans="1:16" x14ac:dyDescent="0.25">
      <c r="A1107" s="46" t="s">
        <v>704</v>
      </c>
      <c r="B1107" s="46" t="s">
        <v>792</v>
      </c>
      <c r="C1107">
        <v>1107</v>
      </c>
      <c r="D1107" s="53">
        <v>1343</v>
      </c>
      <c r="E11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7" s="55" t="s">
        <v>1018</v>
      </c>
      <c r="G1107" s="57">
        <v>43236.524398148147</v>
      </c>
      <c r="H1107" s="55" t="s">
        <v>1391</v>
      </c>
      <c r="I1107" s="55"/>
      <c r="J1107" s="55"/>
      <c r="K1107" s="55"/>
      <c r="L1107" s="57">
        <v>43236.524398148147</v>
      </c>
      <c r="M1107" s="59" t="s">
        <v>3216</v>
      </c>
      <c r="N1107" s="58" t="s">
        <v>4745</v>
      </c>
      <c r="O1107" s="55"/>
      <c r="P1107">
        <v>1</v>
      </c>
    </row>
    <row r="1108" spans="1:16" x14ac:dyDescent="0.25">
      <c r="A1108" s="46" t="s">
        <v>706</v>
      </c>
      <c r="B1108" s="46" t="s">
        <v>738</v>
      </c>
      <c r="C1108">
        <v>1108</v>
      </c>
      <c r="D1108" s="53">
        <v>1345</v>
      </c>
      <c r="E11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8" s="55" t="s">
        <v>1018</v>
      </c>
      <c r="G1108" s="57">
        <v>43235.231354166666</v>
      </c>
      <c r="H1108" s="55" t="s">
        <v>1410</v>
      </c>
      <c r="I1108" s="55"/>
      <c r="J1108" s="55"/>
      <c r="K1108" s="55" t="s">
        <v>2215</v>
      </c>
      <c r="L1108" s="57">
        <v>43235.231354166666</v>
      </c>
      <c r="M1108" s="59" t="s">
        <v>3218</v>
      </c>
      <c r="N1108" s="58" t="s">
        <v>4747</v>
      </c>
      <c r="O1108" s="55"/>
      <c r="P1108">
        <v>2</v>
      </c>
    </row>
    <row r="1109" spans="1:16" x14ac:dyDescent="0.25">
      <c r="A1109" s="46" t="s">
        <v>706</v>
      </c>
      <c r="B1109" s="46" t="s">
        <v>848</v>
      </c>
      <c r="C1109">
        <v>1109</v>
      </c>
      <c r="D1109" s="53">
        <v>1346</v>
      </c>
      <c r="E11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09" s="55" t="s">
        <v>1018</v>
      </c>
      <c r="G1109" s="57">
        <v>43235.235011574077</v>
      </c>
      <c r="H1109" s="55" t="s">
        <v>1181</v>
      </c>
      <c r="I1109" s="55"/>
      <c r="J1109" s="55"/>
      <c r="K1109" s="55" t="s">
        <v>2215</v>
      </c>
      <c r="L1109" s="57">
        <v>43235.235011574077</v>
      </c>
      <c r="M1109" s="59" t="s">
        <v>3219</v>
      </c>
      <c r="N1109" s="58" t="s">
        <v>4748</v>
      </c>
      <c r="O1109" s="55"/>
      <c r="P1109">
        <v>1</v>
      </c>
    </row>
    <row r="1110" spans="1:16" x14ac:dyDescent="0.25">
      <c r="A1110" s="46" t="s">
        <v>706</v>
      </c>
      <c r="B1110" s="46" t="s">
        <v>843</v>
      </c>
      <c r="C1110">
        <v>1110</v>
      </c>
      <c r="D1110" s="53">
        <v>1347</v>
      </c>
      <c r="E11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0" s="55" t="s">
        <v>1018</v>
      </c>
      <c r="G1110" s="57">
        <v>43235.235011574077</v>
      </c>
      <c r="H1110" s="55" t="s">
        <v>1181</v>
      </c>
      <c r="I1110" s="55"/>
      <c r="J1110" s="55"/>
      <c r="K1110" s="55" t="s">
        <v>2215</v>
      </c>
      <c r="L1110" s="57">
        <v>43235.235011574077</v>
      </c>
      <c r="M1110" s="59" t="s">
        <v>3219</v>
      </c>
      <c r="N1110" s="58" t="s">
        <v>4748</v>
      </c>
      <c r="O1110" s="55"/>
      <c r="P1110">
        <v>1</v>
      </c>
    </row>
    <row r="1111" spans="1:16" x14ac:dyDescent="0.25">
      <c r="A1111" s="46" t="s">
        <v>706</v>
      </c>
      <c r="B1111" s="46" t="s">
        <v>770</v>
      </c>
      <c r="C1111">
        <v>1111</v>
      </c>
      <c r="D1111" s="53">
        <v>1348</v>
      </c>
      <c r="E11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1" s="55" t="s">
        <v>1018</v>
      </c>
      <c r="G1111" s="57">
        <v>43235.529791666668</v>
      </c>
      <c r="H1111" s="55" t="s">
        <v>1523</v>
      </c>
      <c r="I1111" s="55"/>
      <c r="J1111" s="55"/>
      <c r="K1111" s="55"/>
      <c r="L1111" s="57">
        <v>43235.529791666668</v>
      </c>
      <c r="M1111" s="59" t="s">
        <v>3220</v>
      </c>
      <c r="N1111" s="58" t="s">
        <v>4749</v>
      </c>
      <c r="O1111" s="55"/>
      <c r="P1111">
        <v>1</v>
      </c>
    </row>
    <row r="1112" spans="1:16" x14ac:dyDescent="0.25">
      <c r="A1112" s="46" t="s">
        <v>706</v>
      </c>
      <c r="B1112" s="46" t="s">
        <v>771</v>
      </c>
      <c r="C1112">
        <v>1112</v>
      </c>
      <c r="D1112" s="53">
        <v>1349</v>
      </c>
      <c r="E11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2" s="55" t="s">
        <v>1018</v>
      </c>
      <c r="G1112" s="57">
        <v>43235.529791666668</v>
      </c>
      <c r="H1112" s="55" t="s">
        <v>1523</v>
      </c>
      <c r="I1112" s="55"/>
      <c r="J1112" s="55"/>
      <c r="K1112" s="55"/>
      <c r="L1112" s="57">
        <v>43235.529791666668</v>
      </c>
      <c r="M1112" s="59" t="s">
        <v>3220</v>
      </c>
      <c r="N1112" s="58" t="s">
        <v>4749</v>
      </c>
      <c r="O1112" s="55"/>
      <c r="P1112">
        <v>1</v>
      </c>
    </row>
    <row r="1113" spans="1:16" x14ac:dyDescent="0.25">
      <c r="A1113" s="46" t="s">
        <v>706</v>
      </c>
      <c r="B1113" s="46" t="s">
        <v>787</v>
      </c>
      <c r="C1113">
        <v>1113</v>
      </c>
      <c r="D1113" s="53">
        <v>1350</v>
      </c>
      <c r="E11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3" s="55" t="s">
        <v>1018</v>
      </c>
      <c r="G1113" s="57">
        <v>43235.529791666668</v>
      </c>
      <c r="H1113" s="55" t="s">
        <v>1523</v>
      </c>
      <c r="I1113" s="55"/>
      <c r="J1113" s="55"/>
      <c r="K1113" s="55"/>
      <c r="L1113" s="57">
        <v>43235.529791666668</v>
      </c>
      <c r="M1113" s="59" t="s">
        <v>3220</v>
      </c>
      <c r="N1113" s="58" t="s">
        <v>4749</v>
      </c>
      <c r="O1113" s="55"/>
      <c r="P1113">
        <v>1</v>
      </c>
    </row>
    <row r="1114" spans="1:16" x14ac:dyDescent="0.25">
      <c r="A1114" s="46" t="s">
        <v>706</v>
      </c>
      <c r="B1114" s="46" t="s">
        <v>928</v>
      </c>
      <c r="C1114">
        <v>1114</v>
      </c>
      <c r="D1114" s="53">
        <v>1351</v>
      </c>
      <c r="E11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4" s="55" t="s">
        <v>1018</v>
      </c>
      <c r="G1114" s="57">
        <v>43235.701435185183</v>
      </c>
      <c r="H1114" s="55" t="s">
        <v>1256</v>
      </c>
      <c r="I1114" s="55"/>
      <c r="J1114" s="55"/>
      <c r="K1114" s="55"/>
      <c r="L1114" s="57">
        <v>43235.701435185183</v>
      </c>
      <c r="M1114" s="59" t="s">
        <v>3221</v>
      </c>
      <c r="N1114" s="58" t="s">
        <v>4750</v>
      </c>
      <c r="O1114" s="55"/>
      <c r="P1114">
        <v>1</v>
      </c>
    </row>
    <row r="1115" spans="1:16" x14ac:dyDescent="0.25">
      <c r="A1115" s="46" t="s">
        <v>706</v>
      </c>
      <c r="B1115" s="46" t="s">
        <v>929</v>
      </c>
      <c r="C1115">
        <v>1115</v>
      </c>
      <c r="D1115" s="53">
        <v>1352</v>
      </c>
      <c r="E11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5" s="55" t="s">
        <v>1018</v>
      </c>
      <c r="G1115" s="57">
        <v>43235.701435185183</v>
      </c>
      <c r="H1115" s="55" t="s">
        <v>1256</v>
      </c>
      <c r="I1115" s="55"/>
      <c r="J1115" s="55"/>
      <c r="K1115" s="55"/>
      <c r="L1115" s="57">
        <v>43235.701435185183</v>
      </c>
      <c r="M1115" s="59" t="s">
        <v>3221</v>
      </c>
      <c r="N1115" s="58" t="s">
        <v>4750</v>
      </c>
      <c r="O1115" s="55"/>
      <c r="P1115">
        <v>1</v>
      </c>
    </row>
    <row r="1116" spans="1:16" x14ac:dyDescent="0.25">
      <c r="A1116" s="46" t="s">
        <v>706</v>
      </c>
      <c r="B1116" s="46" t="s">
        <v>810</v>
      </c>
      <c r="C1116">
        <v>1116</v>
      </c>
      <c r="D1116" s="53">
        <v>1353</v>
      </c>
      <c r="E11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6" s="55" t="s">
        <v>1018</v>
      </c>
      <c r="G1116" s="57">
        <v>43235.701435185183</v>
      </c>
      <c r="H1116" s="55" t="s">
        <v>1256</v>
      </c>
      <c r="I1116" s="55"/>
      <c r="J1116" s="55"/>
      <c r="K1116" s="55"/>
      <c r="L1116" s="57">
        <v>43235.701435185183</v>
      </c>
      <c r="M1116" s="59" t="s">
        <v>3221</v>
      </c>
      <c r="N1116" s="58" t="s">
        <v>4750</v>
      </c>
      <c r="O1116" s="55"/>
      <c r="P1116">
        <v>1</v>
      </c>
    </row>
    <row r="1117" spans="1:16" x14ac:dyDescent="0.25">
      <c r="A1117" s="46" t="s">
        <v>706</v>
      </c>
      <c r="B1117" s="46" t="s">
        <v>748</v>
      </c>
      <c r="C1117">
        <v>1117</v>
      </c>
      <c r="D1117" s="53">
        <v>1354</v>
      </c>
      <c r="E11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7" s="55" t="s">
        <v>1018</v>
      </c>
      <c r="G1117" s="57">
        <v>43235.790960648148</v>
      </c>
      <c r="H1117" s="55" t="s">
        <v>1219</v>
      </c>
      <c r="I1117" s="55"/>
      <c r="J1117" s="55"/>
      <c r="K1117" s="55"/>
      <c r="L1117" s="57">
        <v>43235.790960648148</v>
      </c>
      <c r="M1117" s="59" t="s">
        <v>3222</v>
      </c>
      <c r="N1117" s="58" t="s">
        <v>4751</v>
      </c>
      <c r="O1117" s="55"/>
      <c r="P1117">
        <v>1</v>
      </c>
    </row>
    <row r="1118" spans="1:16" x14ac:dyDescent="0.25">
      <c r="A1118" s="46" t="s">
        <v>706</v>
      </c>
      <c r="B1118" s="46" t="s">
        <v>857</v>
      </c>
      <c r="C1118">
        <v>1118</v>
      </c>
      <c r="D1118" s="53">
        <v>1355</v>
      </c>
      <c r="E11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8" s="55" t="s">
        <v>1018</v>
      </c>
      <c r="G1118" s="57">
        <v>43236.526296296295</v>
      </c>
      <c r="H1118" s="55" t="s">
        <v>1524</v>
      </c>
      <c r="I1118" s="59" t="s">
        <v>1999</v>
      </c>
      <c r="J1118" s="55" t="s">
        <v>2142</v>
      </c>
      <c r="K1118" s="55"/>
      <c r="L1118" s="57">
        <v>43236.526296296295</v>
      </c>
      <c r="M1118" s="59" t="s">
        <v>3223</v>
      </c>
      <c r="N1118" s="58" t="s">
        <v>4752</v>
      </c>
      <c r="O1118" s="55"/>
      <c r="P1118">
        <v>1</v>
      </c>
    </row>
    <row r="1119" spans="1:16" x14ac:dyDescent="0.25">
      <c r="A1119" s="46" t="s">
        <v>707</v>
      </c>
      <c r="B1119" s="46" t="s">
        <v>1003</v>
      </c>
      <c r="C1119">
        <v>1119</v>
      </c>
      <c r="D1119" s="53">
        <v>1356</v>
      </c>
      <c r="E11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19" s="55" t="s">
        <v>1018</v>
      </c>
      <c r="G1119" s="57">
        <v>43236.526956018519</v>
      </c>
      <c r="H1119" s="55" t="s">
        <v>1525</v>
      </c>
      <c r="I1119" s="55"/>
      <c r="J1119" s="55"/>
      <c r="K1119" s="55"/>
      <c r="L1119" s="57">
        <v>43236.526956018519</v>
      </c>
      <c r="M1119" s="59" t="s">
        <v>3224</v>
      </c>
      <c r="N1119" s="58" t="s">
        <v>4753</v>
      </c>
      <c r="O1119" s="55"/>
      <c r="P1119">
        <v>1</v>
      </c>
    </row>
    <row r="1120" spans="1:16" x14ac:dyDescent="0.25">
      <c r="A1120" s="46" t="s">
        <v>707</v>
      </c>
      <c r="B1120" s="46" t="s">
        <v>599</v>
      </c>
      <c r="C1120">
        <v>1120</v>
      </c>
      <c r="D1120" s="53">
        <v>1357</v>
      </c>
      <c r="E11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0" s="55" t="s">
        <v>1018</v>
      </c>
      <c r="G1120" s="57">
        <v>43236.521574074075</v>
      </c>
      <c r="H1120" s="55" t="s">
        <v>1429</v>
      </c>
      <c r="I1120" s="55"/>
      <c r="J1120" s="55"/>
      <c r="K1120" s="55"/>
      <c r="L1120" s="57">
        <v>43236.521574074075</v>
      </c>
      <c r="M1120" s="59" t="s">
        <v>3225</v>
      </c>
      <c r="N1120" s="58" t="s">
        <v>4754</v>
      </c>
      <c r="O1120" s="55"/>
      <c r="P1120">
        <v>3</v>
      </c>
    </row>
    <row r="1121" spans="1:16" x14ac:dyDescent="0.25">
      <c r="A1121" s="46" t="s">
        <v>707</v>
      </c>
      <c r="B1121" s="46" t="s">
        <v>980</v>
      </c>
      <c r="C1121">
        <v>1121</v>
      </c>
      <c r="D1121" s="53">
        <v>1358</v>
      </c>
      <c r="E11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1" s="55" t="s">
        <v>1018</v>
      </c>
      <c r="G1121" s="57">
        <v>43236.521574074075</v>
      </c>
      <c r="H1121" s="55" t="s">
        <v>1429</v>
      </c>
      <c r="I1121" s="55"/>
      <c r="J1121" s="55"/>
      <c r="K1121" s="55"/>
      <c r="L1121" s="57">
        <v>43236.521574074075</v>
      </c>
      <c r="M1121" s="59" t="s">
        <v>3225</v>
      </c>
      <c r="N1121" s="58" t="s">
        <v>4754</v>
      </c>
      <c r="O1121" s="55"/>
      <c r="P1121">
        <v>1</v>
      </c>
    </row>
    <row r="1122" spans="1:16" x14ac:dyDescent="0.25">
      <c r="A1122" s="46" t="s">
        <v>707</v>
      </c>
      <c r="B1122" s="46" t="s">
        <v>817</v>
      </c>
      <c r="C1122">
        <v>1122</v>
      </c>
      <c r="D1122" s="53">
        <v>1359</v>
      </c>
      <c r="E11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2" s="55" t="s">
        <v>1018</v>
      </c>
      <c r="G1122" s="57">
        <v>43236.521574074075</v>
      </c>
      <c r="H1122" s="55" t="s">
        <v>1429</v>
      </c>
      <c r="I1122" s="55"/>
      <c r="J1122" s="55"/>
      <c r="K1122" s="55"/>
      <c r="L1122" s="57">
        <v>43236.521574074075</v>
      </c>
      <c r="M1122" s="59" t="s">
        <v>3225</v>
      </c>
      <c r="N1122" s="58" t="s">
        <v>4754</v>
      </c>
      <c r="O1122" s="55"/>
      <c r="P1122">
        <v>2</v>
      </c>
    </row>
    <row r="1123" spans="1:16" x14ac:dyDescent="0.25">
      <c r="A1123" s="46" t="s">
        <v>707</v>
      </c>
      <c r="B1123" s="46" t="s">
        <v>857</v>
      </c>
      <c r="C1123">
        <v>1123</v>
      </c>
      <c r="D1123" s="53">
        <v>1360</v>
      </c>
      <c r="E11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3" s="55" t="s">
        <v>1018</v>
      </c>
      <c r="G1123" s="57">
        <v>43236.526724537034</v>
      </c>
      <c r="H1123" s="55" t="s">
        <v>1185</v>
      </c>
      <c r="I1123" s="55"/>
      <c r="J1123" s="55"/>
      <c r="K1123" s="55"/>
      <c r="L1123" s="57">
        <v>43236.526724537034</v>
      </c>
      <c r="M1123" s="59" t="s">
        <v>3226</v>
      </c>
      <c r="N1123" s="58" t="s">
        <v>4755</v>
      </c>
      <c r="O1123" s="55"/>
      <c r="P1123">
        <v>1</v>
      </c>
    </row>
    <row r="1124" spans="1:16" x14ac:dyDescent="0.25">
      <c r="A1124" s="46" t="s">
        <v>707</v>
      </c>
      <c r="B1124" s="46" t="s">
        <v>738</v>
      </c>
      <c r="C1124">
        <v>1124</v>
      </c>
      <c r="D1124" s="53">
        <v>1361</v>
      </c>
      <c r="E11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4" s="55" t="s">
        <v>1018</v>
      </c>
      <c r="G1124" s="57">
        <v>43236.526909722219</v>
      </c>
      <c r="H1124" s="55" t="s">
        <v>1526</v>
      </c>
      <c r="I1124" s="55"/>
      <c r="J1124" s="55"/>
      <c r="K1124" s="55"/>
      <c r="L1124" s="57">
        <v>43236.526909722219</v>
      </c>
      <c r="M1124" s="59" t="s">
        <v>3227</v>
      </c>
      <c r="N1124" s="58" t="s">
        <v>4756</v>
      </c>
      <c r="O1124" s="55"/>
      <c r="P1124">
        <v>1</v>
      </c>
    </row>
    <row r="1125" spans="1:16" x14ac:dyDescent="0.25">
      <c r="A1125" s="46" t="s">
        <v>708</v>
      </c>
      <c r="B1125" s="46" t="s">
        <v>857</v>
      </c>
      <c r="C1125">
        <v>1125</v>
      </c>
      <c r="D1125" s="53">
        <v>1362</v>
      </c>
      <c r="E11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5" s="55" t="s">
        <v>1018</v>
      </c>
      <c r="G1125" s="57">
        <v>43235.204918981479</v>
      </c>
      <c r="H1125" s="55" t="s">
        <v>1074</v>
      </c>
      <c r="I1125" s="55"/>
      <c r="J1125" s="55"/>
      <c r="K1125" s="55"/>
      <c r="L1125" s="57">
        <v>43235.204918981479</v>
      </c>
      <c r="M1125" s="59" t="s">
        <v>3228</v>
      </c>
      <c r="N1125" s="58" t="s">
        <v>4757</v>
      </c>
      <c r="O1125" s="55"/>
      <c r="P1125">
        <v>2</v>
      </c>
    </row>
    <row r="1126" spans="1:16" x14ac:dyDescent="0.25">
      <c r="A1126" s="46" t="s">
        <v>708</v>
      </c>
      <c r="B1126" s="46" t="s">
        <v>743</v>
      </c>
      <c r="C1126">
        <v>1126</v>
      </c>
      <c r="D1126" s="53">
        <v>1363</v>
      </c>
      <c r="E11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6" s="55" t="s">
        <v>1018</v>
      </c>
      <c r="G1126" s="57">
        <v>43236.52721064815</v>
      </c>
      <c r="H1126" s="55" t="s">
        <v>1512</v>
      </c>
      <c r="I1126" s="59" t="s">
        <v>1999</v>
      </c>
      <c r="J1126" s="55" t="s">
        <v>2142</v>
      </c>
      <c r="K1126" s="55"/>
      <c r="L1126" s="57">
        <v>43236.52721064815</v>
      </c>
      <c r="M1126" s="59" t="s">
        <v>3229</v>
      </c>
      <c r="N1126" s="58" t="s">
        <v>4758</v>
      </c>
      <c r="O1126" s="55"/>
      <c r="P1126">
        <v>1</v>
      </c>
    </row>
    <row r="1127" spans="1:16" x14ac:dyDescent="0.25">
      <c r="A1127" s="46" t="s">
        <v>709</v>
      </c>
      <c r="B1127" s="46" t="s">
        <v>738</v>
      </c>
      <c r="C1127">
        <v>1127</v>
      </c>
      <c r="D1127" s="53">
        <v>1364</v>
      </c>
      <c r="E11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7" s="55" t="s">
        <v>1018</v>
      </c>
      <c r="G1127" s="57">
        <v>43236.503310185188</v>
      </c>
      <c r="H1127" s="55" t="s">
        <v>1120</v>
      </c>
      <c r="I1127" s="55"/>
      <c r="J1127" s="55"/>
      <c r="K1127" s="55"/>
      <c r="L1127" s="57">
        <v>43236.503310185188</v>
      </c>
      <c r="M1127" s="59" t="s">
        <v>3230</v>
      </c>
      <c r="N1127" s="58" t="s">
        <v>4759</v>
      </c>
      <c r="O1127" s="55"/>
      <c r="P1127">
        <v>2</v>
      </c>
    </row>
    <row r="1128" spans="1:16" x14ac:dyDescent="0.25">
      <c r="A1128" s="46" t="s">
        <v>709</v>
      </c>
      <c r="B1128" s="46" t="s">
        <v>748</v>
      </c>
      <c r="C1128">
        <v>1128</v>
      </c>
      <c r="D1128" s="53">
        <v>1365</v>
      </c>
      <c r="E11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8" s="55" t="s">
        <v>1018</v>
      </c>
      <c r="G1128" s="57">
        <v>43236.511412037034</v>
      </c>
      <c r="H1128" s="55" t="s">
        <v>1219</v>
      </c>
      <c r="I1128" s="55"/>
      <c r="J1128" s="55"/>
      <c r="K1128" s="55"/>
      <c r="L1128" s="57">
        <v>43236.511412037034</v>
      </c>
      <c r="M1128" s="59" t="s">
        <v>3231</v>
      </c>
      <c r="N1128" s="58" t="s">
        <v>4760</v>
      </c>
      <c r="O1128" s="55"/>
      <c r="P1128">
        <v>1</v>
      </c>
    </row>
    <row r="1129" spans="1:16" x14ac:dyDescent="0.25">
      <c r="A1129" s="46" t="s">
        <v>709</v>
      </c>
      <c r="B1129" s="46" t="s">
        <v>857</v>
      </c>
      <c r="C1129">
        <v>1129</v>
      </c>
      <c r="D1129" s="53">
        <v>1366</v>
      </c>
      <c r="E11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29" s="55" t="s">
        <v>1018</v>
      </c>
      <c r="G1129" s="57">
        <v>43236.515127314815</v>
      </c>
      <c r="H1129" s="55" t="s">
        <v>1527</v>
      </c>
      <c r="I1129" s="55"/>
      <c r="J1129" s="55"/>
      <c r="K1129" s="55"/>
      <c r="L1129" s="57">
        <v>43236.515127314815</v>
      </c>
      <c r="M1129" s="59" t="s">
        <v>3232</v>
      </c>
      <c r="N1129" s="58" t="s">
        <v>4761</v>
      </c>
      <c r="O1129" s="55"/>
      <c r="P1129">
        <v>1</v>
      </c>
    </row>
    <row r="1130" spans="1:16" x14ac:dyDescent="0.25">
      <c r="A1130" s="46" t="s">
        <v>709</v>
      </c>
      <c r="B1130" s="46" t="s">
        <v>851</v>
      </c>
      <c r="C1130">
        <v>1130</v>
      </c>
      <c r="D1130" s="53">
        <v>1367</v>
      </c>
      <c r="E11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0" s="55" t="s">
        <v>1018</v>
      </c>
      <c r="G1130" s="57">
        <v>43236.527280092596</v>
      </c>
      <c r="H1130" s="55" t="s">
        <v>1475</v>
      </c>
      <c r="I1130" s="59" t="s">
        <v>1979</v>
      </c>
      <c r="J1130" s="55" t="s">
        <v>2181</v>
      </c>
      <c r="K1130" s="55" t="s">
        <v>2244</v>
      </c>
      <c r="L1130" s="57">
        <v>43236.527280092596</v>
      </c>
      <c r="M1130" s="59" t="s">
        <v>3233</v>
      </c>
      <c r="N1130" s="58" t="s">
        <v>4762</v>
      </c>
      <c r="O1130" s="55"/>
      <c r="P1130">
        <v>1</v>
      </c>
    </row>
    <row r="1131" spans="1:16" x14ac:dyDescent="0.25">
      <c r="A1131" s="46" t="s">
        <v>710</v>
      </c>
      <c r="B1131" s="46" t="s">
        <v>792</v>
      </c>
      <c r="C1131">
        <v>1131</v>
      </c>
      <c r="D1131" s="53">
        <v>1368</v>
      </c>
      <c r="E11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1" s="55" t="s">
        <v>1018</v>
      </c>
      <c r="G1131" s="57">
        <v>43236.527997685182</v>
      </c>
      <c r="H1131" s="55" t="s">
        <v>1391</v>
      </c>
      <c r="I1131" s="55"/>
      <c r="J1131" s="55"/>
      <c r="K1131" s="55"/>
      <c r="L1131" s="57">
        <v>43236.527997685182</v>
      </c>
      <c r="M1131" s="59" t="s">
        <v>3234</v>
      </c>
      <c r="N1131" s="58" t="s">
        <v>4763</v>
      </c>
      <c r="O1131" s="55"/>
      <c r="P1131">
        <v>1</v>
      </c>
    </row>
    <row r="1132" spans="1:16" x14ac:dyDescent="0.25">
      <c r="A1132" s="46" t="s">
        <v>711</v>
      </c>
      <c r="B1132" s="46" t="s">
        <v>749</v>
      </c>
      <c r="C1132">
        <v>1132</v>
      </c>
      <c r="D1132" s="53">
        <v>1370</v>
      </c>
      <c r="E11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2" s="55" t="s">
        <v>1018</v>
      </c>
      <c r="G1132" s="57">
        <v>43236.528611111113</v>
      </c>
      <c r="H1132" s="55" t="s">
        <v>1528</v>
      </c>
      <c r="I1132" s="59" t="s">
        <v>2007</v>
      </c>
      <c r="J1132" s="55" t="s">
        <v>2139</v>
      </c>
      <c r="K1132" s="55"/>
      <c r="L1132" s="57">
        <v>43236.528611111113</v>
      </c>
      <c r="M1132" s="59" t="s">
        <v>3235</v>
      </c>
      <c r="N1132" s="58" t="s">
        <v>4764</v>
      </c>
      <c r="O1132" s="58" t="s">
        <v>5383</v>
      </c>
      <c r="P1132" s="61">
        <v>1</v>
      </c>
    </row>
    <row r="1133" spans="1:16" x14ac:dyDescent="0.25">
      <c r="A1133" s="46" t="s">
        <v>712</v>
      </c>
      <c r="B1133" s="46" t="s">
        <v>771</v>
      </c>
      <c r="C1133">
        <v>1133</v>
      </c>
      <c r="D1133" s="53">
        <v>1371</v>
      </c>
      <c r="E11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3" s="55" t="s">
        <v>1018</v>
      </c>
      <c r="G1133" s="57">
        <v>43235.321180555555</v>
      </c>
      <c r="H1133" s="55" t="s">
        <v>1326</v>
      </c>
      <c r="I1133" s="55"/>
      <c r="J1133" s="55"/>
      <c r="K1133" s="55"/>
      <c r="L1133" s="57">
        <v>43235.321180555555</v>
      </c>
      <c r="M1133" s="59" t="s">
        <v>3236</v>
      </c>
      <c r="N1133" s="58" t="s">
        <v>4765</v>
      </c>
      <c r="O1133" s="55"/>
      <c r="P1133">
        <v>1</v>
      </c>
    </row>
    <row r="1134" spans="1:16" x14ac:dyDescent="0.25">
      <c r="A1134" s="46" t="s">
        <v>712</v>
      </c>
      <c r="B1134" s="46" t="s">
        <v>942</v>
      </c>
      <c r="C1134">
        <v>1134</v>
      </c>
      <c r="D1134" s="53">
        <v>1372</v>
      </c>
      <c r="E11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4" s="55" t="s">
        <v>1018</v>
      </c>
      <c r="G1134" s="57">
        <v>43235.321180555555</v>
      </c>
      <c r="H1134" s="55" t="s">
        <v>1326</v>
      </c>
      <c r="I1134" s="55"/>
      <c r="J1134" s="55"/>
      <c r="K1134" s="55"/>
      <c r="L1134" s="57">
        <v>43235.321180555555</v>
      </c>
      <c r="M1134" s="59" t="s">
        <v>3236</v>
      </c>
      <c r="N1134" s="58" t="s">
        <v>4765</v>
      </c>
      <c r="O1134" s="55"/>
      <c r="P1134">
        <v>1</v>
      </c>
    </row>
    <row r="1135" spans="1:16" x14ac:dyDescent="0.25">
      <c r="A1135" s="46" t="s">
        <v>712</v>
      </c>
      <c r="B1135" s="46" t="s">
        <v>645</v>
      </c>
      <c r="C1135">
        <v>1135</v>
      </c>
      <c r="D1135" s="53">
        <v>1373</v>
      </c>
      <c r="E11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5" s="55" t="s">
        <v>1018</v>
      </c>
      <c r="G1135" s="57">
        <v>43235.321273148147</v>
      </c>
      <c r="H1135" s="55" t="s">
        <v>1128</v>
      </c>
      <c r="I1135" s="55"/>
      <c r="J1135" s="55"/>
      <c r="K1135" s="55"/>
      <c r="L1135" s="57">
        <v>43235.321273148147</v>
      </c>
      <c r="M1135" s="59" t="s">
        <v>3237</v>
      </c>
      <c r="N1135" s="58" t="s">
        <v>4766</v>
      </c>
      <c r="O1135" s="55"/>
      <c r="P1135">
        <v>1</v>
      </c>
    </row>
    <row r="1136" spans="1:16" x14ac:dyDescent="0.25">
      <c r="A1136" s="46" t="s">
        <v>712</v>
      </c>
      <c r="B1136" s="46" t="s">
        <v>857</v>
      </c>
      <c r="C1136">
        <v>1136</v>
      </c>
      <c r="D1136" s="53">
        <v>1374</v>
      </c>
      <c r="E11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6" s="55" t="s">
        <v>1018</v>
      </c>
      <c r="G1136" s="57">
        <v>43235.404363425929</v>
      </c>
      <c r="H1136" s="55" t="s">
        <v>1073</v>
      </c>
      <c r="I1136" s="55"/>
      <c r="J1136" s="55"/>
      <c r="K1136" s="55"/>
      <c r="L1136" s="57">
        <v>43235.404363425929</v>
      </c>
      <c r="M1136" s="59" t="s">
        <v>3238</v>
      </c>
      <c r="N1136" s="58" t="s">
        <v>4767</v>
      </c>
      <c r="O1136" s="55"/>
      <c r="P1136">
        <v>4</v>
      </c>
    </row>
    <row r="1137" spans="1:16" x14ac:dyDescent="0.25">
      <c r="A1137" s="46" t="s">
        <v>712</v>
      </c>
      <c r="B1137" s="46" t="s">
        <v>808</v>
      </c>
      <c r="C1137">
        <v>1137</v>
      </c>
      <c r="D1137" s="53">
        <v>1375</v>
      </c>
      <c r="E11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7" s="55" t="s">
        <v>1018</v>
      </c>
      <c r="G1137" s="57">
        <v>43236.237754629627</v>
      </c>
      <c r="H1137" s="55" t="s">
        <v>1529</v>
      </c>
      <c r="I1137" s="59" t="s">
        <v>1906</v>
      </c>
      <c r="J1137" s="55" t="s">
        <v>2142</v>
      </c>
      <c r="K1137" s="55"/>
      <c r="L1137" s="57">
        <v>43236.237754629627</v>
      </c>
      <c r="M1137" s="59" t="s">
        <v>3239</v>
      </c>
      <c r="N1137" s="58" t="s">
        <v>4768</v>
      </c>
      <c r="O1137" s="55"/>
      <c r="P1137">
        <v>1</v>
      </c>
    </row>
    <row r="1138" spans="1:16" x14ac:dyDescent="0.25">
      <c r="A1138" s="46" t="s">
        <v>712</v>
      </c>
      <c r="B1138" s="46" t="s">
        <v>851</v>
      </c>
      <c r="C1138">
        <v>1138</v>
      </c>
      <c r="D1138" s="53">
        <v>1376</v>
      </c>
      <c r="E11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8" s="55" t="s">
        <v>1018</v>
      </c>
      <c r="G1138" s="57">
        <v>43236.529351851852</v>
      </c>
      <c r="H1138" s="55" t="s">
        <v>1475</v>
      </c>
      <c r="I1138" s="59" t="s">
        <v>1979</v>
      </c>
      <c r="J1138" s="55" t="s">
        <v>2181</v>
      </c>
      <c r="K1138" s="55" t="s">
        <v>2244</v>
      </c>
      <c r="L1138" s="57">
        <v>43236.529351851852</v>
      </c>
      <c r="M1138" s="59" t="s">
        <v>3240</v>
      </c>
      <c r="N1138" s="58" t="s">
        <v>4769</v>
      </c>
      <c r="O1138" s="55"/>
      <c r="P1138">
        <v>1</v>
      </c>
    </row>
    <row r="1139" spans="1:16" x14ac:dyDescent="0.25">
      <c r="A1139" s="46" t="s">
        <v>713</v>
      </c>
      <c r="B1139" s="46" t="s">
        <v>645</v>
      </c>
      <c r="C1139">
        <v>1139</v>
      </c>
      <c r="D1139" s="53">
        <v>1377</v>
      </c>
      <c r="E11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39" s="55" t="s">
        <v>1018</v>
      </c>
      <c r="G1139" s="57">
        <v>43235.441689814812</v>
      </c>
      <c r="H1139" s="55" t="s">
        <v>1128</v>
      </c>
      <c r="I1139" s="55"/>
      <c r="J1139" s="55"/>
      <c r="K1139" s="55"/>
      <c r="L1139" s="57">
        <v>43235.441689814812</v>
      </c>
      <c r="M1139" s="59" t="s">
        <v>3241</v>
      </c>
      <c r="N1139" s="58" t="s">
        <v>4770</v>
      </c>
      <c r="O1139" s="55"/>
      <c r="P1139">
        <v>1</v>
      </c>
    </row>
    <row r="1140" spans="1:16" x14ac:dyDescent="0.25">
      <c r="A1140" s="46" t="s">
        <v>713</v>
      </c>
      <c r="B1140" s="46" t="s">
        <v>816</v>
      </c>
      <c r="C1140">
        <v>1140</v>
      </c>
      <c r="D1140" s="53">
        <v>1378</v>
      </c>
      <c r="E11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0" s="55" t="s">
        <v>1018</v>
      </c>
      <c r="G1140" s="57">
        <v>43235.709351851852</v>
      </c>
      <c r="H1140" s="55" t="s">
        <v>1177</v>
      </c>
      <c r="I1140" s="55"/>
      <c r="J1140" s="55"/>
      <c r="K1140" s="55"/>
      <c r="L1140" s="57">
        <v>43235.709351851852</v>
      </c>
      <c r="M1140" s="59" t="s">
        <v>3242</v>
      </c>
      <c r="N1140" s="58" t="s">
        <v>4771</v>
      </c>
      <c r="O1140" s="55"/>
      <c r="P1140">
        <v>1</v>
      </c>
    </row>
    <row r="1141" spans="1:16" x14ac:dyDescent="0.25">
      <c r="A1141" s="46" t="s">
        <v>713</v>
      </c>
      <c r="B1141" s="46" t="s">
        <v>760</v>
      </c>
      <c r="C1141">
        <v>1141</v>
      </c>
      <c r="D1141" s="53">
        <v>1379</v>
      </c>
      <c r="E11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1" s="55" t="s">
        <v>1018</v>
      </c>
      <c r="G1141" s="57">
        <v>43236.294317129628</v>
      </c>
      <c r="H1141" s="55" t="s">
        <v>1329</v>
      </c>
      <c r="I1141" s="55"/>
      <c r="J1141" s="55"/>
      <c r="K1141" s="55"/>
      <c r="L1141" s="57">
        <v>43236.294317129628</v>
      </c>
      <c r="M1141" s="59" t="s">
        <v>3243</v>
      </c>
      <c r="N1141" s="58" t="s">
        <v>4772</v>
      </c>
      <c r="O1141" s="55"/>
      <c r="P1141">
        <v>1</v>
      </c>
    </row>
    <row r="1142" spans="1:16" x14ac:dyDescent="0.25">
      <c r="A1142" s="46" t="s">
        <v>713</v>
      </c>
      <c r="B1142" s="46" t="s">
        <v>693</v>
      </c>
      <c r="C1142">
        <v>1142</v>
      </c>
      <c r="D1142" s="53">
        <v>1380</v>
      </c>
      <c r="E11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2" s="55" t="s">
        <v>1018</v>
      </c>
      <c r="G1142" s="57">
        <v>43236.498124999998</v>
      </c>
      <c r="H1142" s="55" t="s">
        <v>1438</v>
      </c>
      <c r="I1142" s="55"/>
      <c r="J1142" s="55"/>
      <c r="K1142" s="55"/>
      <c r="L1142" s="57">
        <v>43236.498124999998</v>
      </c>
      <c r="M1142" s="59" t="s">
        <v>3244</v>
      </c>
      <c r="N1142" s="58" t="s">
        <v>4773</v>
      </c>
      <c r="O1142" s="55"/>
      <c r="P1142">
        <v>1</v>
      </c>
    </row>
    <row r="1143" spans="1:16" x14ac:dyDescent="0.25">
      <c r="A1143" s="46" t="s">
        <v>713</v>
      </c>
      <c r="B1143" s="46" t="s">
        <v>857</v>
      </c>
      <c r="C1143">
        <v>1143</v>
      </c>
      <c r="D1143" s="53">
        <v>1381</v>
      </c>
      <c r="E11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3" s="55" t="s">
        <v>1018</v>
      </c>
      <c r="G1143" s="57">
        <v>43236.531678240739</v>
      </c>
      <c r="H1143" s="55" t="s">
        <v>1524</v>
      </c>
      <c r="I1143" s="59" t="s">
        <v>1999</v>
      </c>
      <c r="J1143" s="55" t="s">
        <v>2142</v>
      </c>
      <c r="K1143" s="55"/>
      <c r="L1143" s="57">
        <v>43236.531678240739</v>
      </c>
      <c r="M1143" s="59" t="s">
        <v>3245</v>
      </c>
      <c r="N1143" s="58" t="s">
        <v>4774</v>
      </c>
      <c r="O1143" s="55"/>
      <c r="P1143">
        <v>1</v>
      </c>
    </row>
    <row r="1144" spans="1:16" x14ac:dyDescent="0.25">
      <c r="A1144" s="46" t="s">
        <v>714</v>
      </c>
      <c r="B1144" s="46" t="s">
        <v>715</v>
      </c>
      <c r="C1144">
        <v>1144</v>
      </c>
      <c r="D1144" s="53">
        <v>1382</v>
      </c>
      <c r="E11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4" s="55" t="s">
        <v>1018</v>
      </c>
      <c r="G1144" s="57">
        <v>43235.422129629631</v>
      </c>
      <c r="H1144" s="55" t="s">
        <v>1530</v>
      </c>
      <c r="I1144" s="59" t="s">
        <v>2008</v>
      </c>
      <c r="J1144" s="55" t="s">
        <v>2137</v>
      </c>
      <c r="K1144" s="55"/>
      <c r="L1144" s="57">
        <v>43235.422129629631</v>
      </c>
      <c r="M1144" s="59" t="s">
        <v>3246</v>
      </c>
      <c r="N1144" s="58" t="s">
        <v>4775</v>
      </c>
      <c r="O1144" s="55"/>
      <c r="P1144">
        <v>1</v>
      </c>
    </row>
    <row r="1145" spans="1:16" x14ac:dyDescent="0.25">
      <c r="A1145" s="46" t="s">
        <v>715</v>
      </c>
      <c r="B1145" s="46" t="s">
        <v>714</v>
      </c>
      <c r="C1145">
        <v>1145</v>
      </c>
      <c r="D1145" s="53">
        <v>1383</v>
      </c>
      <c r="E11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5" s="55" t="s">
        <v>1018</v>
      </c>
      <c r="G1145" s="57">
        <v>43235.222719907404</v>
      </c>
      <c r="H1145" s="55" t="s">
        <v>1531</v>
      </c>
      <c r="I1145" s="59" t="s">
        <v>2008</v>
      </c>
      <c r="J1145" s="55" t="s">
        <v>2137</v>
      </c>
      <c r="K1145" s="55"/>
      <c r="L1145" s="57">
        <v>43235.222719907404</v>
      </c>
      <c r="M1145" s="59" t="s">
        <v>3247</v>
      </c>
      <c r="N1145" s="58" t="s">
        <v>4776</v>
      </c>
      <c r="O1145" s="55"/>
      <c r="P1145">
        <v>1</v>
      </c>
    </row>
    <row r="1146" spans="1:16" x14ac:dyDescent="0.25">
      <c r="A1146" s="46" t="s">
        <v>716</v>
      </c>
      <c r="B1146" s="46" t="s">
        <v>891</v>
      </c>
      <c r="C1146">
        <v>1146</v>
      </c>
      <c r="D1146" s="53">
        <v>1384</v>
      </c>
      <c r="E11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6" s="55" t="s">
        <v>1018</v>
      </c>
      <c r="G1146" s="57">
        <v>43235.389386574076</v>
      </c>
      <c r="H1146" s="55" t="s">
        <v>1109</v>
      </c>
      <c r="I1146" s="55"/>
      <c r="J1146" s="55"/>
      <c r="K1146" s="55"/>
      <c r="L1146" s="57">
        <v>43235.389386574076</v>
      </c>
      <c r="M1146" s="59" t="s">
        <v>3248</v>
      </c>
      <c r="N1146" s="58" t="s">
        <v>4777</v>
      </c>
      <c r="O1146" s="55"/>
      <c r="P1146">
        <v>1</v>
      </c>
    </row>
    <row r="1147" spans="1:16" x14ac:dyDescent="0.25">
      <c r="A1147" s="46" t="s">
        <v>716</v>
      </c>
      <c r="B1147" s="46" t="s">
        <v>738</v>
      </c>
      <c r="C1147">
        <v>1147</v>
      </c>
      <c r="D1147" s="53">
        <v>1385</v>
      </c>
      <c r="E11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7" s="55" t="s">
        <v>1018</v>
      </c>
      <c r="G1147" s="57">
        <v>43235.389386574076</v>
      </c>
      <c r="H1147" s="55" t="s">
        <v>1109</v>
      </c>
      <c r="I1147" s="55"/>
      <c r="J1147" s="55"/>
      <c r="K1147" s="55"/>
      <c r="L1147" s="57">
        <v>43235.389386574076</v>
      </c>
      <c r="M1147" s="59" t="s">
        <v>3248</v>
      </c>
      <c r="N1147" s="58" t="s">
        <v>4777</v>
      </c>
      <c r="O1147" s="55"/>
      <c r="P1147">
        <v>2</v>
      </c>
    </row>
    <row r="1148" spans="1:16" x14ac:dyDescent="0.25">
      <c r="A1148" s="46" t="s">
        <v>716</v>
      </c>
      <c r="B1148" s="46" t="s">
        <v>748</v>
      </c>
      <c r="C1148">
        <v>1148</v>
      </c>
      <c r="D1148" s="53">
        <v>1386</v>
      </c>
      <c r="E11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8" s="55" t="s">
        <v>1018</v>
      </c>
      <c r="G1148" s="57">
        <v>43235.80940972222</v>
      </c>
      <c r="H1148" s="55" t="s">
        <v>1219</v>
      </c>
      <c r="I1148" s="55"/>
      <c r="J1148" s="55"/>
      <c r="K1148" s="55"/>
      <c r="L1148" s="57">
        <v>43235.80940972222</v>
      </c>
      <c r="M1148" s="59" t="s">
        <v>3249</v>
      </c>
      <c r="N1148" s="58" t="s">
        <v>4778</v>
      </c>
      <c r="O1148" s="55"/>
      <c r="P1148">
        <v>1</v>
      </c>
    </row>
    <row r="1149" spans="1:16" x14ac:dyDescent="0.25">
      <c r="A1149" s="46" t="s">
        <v>716</v>
      </c>
      <c r="B1149" s="46" t="s">
        <v>715</v>
      </c>
      <c r="C1149">
        <v>1149</v>
      </c>
      <c r="D1149" s="53">
        <v>1387</v>
      </c>
      <c r="E11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49" s="55" t="s">
        <v>1018</v>
      </c>
      <c r="G1149" s="57">
        <v>43236.536053240743</v>
      </c>
      <c r="H1149" s="55" t="s">
        <v>1532</v>
      </c>
      <c r="I1149" s="55"/>
      <c r="J1149" s="55"/>
      <c r="K1149" s="55"/>
      <c r="L1149" s="57">
        <v>43236.536053240743</v>
      </c>
      <c r="M1149" s="59" t="s">
        <v>3250</v>
      </c>
      <c r="N1149" s="58" t="s">
        <v>4779</v>
      </c>
      <c r="O1149" s="55"/>
      <c r="P1149">
        <v>1</v>
      </c>
    </row>
    <row r="1150" spans="1:16" x14ac:dyDescent="0.25">
      <c r="A1150" s="46" t="s">
        <v>718</v>
      </c>
      <c r="B1150" s="46" t="s">
        <v>849</v>
      </c>
      <c r="C1150">
        <v>1150</v>
      </c>
      <c r="D1150" s="53">
        <v>1389</v>
      </c>
      <c r="E11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0" s="55" t="s">
        <v>1018</v>
      </c>
      <c r="G1150" s="57">
        <v>43234.807800925926</v>
      </c>
      <c r="H1150" s="55" t="s">
        <v>1534</v>
      </c>
      <c r="I1150" s="59" t="s">
        <v>2010</v>
      </c>
      <c r="J1150" s="55" t="s">
        <v>2139</v>
      </c>
      <c r="K1150" s="55"/>
      <c r="L1150" s="57">
        <v>43234.807800925926</v>
      </c>
      <c r="M1150" s="59" t="s">
        <v>3252</v>
      </c>
      <c r="N1150" s="58" t="s">
        <v>4781</v>
      </c>
      <c r="O1150" s="58" t="s">
        <v>5384</v>
      </c>
      <c r="P1150" s="61">
        <v>1</v>
      </c>
    </row>
    <row r="1151" spans="1:16" x14ac:dyDescent="0.25">
      <c r="A1151" s="46" t="s">
        <v>718</v>
      </c>
      <c r="B1151" s="46" t="s">
        <v>748</v>
      </c>
      <c r="C1151">
        <v>1151</v>
      </c>
      <c r="D1151" s="53">
        <v>1390</v>
      </c>
      <c r="E11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1" s="55" t="s">
        <v>1018</v>
      </c>
      <c r="G1151" s="57">
        <v>43234.807800925926</v>
      </c>
      <c r="H1151" s="55" t="s">
        <v>1534</v>
      </c>
      <c r="I1151" s="59" t="s">
        <v>2010</v>
      </c>
      <c r="J1151" s="55" t="s">
        <v>2139</v>
      </c>
      <c r="K1151" s="55"/>
      <c r="L1151" s="57">
        <v>43234.807800925926</v>
      </c>
      <c r="M1151" s="59" t="s">
        <v>3252</v>
      </c>
      <c r="N1151" s="58" t="s">
        <v>4781</v>
      </c>
      <c r="O1151" s="58" t="s">
        <v>5384</v>
      </c>
      <c r="P1151" s="61">
        <v>1</v>
      </c>
    </row>
    <row r="1152" spans="1:16" x14ac:dyDescent="0.25">
      <c r="A1152" s="46" t="s">
        <v>719</v>
      </c>
      <c r="B1152" s="46" t="s">
        <v>718</v>
      </c>
      <c r="C1152">
        <v>1152</v>
      </c>
      <c r="D1152" s="53">
        <v>1393</v>
      </c>
      <c r="E11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2" s="55" t="s">
        <v>1018</v>
      </c>
      <c r="G1152" s="57">
        <v>43234.816365740742</v>
      </c>
      <c r="H1152" s="55" t="s">
        <v>1031</v>
      </c>
      <c r="I1152" s="55"/>
      <c r="J1152" s="55"/>
      <c r="K1152" s="55"/>
      <c r="L1152" s="57">
        <v>43234.816365740742</v>
      </c>
      <c r="M1152" s="59" t="s">
        <v>3254</v>
      </c>
      <c r="N1152" s="58" t="s">
        <v>4783</v>
      </c>
      <c r="O1152" s="55"/>
      <c r="P1152">
        <v>1</v>
      </c>
    </row>
    <row r="1153" spans="1:16" x14ac:dyDescent="0.25">
      <c r="A1153" s="46" t="s">
        <v>642</v>
      </c>
      <c r="B1153" s="46" t="s">
        <v>797</v>
      </c>
      <c r="C1153">
        <v>1153</v>
      </c>
      <c r="D1153" s="53">
        <v>1395</v>
      </c>
      <c r="E11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3" s="55" t="s">
        <v>1018</v>
      </c>
      <c r="G1153" s="57">
        <v>43236.43372685185</v>
      </c>
      <c r="H1153" s="55" t="s">
        <v>1460</v>
      </c>
      <c r="I1153" s="59" t="s">
        <v>1969</v>
      </c>
      <c r="J1153" s="55" t="s">
        <v>2139</v>
      </c>
      <c r="K1153" s="55"/>
      <c r="L1153" s="57">
        <v>43236.43372685185</v>
      </c>
      <c r="M1153" s="59" t="s">
        <v>3046</v>
      </c>
      <c r="N1153" s="58" t="s">
        <v>4575</v>
      </c>
      <c r="O1153" s="58" t="s">
        <v>5374</v>
      </c>
      <c r="P1153" s="61">
        <v>1</v>
      </c>
    </row>
    <row r="1154" spans="1:16" x14ac:dyDescent="0.25">
      <c r="A1154" s="46" t="s">
        <v>719</v>
      </c>
      <c r="B1154" s="46" t="s">
        <v>642</v>
      </c>
      <c r="C1154">
        <v>1154</v>
      </c>
      <c r="D1154" s="53">
        <v>1396</v>
      </c>
      <c r="E11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4" s="55" t="s">
        <v>1018</v>
      </c>
      <c r="G1154" s="57">
        <v>43236.394062500003</v>
      </c>
      <c r="H1154" s="55" t="s">
        <v>1537</v>
      </c>
      <c r="I1154" s="55"/>
      <c r="J1154" s="55"/>
      <c r="K1154" s="55"/>
      <c r="L1154" s="57">
        <v>43236.394062500003</v>
      </c>
      <c r="M1154" s="59" t="s">
        <v>3256</v>
      </c>
      <c r="N1154" s="58" t="s">
        <v>4785</v>
      </c>
      <c r="O1154" s="55"/>
      <c r="P1154">
        <v>1</v>
      </c>
    </row>
    <row r="1155" spans="1:16" x14ac:dyDescent="0.25">
      <c r="A1155" s="46" t="s">
        <v>719</v>
      </c>
      <c r="B1155" s="46" t="s">
        <v>849</v>
      </c>
      <c r="C1155">
        <v>1155</v>
      </c>
      <c r="D1155" s="53">
        <v>1397</v>
      </c>
      <c r="E11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5" s="55" t="s">
        <v>1018</v>
      </c>
      <c r="G1155" s="57">
        <v>43234.816365740742</v>
      </c>
      <c r="H1155" s="55" t="s">
        <v>1031</v>
      </c>
      <c r="I1155" s="55"/>
      <c r="J1155" s="55"/>
      <c r="K1155" s="55"/>
      <c r="L1155" s="57">
        <v>43234.816365740742</v>
      </c>
      <c r="M1155" s="59" t="s">
        <v>3254</v>
      </c>
      <c r="N1155" s="58" t="s">
        <v>4783</v>
      </c>
      <c r="O1155" s="55"/>
      <c r="P1155">
        <v>1</v>
      </c>
    </row>
    <row r="1156" spans="1:16" x14ac:dyDescent="0.25">
      <c r="A1156" s="46" t="s">
        <v>719</v>
      </c>
      <c r="B1156" s="46" t="s">
        <v>748</v>
      </c>
      <c r="C1156">
        <v>1156</v>
      </c>
      <c r="D1156" s="53">
        <v>1398</v>
      </c>
      <c r="E11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6" s="55" t="s">
        <v>1018</v>
      </c>
      <c r="G1156" s="57">
        <v>43234.816365740742</v>
      </c>
      <c r="H1156" s="55" t="s">
        <v>1031</v>
      </c>
      <c r="I1156" s="55"/>
      <c r="J1156" s="55"/>
      <c r="K1156" s="55"/>
      <c r="L1156" s="57">
        <v>43234.816365740742</v>
      </c>
      <c r="M1156" s="59" t="s">
        <v>3254</v>
      </c>
      <c r="N1156" s="58" t="s">
        <v>4783</v>
      </c>
      <c r="O1156" s="55"/>
      <c r="P1156">
        <v>1</v>
      </c>
    </row>
    <row r="1157" spans="1:16" x14ac:dyDescent="0.25">
      <c r="A1157" s="46" t="s">
        <v>719</v>
      </c>
      <c r="B1157" s="46" t="s">
        <v>737</v>
      </c>
      <c r="C1157">
        <v>1157</v>
      </c>
      <c r="D1157" s="53">
        <v>1400</v>
      </c>
      <c r="E11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7" s="55" t="s">
        <v>1018</v>
      </c>
      <c r="G1157" s="57">
        <v>43235.706203703703</v>
      </c>
      <c r="H1157" s="55" t="s">
        <v>1235</v>
      </c>
      <c r="I1157" s="59" t="s">
        <v>1852</v>
      </c>
      <c r="J1157" s="55" t="s">
        <v>2141</v>
      </c>
      <c r="K1157" s="55"/>
      <c r="L1157" s="57">
        <v>43235.706203703703</v>
      </c>
      <c r="M1157" s="59" t="s">
        <v>3258</v>
      </c>
      <c r="N1157" s="58" t="s">
        <v>4787</v>
      </c>
      <c r="O1157" s="55"/>
      <c r="P1157">
        <v>1</v>
      </c>
    </row>
    <row r="1158" spans="1:16" x14ac:dyDescent="0.25">
      <c r="A1158" s="46" t="s">
        <v>719</v>
      </c>
      <c r="B1158" s="46" t="s">
        <v>728</v>
      </c>
      <c r="C1158">
        <v>1158</v>
      </c>
      <c r="D1158" s="53">
        <v>1401</v>
      </c>
      <c r="E11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8" s="55" t="s">
        <v>1018</v>
      </c>
      <c r="G1158" s="57">
        <v>43236.448807870373</v>
      </c>
      <c r="H1158" s="55" t="s">
        <v>1539</v>
      </c>
      <c r="I1158" s="55"/>
      <c r="J1158" s="55"/>
      <c r="K1158" s="55"/>
      <c r="L1158" s="57">
        <v>43236.448807870373</v>
      </c>
      <c r="M1158" s="59" t="s">
        <v>3259</v>
      </c>
      <c r="N1158" s="58" t="s">
        <v>4788</v>
      </c>
      <c r="O1158" s="55"/>
      <c r="P1158">
        <v>1</v>
      </c>
    </row>
    <row r="1159" spans="1:16" x14ac:dyDescent="0.25">
      <c r="A1159" s="46" t="s">
        <v>719</v>
      </c>
      <c r="B1159" s="46" t="s">
        <v>857</v>
      </c>
      <c r="C1159">
        <v>1159</v>
      </c>
      <c r="D1159" s="53">
        <v>1402</v>
      </c>
      <c r="E11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59" s="55" t="s">
        <v>1018</v>
      </c>
      <c r="G1159" s="57">
        <v>43236.538425925923</v>
      </c>
      <c r="H1159" s="55" t="s">
        <v>1540</v>
      </c>
      <c r="I1159" s="59" t="s">
        <v>1999</v>
      </c>
      <c r="J1159" s="55" t="s">
        <v>2142</v>
      </c>
      <c r="K1159" s="55"/>
      <c r="L1159" s="57">
        <v>43236.538425925923</v>
      </c>
      <c r="M1159" s="59" t="s">
        <v>3260</v>
      </c>
      <c r="N1159" s="58" t="s">
        <v>4789</v>
      </c>
      <c r="O1159" s="55"/>
      <c r="P1159">
        <v>1</v>
      </c>
    </row>
    <row r="1160" spans="1:16" x14ac:dyDescent="0.25">
      <c r="A1160" s="46" t="s">
        <v>719</v>
      </c>
      <c r="B1160" s="46" t="s">
        <v>819</v>
      </c>
      <c r="C1160">
        <v>1160</v>
      </c>
      <c r="D1160" s="53">
        <v>1403</v>
      </c>
      <c r="E11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0" s="55" t="s">
        <v>1018</v>
      </c>
      <c r="G1160" s="57">
        <v>43236.538425925923</v>
      </c>
      <c r="H1160" s="55" t="s">
        <v>1540</v>
      </c>
      <c r="I1160" s="59" t="s">
        <v>1999</v>
      </c>
      <c r="J1160" s="55" t="s">
        <v>2142</v>
      </c>
      <c r="K1160" s="55"/>
      <c r="L1160" s="57">
        <v>43236.538425925923</v>
      </c>
      <c r="M1160" s="59" t="s">
        <v>3260</v>
      </c>
      <c r="N1160" s="58" t="s">
        <v>4789</v>
      </c>
      <c r="O1160" s="55"/>
      <c r="P1160">
        <v>1</v>
      </c>
    </row>
    <row r="1161" spans="1:16" x14ac:dyDescent="0.25">
      <c r="A1161" s="46" t="s">
        <v>720</v>
      </c>
      <c r="B1161" s="46" t="s">
        <v>721</v>
      </c>
      <c r="C1161">
        <v>1161</v>
      </c>
      <c r="D1161" s="53">
        <v>1404</v>
      </c>
      <c r="E11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1" s="55" t="s">
        <v>1018</v>
      </c>
      <c r="G1161" s="57">
        <v>43236.346597222226</v>
      </c>
      <c r="H1161" s="55" t="s">
        <v>1541</v>
      </c>
      <c r="I1161" s="59" t="s">
        <v>2013</v>
      </c>
      <c r="J1161" s="55" t="s">
        <v>2139</v>
      </c>
      <c r="K1161" s="55"/>
      <c r="L1161" s="57">
        <v>43236.346597222226</v>
      </c>
      <c r="M1161" s="59" t="s">
        <v>3261</v>
      </c>
      <c r="N1161" s="58" t="s">
        <v>4790</v>
      </c>
      <c r="O1161" s="58" t="s">
        <v>5176</v>
      </c>
      <c r="P1161" s="61">
        <v>3</v>
      </c>
    </row>
    <row r="1162" spans="1:16" x14ac:dyDescent="0.25">
      <c r="A1162" s="46" t="s">
        <v>721</v>
      </c>
      <c r="B1162" s="46" t="s">
        <v>715</v>
      </c>
      <c r="C1162">
        <v>1162</v>
      </c>
      <c r="D1162" s="53">
        <v>1405</v>
      </c>
      <c r="E11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2" s="55" t="s">
        <v>1018</v>
      </c>
      <c r="G1162" s="57">
        <v>43235.37394675926</v>
      </c>
      <c r="H1162" s="55" t="s">
        <v>1214</v>
      </c>
      <c r="I1162" s="59" t="s">
        <v>1802</v>
      </c>
      <c r="J1162" s="55" t="s">
        <v>2137</v>
      </c>
      <c r="K1162" s="55"/>
      <c r="L1162" s="57">
        <v>43235.37394675926</v>
      </c>
      <c r="M1162" s="59" t="s">
        <v>3262</v>
      </c>
      <c r="N1162" s="58" t="s">
        <v>4791</v>
      </c>
      <c r="O1162" s="55"/>
      <c r="P1162">
        <v>2</v>
      </c>
    </row>
    <row r="1163" spans="1:16" x14ac:dyDescent="0.25">
      <c r="A1163" s="46" t="s">
        <v>721</v>
      </c>
      <c r="B1163" s="46" t="s">
        <v>891</v>
      </c>
      <c r="C1163">
        <v>1163</v>
      </c>
      <c r="D1163" s="53">
        <v>1406</v>
      </c>
      <c r="E11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3" s="55" t="s">
        <v>1018</v>
      </c>
      <c r="G1163" s="57">
        <v>43235.397141203706</v>
      </c>
      <c r="H1163" s="55" t="s">
        <v>1109</v>
      </c>
      <c r="I1163" s="55"/>
      <c r="J1163" s="55"/>
      <c r="K1163" s="55"/>
      <c r="L1163" s="57">
        <v>43235.397141203706</v>
      </c>
      <c r="M1163" s="59" t="s">
        <v>3263</v>
      </c>
      <c r="N1163" s="58" t="s">
        <v>4792</v>
      </c>
      <c r="O1163" s="55"/>
      <c r="P1163">
        <v>1</v>
      </c>
    </row>
    <row r="1164" spans="1:16" x14ac:dyDescent="0.25">
      <c r="A1164" s="46" t="s">
        <v>721</v>
      </c>
      <c r="B1164" s="46" t="s">
        <v>738</v>
      </c>
      <c r="C1164">
        <v>1164</v>
      </c>
      <c r="D1164" s="53">
        <v>1407</v>
      </c>
      <c r="E11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4" s="55" t="s">
        <v>1018</v>
      </c>
      <c r="G1164" s="57">
        <v>43235.397141203706</v>
      </c>
      <c r="H1164" s="55" t="s">
        <v>1109</v>
      </c>
      <c r="I1164" s="55"/>
      <c r="J1164" s="55"/>
      <c r="K1164" s="55"/>
      <c r="L1164" s="57">
        <v>43235.397141203706</v>
      </c>
      <c r="M1164" s="59" t="s">
        <v>3263</v>
      </c>
      <c r="N1164" s="58" t="s">
        <v>4792</v>
      </c>
      <c r="O1164" s="55"/>
      <c r="P1164">
        <v>1</v>
      </c>
    </row>
    <row r="1165" spans="1:16" x14ac:dyDescent="0.25">
      <c r="A1165" s="46" t="s">
        <v>721</v>
      </c>
      <c r="B1165" s="46" t="s">
        <v>857</v>
      </c>
      <c r="C1165">
        <v>1165</v>
      </c>
      <c r="D1165" s="53">
        <v>1408</v>
      </c>
      <c r="E11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5" s="55" t="s">
        <v>1018</v>
      </c>
      <c r="G1165" s="57">
        <v>43235.428287037037</v>
      </c>
      <c r="H1165" s="55" t="s">
        <v>1186</v>
      </c>
      <c r="I1165" s="55"/>
      <c r="J1165" s="55"/>
      <c r="K1165" s="55"/>
      <c r="L1165" s="57">
        <v>43235.428287037037</v>
      </c>
      <c r="M1165" s="59" t="s">
        <v>3264</v>
      </c>
      <c r="N1165" s="58" t="s">
        <v>4793</v>
      </c>
      <c r="O1165" s="55"/>
      <c r="P1165">
        <v>1</v>
      </c>
    </row>
    <row r="1166" spans="1:16" x14ac:dyDescent="0.25">
      <c r="A1166" s="46" t="s">
        <v>617</v>
      </c>
      <c r="B1166" s="46" t="s">
        <v>848</v>
      </c>
      <c r="C1166">
        <v>1166</v>
      </c>
      <c r="D1166" s="53">
        <v>1410</v>
      </c>
      <c r="E11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6" s="55" t="s">
        <v>1018</v>
      </c>
      <c r="G1166" s="57">
        <v>43236.395162037035</v>
      </c>
      <c r="H1166" s="55" t="s">
        <v>1543</v>
      </c>
      <c r="I1166" s="59" t="s">
        <v>2015</v>
      </c>
      <c r="J1166" s="55" t="s">
        <v>2139</v>
      </c>
      <c r="K1166" s="55"/>
      <c r="L1166" s="57">
        <v>43236.395162037035</v>
      </c>
      <c r="M1166" s="59" t="s">
        <v>3266</v>
      </c>
      <c r="N1166" s="58" t="s">
        <v>4795</v>
      </c>
      <c r="O1166" s="55"/>
      <c r="P1166">
        <v>1</v>
      </c>
    </row>
    <row r="1167" spans="1:16" x14ac:dyDescent="0.25">
      <c r="A1167" s="46" t="s">
        <v>723</v>
      </c>
      <c r="B1167" s="46" t="s">
        <v>617</v>
      </c>
      <c r="C1167">
        <v>1167</v>
      </c>
      <c r="D1167" s="53">
        <v>1411</v>
      </c>
      <c r="E11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7" s="55" t="s">
        <v>1018</v>
      </c>
      <c r="G1167" s="57">
        <v>43236.400983796295</v>
      </c>
      <c r="H1167" s="55" t="s">
        <v>1461</v>
      </c>
      <c r="I1167" s="55"/>
      <c r="J1167" s="55"/>
      <c r="K1167" s="55"/>
      <c r="L1167" s="57">
        <v>43236.400983796295</v>
      </c>
      <c r="M1167" s="59" t="s">
        <v>3267</v>
      </c>
      <c r="N1167" s="58" t="s">
        <v>4796</v>
      </c>
      <c r="O1167" s="55"/>
      <c r="P1167">
        <v>1</v>
      </c>
    </row>
    <row r="1168" spans="1:16" x14ac:dyDescent="0.25">
      <c r="A1168" s="46" t="s">
        <v>724</v>
      </c>
      <c r="B1168" s="46" t="s">
        <v>738</v>
      </c>
      <c r="C1168">
        <v>1168</v>
      </c>
      <c r="D1168" s="53">
        <v>1412</v>
      </c>
      <c r="E11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8" s="55" t="s">
        <v>1018</v>
      </c>
      <c r="G1168" s="57">
        <v>43235.370868055557</v>
      </c>
      <c r="H1168" s="55" t="s">
        <v>1107</v>
      </c>
      <c r="I1168" s="55"/>
      <c r="J1168" s="55"/>
      <c r="K1168" s="55"/>
      <c r="L1168" s="57">
        <v>43235.370868055557</v>
      </c>
      <c r="M1168" s="59" t="s">
        <v>3268</v>
      </c>
      <c r="N1168" s="58" t="s">
        <v>4797</v>
      </c>
      <c r="O1168" s="55"/>
      <c r="P1168">
        <v>1</v>
      </c>
    </row>
    <row r="1169" spans="1:16" x14ac:dyDescent="0.25">
      <c r="A1169" s="46" t="s">
        <v>724</v>
      </c>
      <c r="B1169" s="46" t="s">
        <v>841</v>
      </c>
      <c r="C1169">
        <v>1169</v>
      </c>
      <c r="D1169" s="53">
        <v>1413</v>
      </c>
      <c r="E11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69" s="55" t="s">
        <v>1018</v>
      </c>
      <c r="G1169" s="57">
        <v>43235.370868055557</v>
      </c>
      <c r="H1169" s="55" t="s">
        <v>1107</v>
      </c>
      <c r="I1169" s="55"/>
      <c r="J1169" s="55"/>
      <c r="K1169" s="55"/>
      <c r="L1169" s="57">
        <v>43235.370868055557</v>
      </c>
      <c r="M1169" s="59" t="s">
        <v>3268</v>
      </c>
      <c r="N1169" s="58" t="s">
        <v>4797</v>
      </c>
      <c r="O1169" s="55"/>
      <c r="P1169">
        <v>1</v>
      </c>
    </row>
    <row r="1170" spans="1:16" x14ac:dyDescent="0.25">
      <c r="A1170" s="46" t="s">
        <v>724</v>
      </c>
      <c r="B1170" s="46" t="s">
        <v>914</v>
      </c>
      <c r="C1170">
        <v>1170</v>
      </c>
      <c r="D1170" s="53">
        <v>1414</v>
      </c>
      <c r="E11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0" s="55" t="s">
        <v>1018</v>
      </c>
      <c r="G1170" s="57">
        <v>43235.682002314818</v>
      </c>
      <c r="H1170" s="55" t="s">
        <v>1187</v>
      </c>
      <c r="I1170" s="55"/>
      <c r="J1170" s="55"/>
      <c r="K1170" s="55"/>
      <c r="L1170" s="57">
        <v>43235.682002314818</v>
      </c>
      <c r="M1170" s="59" t="s">
        <v>3269</v>
      </c>
      <c r="N1170" s="58" t="s">
        <v>4798</v>
      </c>
      <c r="O1170" s="55"/>
      <c r="P1170">
        <v>1</v>
      </c>
    </row>
    <row r="1171" spans="1:16" x14ac:dyDescent="0.25">
      <c r="A1171" s="46" t="s">
        <v>724</v>
      </c>
      <c r="B1171" s="46" t="s">
        <v>825</v>
      </c>
      <c r="C1171">
        <v>1171</v>
      </c>
      <c r="D1171" s="53">
        <v>1415</v>
      </c>
      <c r="E11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1" s="55" t="s">
        <v>1018</v>
      </c>
      <c r="G1171" s="57">
        <v>43235.682002314818</v>
      </c>
      <c r="H1171" s="55" t="s">
        <v>1187</v>
      </c>
      <c r="I1171" s="55"/>
      <c r="J1171" s="55"/>
      <c r="K1171" s="55"/>
      <c r="L1171" s="57">
        <v>43235.682002314818</v>
      </c>
      <c r="M1171" s="59" t="s">
        <v>3269</v>
      </c>
      <c r="N1171" s="58" t="s">
        <v>4798</v>
      </c>
      <c r="O1171" s="55"/>
      <c r="P1171">
        <v>1</v>
      </c>
    </row>
    <row r="1172" spans="1:16" x14ac:dyDescent="0.25">
      <c r="A1172" s="46" t="s">
        <v>723</v>
      </c>
      <c r="B1172" s="46" t="s">
        <v>724</v>
      </c>
      <c r="C1172">
        <v>1172</v>
      </c>
      <c r="D1172" s="53">
        <v>1417</v>
      </c>
      <c r="E11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2" s="55" t="s">
        <v>1018</v>
      </c>
      <c r="G1172" s="57">
        <v>43236.541296296295</v>
      </c>
      <c r="H1172" s="55" t="s">
        <v>1477</v>
      </c>
      <c r="I1172" s="55"/>
      <c r="J1172" s="55"/>
      <c r="K1172" s="55"/>
      <c r="L1172" s="57">
        <v>43236.541296296295</v>
      </c>
      <c r="M1172" s="59" t="s">
        <v>3271</v>
      </c>
      <c r="N1172" s="58" t="s">
        <v>4800</v>
      </c>
      <c r="O1172" s="55"/>
      <c r="P1172">
        <v>1</v>
      </c>
    </row>
    <row r="1173" spans="1:16" x14ac:dyDescent="0.25">
      <c r="A1173" s="46" t="s">
        <v>723</v>
      </c>
      <c r="B1173" s="46" t="s">
        <v>792</v>
      </c>
      <c r="C1173">
        <v>1173</v>
      </c>
      <c r="D1173" s="53">
        <v>1418</v>
      </c>
      <c r="E11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3" s="55" t="s">
        <v>1018</v>
      </c>
      <c r="G1173" s="57">
        <v>43235.415613425925</v>
      </c>
      <c r="H1173" s="55" t="s">
        <v>1387</v>
      </c>
      <c r="I1173" s="55"/>
      <c r="J1173" s="55"/>
      <c r="K1173" s="55"/>
      <c r="L1173" s="57">
        <v>43235.415613425925</v>
      </c>
      <c r="M1173" s="59" t="s">
        <v>3272</v>
      </c>
      <c r="N1173" s="58" t="s">
        <v>4801</v>
      </c>
      <c r="O1173" s="55"/>
      <c r="P1173">
        <v>1</v>
      </c>
    </row>
    <row r="1174" spans="1:16" x14ac:dyDescent="0.25">
      <c r="A1174" s="46" t="s">
        <v>723</v>
      </c>
      <c r="B1174" s="46" t="s">
        <v>483</v>
      </c>
      <c r="C1174">
        <v>1174</v>
      </c>
      <c r="D1174" s="53">
        <v>1419</v>
      </c>
      <c r="E11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4" s="55" t="s">
        <v>1018</v>
      </c>
      <c r="G1174" s="57">
        <v>43235.41609953704</v>
      </c>
      <c r="H1174" s="55" t="s">
        <v>1234</v>
      </c>
      <c r="I1174" s="55"/>
      <c r="J1174" s="55"/>
      <c r="K1174" s="55"/>
      <c r="L1174" s="57">
        <v>43235.41609953704</v>
      </c>
      <c r="M1174" s="59" t="s">
        <v>3273</v>
      </c>
      <c r="N1174" s="58" t="s">
        <v>4802</v>
      </c>
      <c r="O1174" s="55"/>
      <c r="P1174">
        <v>1</v>
      </c>
    </row>
    <row r="1175" spans="1:16" x14ac:dyDescent="0.25">
      <c r="A1175" s="46" t="s">
        <v>723</v>
      </c>
      <c r="B1175" s="46" t="s">
        <v>818</v>
      </c>
      <c r="C1175">
        <v>1175</v>
      </c>
      <c r="D1175" s="53">
        <v>1420</v>
      </c>
      <c r="E11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5" s="55" t="s">
        <v>1018</v>
      </c>
      <c r="G1175" s="57">
        <v>43235.580648148149</v>
      </c>
      <c r="H1175" s="55" t="s">
        <v>1151</v>
      </c>
      <c r="I1175" s="59" t="s">
        <v>1813</v>
      </c>
      <c r="J1175" s="55" t="s">
        <v>2138</v>
      </c>
      <c r="K1175" s="55"/>
      <c r="L1175" s="57">
        <v>43235.580648148149</v>
      </c>
      <c r="M1175" s="59" t="s">
        <v>3274</v>
      </c>
      <c r="N1175" s="58" t="s">
        <v>4803</v>
      </c>
      <c r="O1175" s="55"/>
      <c r="P1175">
        <v>1</v>
      </c>
    </row>
    <row r="1176" spans="1:16" x14ac:dyDescent="0.25">
      <c r="A1176" s="46" t="s">
        <v>723</v>
      </c>
      <c r="B1176" s="46" t="s">
        <v>524</v>
      </c>
      <c r="C1176">
        <v>1176</v>
      </c>
      <c r="D1176" s="53">
        <v>1421</v>
      </c>
      <c r="E11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6" s="55" t="s">
        <v>1018</v>
      </c>
      <c r="G1176" s="57">
        <v>43236.398101851853</v>
      </c>
      <c r="H1176" s="55" t="s">
        <v>1293</v>
      </c>
      <c r="I1176" s="59" t="s">
        <v>1884</v>
      </c>
      <c r="J1176" s="55" t="s">
        <v>2142</v>
      </c>
      <c r="K1176" s="55"/>
      <c r="L1176" s="57">
        <v>43236.398101851853</v>
      </c>
      <c r="M1176" s="59" t="s">
        <v>3275</v>
      </c>
      <c r="N1176" s="58" t="s">
        <v>4804</v>
      </c>
      <c r="O1176" s="55"/>
      <c r="P1176">
        <v>1</v>
      </c>
    </row>
    <row r="1177" spans="1:16" x14ac:dyDescent="0.25">
      <c r="A1177" s="46" t="s">
        <v>723</v>
      </c>
      <c r="B1177" s="46" t="s">
        <v>848</v>
      </c>
      <c r="C1177">
        <v>1177</v>
      </c>
      <c r="D1177" s="53">
        <v>1422</v>
      </c>
      <c r="E11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7" s="55" t="s">
        <v>1018</v>
      </c>
      <c r="G1177" s="57">
        <v>43236.400983796295</v>
      </c>
      <c r="H1177" s="55" t="s">
        <v>1461</v>
      </c>
      <c r="I1177" s="55"/>
      <c r="J1177" s="55"/>
      <c r="K1177" s="55"/>
      <c r="L1177" s="57">
        <v>43236.400983796295</v>
      </c>
      <c r="M1177" s="59" t="s">
        <v>3267</v>
      </c>
      <c r="N1177" s="58" t="s">
        <v>4796</v>
      </c>
      <c r="O1177" s="55"/>
      <c r="P1177">
        <v>1</v>
      </c>
    </row>
    <row r="1178" spans="1:16" x14ac:dyDescent="0.25">
      <c r="A1178" s="46" t="s">
        <v>723</v>
      </c>
      <c r="B1178" s="46" t="s">
        <v>857</v>
      </c>
      <c r="C1178">
        <v>1178</v>
      </c>
      <c r="D1178" s="53">
        <v>1423</v>
      </c>
      <c r="E11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8" s="55" t="s">
        <v>1018</v>
      </c>
      <c r="G1178" s="57">
        <v>43236.540879629632</v>
      </c>
      <c r="H1178" s="55" t="s">
        <v>1540</v>
      </c>
      <c r="I1178" s="59" t="s">
        <v>1999</v>
      </c>
      <c r="J1178" s="55" t="s">
        <v>2142</v>
      </c>
      <c r="K1178" s="55"/>
      <c r="L1178" s="57">
        <v>43236.540879629632</v>
      </c>
      <c r="M1178" s="59" t="s">
        <v>3276</v>
      </c>
      <c r="N1178" s="58" t="s">
        <v>4805</v>
      </c>
      <c r="O1178" s="55"/>
      <c r="P1178">
        <v>1</v>
      </c>
    </row>
    <row r="1179" spans="1:16" x14ac:dyDescent="0.25">
      <c r="A1179" s="46" t="s">
        <v>723</v>
      </c>
      <c r="B1179" s="46" t="s">
        <v>819</v>
      </c>
      <c r="C1179">
        <v>1179</v>
      </c>
      <c r="D1179" s="53">
        <v>1424</v>
      </c>
      <c r="E11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79" s="55" t="s">
        <v>1018</v>
      </c>
      <c r="G1179" s="57">
        <v>43236.540879629632</v>
      </c>
      <c r="H1179" s="55" t="s">
        <v>1540</v>
      </c>
      <c r="I1179" s="59" t="s">
        <v>1999</v>
      </c>
      <c r="J1179" s="55" t="s">
        <v>2142</v>
      </c>
      <c r="K1179" s="55"/>
      <c r="L1179" s="57">
        <v>43236.540879629632</v>
      </c>
      <c r="M1179" s="59" t="s">
        <v>3276</v>
      </c>
      <c r="N1179" s="58" t="s">
        <v>4805</v>
      </c>
      <c r="O1179" s="55"/>
      <c r="P1179">
        <v>1</v>
      </c>
    </row>
    <row r="1180" spans="1:16" x14ac:dyDescent="0.25">
      <c r="A1180" s="46" t="s">
        <v>725</v>
      </c>
      <c r="B1180" s="46" t="s">
        <v>715</v>
      </c>
      <c r="C1180">
        <v>1180</v>
      </c>
      <c r="D1180" s="53">
        <v>1425</v>
      </c>
      <c r="E11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0" s="55" t="s">
        <v>1018</v>
      </c>
      <c r="G1180" s="57">
        <v>43236.227812500001</v>
      </c>
      <c r="H1180" s="55" t="s">
        <v>1545</v>
      </c>
      <c r="I1180" s="59" t="s">
        <v>2017</v>
      </c>
      <c r="J1180" s="55" t="s">
        <v>2137</v>
      </c>
      <c r="K1180" s="55"/>
      <c r="L1180" s="57">
        <v>43236.227812500001</v>
      </c>
      <c r="M1180" s="59" t="s">
        <v>3277</v>
      </c>
      <c r="N1180" s="58" t="s">
        <v>4806</v>
      </c>
      <c r="O1180" s="55"/>
      <c r="P1180">
        <v>1</v>
      </c>
    </row>
    <row r="1181" spans="1:16" x14ac:dyDescent="0.25">
      <c r="A1181" s="46" t="s">
        <v>725</v>
      </c>
      <c r="B1181" s="46" t="s">
        <v>755</v>
      </c>
      <c r="C1181">
        <v>1181</v>
      </c>
      <c r="D1181" s="53">
        <v>1426</v>
      </c>
      <c r="E11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1" s="55" t="s">
        <v>1018</v>
      </c>
      <c r="G1181" s="57">
        <v>43236.329687500001</v>
      </c>
      <c r="H1181" s="55" t="s">
        <v>1546</v>
      </c>
      <c r="I1181" s="59" t="s">
        <v>2018</v>
      </c>
      <c r="J1181" s="55" t="s">
        <v>2158</v>
      </c>
      <c r="K1181" s="55"/>
      <c r="L1181" s="57">
        <v>43236.329687500001</v>
      </c>
      <c r="M1181" s="59" t="s">
        <v>3278</v>
      </c>
      <c r="N1181" s="58" t="s">
        <v>4807</v>
      </c>
      <c r="O1181" s="55"/>
      <c r="P1181">
        <v>1</v>
      </c>
    </row>
    <row r="1182" spans="1:16" x14ac:dyDescent="0.25">
      <c r="A1182" s="46" t="s">
        <v>496</v>
      </c>
      <c r="B1182" s="46" t="s">
        <v>727</v>
      </c>
      <c r="C1182">
        <v>1182</v>
      </c>
      <c r="D1182" s="53">
        <v>1429</v>
      </c>
      <c r="E11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2" s="55" t="s">
        <v>1018</v>
      </c>
      <c r="G1182" s="57">
        <v>43235.287858796299</v>
      </c>
      <c r="H1182" s="55" t="s">
        <v>1303</v>
      </c>
      <c r="I1182" s="59" t="s">
        <v>1890</v>
      </c>
      <c r="J1182" s="55" t="s">
        <v>2139</v>
      </c>
      <c r="K1182" s="55"/>
      <c r="L1182" s="57">
        <v>43235.287858796299</v>
      </c>
      <c r="M1182" s="59" t="s">
        <v>2702</v>
      </c>
      <c r="N1182" s="58" t="s">
        <v>4231</v>
      </c>
      <c r="O1182" s="58" t="s">
        <v>4229</v>
      </c>
      <c r="P1182" s="61">
        <v>1</v>
      </c>
    </row>
    <row r="1183" spans="1:16" x14ac:dyDescent="0.25">
      <c r="A1183" s="46" t="s">
        <v>727</v>
      </c>
      <c r="B1183" s="46" t="s">
        <v>738</v>
      </c>
      <c r="C1183">
        <v>1183</v>
      </c>
      <c r="D1183" s="53">
        <v>1430</v>
      </c>
      <c r="E11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3" s="55" t="s">
        <v>1018</v>
      </c>
      <c r="G1183" s="57">
        <v>43235.199537037035</v>
      </c>
      <c r="H1183" s="55" t="s">
        <v>1549</v>
      </c>
      <c r="I1183" s="59" t="s">
        <v>2021</v>
      </c>
      <c r="J1183" s="55" t="s">
        <v>2139</v>
      </c>
      <c r="K1183" s="55"/>
      <c r="L1183" s="57">
        <v>43235.199537037035</v>
      </c>
      <c r="M1183" s="59" t="s">
        <v>3281</v>
      </c>
      <c r="N1183" s="58" t="s">
        <v>4810</v>
      </c>
      <c r="O1183" s="55"/>
      <c r="P1183">
        <v>1</v>
      </c>
    </row>
    <row r="1184" spans="1:16" x14ac:dyDescent="0.25">
      <c r="A1184" s="46" t="s">
        <v>727</v>
      </c>
      <c r="B1184" s="46" t="s">
        <v>848</v>
      </c>
      <c r="C1184">
        <v>1184</v>
      </c>
      <c r="D1184" s="53">
        <v>1431</v>
      </c>
      <c r="E11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4" s="55" t="s">
        <v>1018</v>
      </c>
      <c r="G1184" s="57">
        <v>43235.199537037035</v>
      </c>
      <c r="H1184" s="55" t="s">
        <v>1549</v>
      </c>
      <c r="I1184" s="59" t="s">
        <v>2021</v>
      </c>
      <c r="J1184" s="55" t="s">
        <v>2139</v>
      </c>
      <c r="K1184" s="55"/>
      <c r="L1184" s="57">
        <v>43235.199537037035</v>
      </c>
      <c r="M1184" s="59" t="s">
        <v>3281</v>
      </c>
      <c r="N1184" s="58" t="s">
        <v>4810</v>
      </c>
      <c r="O1184" s="55"/>
      <c r="P1184">
        <v>1</v>
      </c>
    </row>
    <row r="1185" spans="1:16" x14ac:dyDescent="0.25">
      <c r="A1185" s="46" t="s">
        <v>610</v>
      </c>
      <c r="B1185" s="46" t="s">
        <v>727</v>
      </c>
      <c r="C1185">
        <v>1185</v>
      </c>
      <c r="D1185" s="53">
        <v>1433</v>
      </c>
      <c r="E11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5" s="55" t="s">
        <v>1018</v>
      </c>
      <c r="G1185" s="57">
        <v>43235.395254629628</v>
      </c>
      <c r="H1185" s="55" t="s">
        <v>1551</v>
      </c>
      <c r="I1185" s="55"/>
      <c r="J1185" s="55"/>
      <c r="K1185" s="55"/>
      <c r="L1185" s="57">
        <v>43235.395254629628</v>
      </c>
      <c r="M1185" s="59" t="s">
        <v>3283</v>
      </c>
      <c r="N1185" s="58" t="s">
        <v>4812</v>
      </c>
      <c r="O1185" s="55"/>
      <c r="P1185">
        <v>1</v>
      </c>
    </row>
    <row r="1186" spans="1:16" x14ac:dyDescent="0.25">
      <c r="A1186" s="46" t="s">
        <v>728</v>
      </c>
      <c r="B1186" s="46" t="s">
        <v>727</v>
      </c>
      <c r="C1186">
        <v>1186</v>
      </c>
      <c r="D1186" s="53">
        <v>1434</v>
      </c>
      <c r="E11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6" s="55" t="s">
        <v>1018</v>
      </c>
      <c r="G1186" s="57">
        <v>43235.363437499997</v>
      </c>
      <c r="H1186" s="55" t="s">
        <v>1552</v>
      </c>
      <c r="I1186" s="59" t="s">
        <v>2023</v>
      </c>
      <c r="J1186" s="55" t="s">
        <v>2139</v>
      </c>
      <c r="K1186" s="55"/>
      <c r="L1186" s="57">
        <v>43235.363437499997</v>
      </c>
      <c r="M1186" s="59" t="s">
        <v>3284</v>
      </c>
      <c r="N1186" s="58" t="s">
        <v>4813</v>
      </c>
      <c r="O1186" s="55"/>
      <c r="P1186">
        <v>1</v>
      </c>
    </row>
    <row r="1187" spans="1:16" x14ac:dyDescent="0.25">
      <c r="A1187" s="46" t="s">
        <v>729</v>
      </c>
      <c r="B1187" s="46" t="s">
        <v>727</v>
      </c>
      <c r="C1187">
        <v>1187</v>
      </c>
      <c r="D1187" s="53">
        <v>1435</v>
      </c>
      <c r="E11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7" s="55" t="s">
        <v>1018</v>
      </c>
      <c r="G1187" s="57">
        <v>43235.257951388892</v>
      </c>
      <c r="H1187" s="55" t="s">
        <v>1071</v>
      </c>
      <c r="I1187" s="55"/>
      <c r="J1187" s="55"/>
      <c r="K1187" s="55" t="s">
        <v>2203</v>
      </c>
      <c r="L1187" s="57">
        <v>43235.257951388892</v>
      </c>
      <c r="M1187" s="59" t="s">
        <v>3285</v>
      </c>
      <c r="N1187" s="58" t="s">
        <v>4814</v>
      </c>
      <c r="O1187" s="55"/>
      <c r="P1187">
        <v>1</v>
      </c>
    </row>
    <row r="1188" spans="1:16" x14ac:dyDescent="0.25">
      <c r="A1188" s="46" t="s">
        <v>730</v>
      </c>
      <c r="B1188" s="46" t="s">
        <v>731</v>
      </c>
      <c r="C1188">
        <v>1188</v>
      </c>
      <c r="D1188" s="53">
        <v>1436</v>
      </c>
      <c r="E11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8" s="55" t="s">
        <v>1018</v>
      </c>
      <c r="G1188" s="57">
        <v>43236.30741898148</v>
      </c>
      <c r="H1188" s="55" t="s">
        <v>1390</v>
      </c>
      <c r="I1188" s="55"/>
      <c r="J1188" s="55"/>
      <c r="K1188" s="55"/>
      <c r="L1188" s="57">
        <v>43236.30741898148</v>
      </c>
      <c r="M1188" s="59" t="s">
        <v>3286</v>
      </c>
      <c r="N1188" s="58" t="s">
        <v>4815</v>
      </c>
      <c r="O1188" s="55"/>
      <c r="P1188">
        <v>1</v>
      </c>
    </row>
    <row r="1189" spans="1:16" x14ac:dyDescent="0.25">
      <c r="A1189" s="46" t="s">
        <v>731</v>
      </c>
      <c r="B1189" s="46" t="s">
        <v>848</v>
      </c>
      <c r="C1189">
        <v>1189</v>
      </c>
      <c r="D1189" s="53">
        <v>1438</v>
      </c>
      <c r="E11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89" s="55" t="s">
        <v>1018</v>
      </c>
      <c r="G1189" s="57">
        <v>43235.499675925923</v>
      </c>
      <c r="H1189" s="55" t="s">
        <v>1554</v>
      </c>
      <c r="I1189" s="59" t="s">
        <v>2025</v>
      </c>
      <c r="J1189" s="55" t="s">
        <v>2187</v>
      </c>
      <c r="K1189" s="55"/>
      <c r="L1189" s="57">
        <v>43235.499675925923</v>
      </c>
      <c r="M1189" s="59" t="s">
        <v>3288</v>
      </c>
      <c r="N1189" s="58" t="s">
        <v>4817</v>
      </c>
      <c r="O1189" s="55"/>
      <c r="P1189">
        <v>1</v>
      </c>
    </row>
    <row r="1190" spans="1:16" x14ac:dyDescent="0.25">
      <c r="A1190" s="46" t="s">
        <v>732</v>
      </c>
      <c r="B1190" s="46" t="s">
        <v>731</v>
      </c>
      <c r="C1190">
        <v>1190</v>
      </c>
      <c r="D1190" s="53">
        <v>1439</v>
      </c>
      <c r="E11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0" s="55" t="s">
        <v>1018</v>
      </c>
      <c r="G1190" s="57">
        <v>43236.303668981483</v>
      </c>
      <c r="H1190" s="55" t="s">
        <v>1390</v>
      </c>
      <c r="I1190" s="55"/>
      <c r="J1190" s="55"/>
      <c r="K1190" s="55"/>
      <c r="L1190" s="57">
        <v>43236.303668981483</v>
      </c>
      <c r="M1190" s="59" t="s">
        <v>3289</v>
      </c>
      <c r="N1190" s="58" t="s">
        <v>4818</v>
      </c>
      <c r="O1190" s="55"/>
      <c r="P1190">
        <v>1</v>
      </c>
    </row>
    <row r="1191" spans="1:16" x14ac:dyDescent="0.25">
      <c r="A1191" s="46" t="s">
        <v>732</v>
      </c>
      <c r="B1191" s="46" t="s">
        <v>818</v>
      </c>
      <c r="C1191">
        <v>1191</v>
      </c>
      <c r="D1191" s="53">
        <v>1440</v>
      </c>
      <c r="E11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1" s="55" t="s">
        <v>1018</v>
      </c>
      <c r="G1191" s="57">
        <v>43235.569560185184</v>
      </c>
      <c r="H1191" s="55" t="s">
        <v>1151</v>
      </c>
      <c r="I1191" s="59" t="s">
        <v>1813</v>
      </c>
      <c r="J1191" s="55" t="s">
        <v>2138</v>
      </c>
      <c r="K1191" s="55"/>
      <c r="L1191" s="57">
        <v>43235.569560185184</v>
      </c>
      <c r="M1191" s="59" t="s">
        <v>3290</v>
      </c>
      <c r="N1191" s="58" t="s">
        <v>4819</v>
      </c>
      <c r="O1191" s="55"/>
      <c r="P1191">
        <v>1</v>
      </c>
    </row>
    <row r="1192" spans="1:16" x14ac:dyDescent="0.25">
      <c r="A1192" s="46" t="s">
        <v>732</v>
      </c>
      <c r="B1192" s="46" t="s">
        <v>693</v>
      </c>
      <c r="C1192">
        <v>1192</v>
      </c>
      <c r="D1192" s="53">
        <v>1441</v>
      </c>
      <c r="E11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2" s="55" t="s">
        <v>1018</v>
      </c>
      <c r="G1192" s="57">
        <v>43236.547731481478</v>
      </c>
      <c r="H1192" s="55" t="s">
        <v>1438</v>
      </c>
      <c r="I1192" s="55"/>
      <c r="J1192" s="55"/>
      <c r="K1192" s="55"/>
      <c r="L1192" s="57">
        <v>43236.547731481478</v>
      </c>
      <c r="M1192" s="59" t="s">
        <v>3291</v>
      </c>
      <c r="N1192" s="58" t="s">
        <v>4820</v>
      </c>
      <c r="O1192" s="55"/>
      <c r="P1192">
        <v>1</v>
      </c>
    </row>
    <row r="1193" spans="1:16" x14ac:dyDescent="0.25">
      <c r="A1193" s="46" t="s">
        <v>733</v>
      </c>
      <c r="B1193" s="46" t="s">
        <v>843</v>
      </c>
      <c r="C1193">
        <v>1193</v>
      </c>
      <c r="D1193" s="53">
        <v>1442</v>
      </c>
      <c r="E11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3" s="55" t="s">
        <v>1018</v>
      </c>
      <c r="G1193" s="57">
        <v>43235.231296296297</v>
      </c>
      <c r="H1193" s="55" t="s">
        <v>1182</v>
      </c>
      <c r="I1193" s="59" t="s">
        <v>1760</v>
      </c>
      <c r="J1193" s="55" t="s">
        <v>2141</v>
      </c>
      <c r="K1193" s="55"/>
      <c r="L1193" s="57">
        <v>43235.231296296297</v>
      </c>
      <c r="M1193" s="59" t="s">
        <v>3292</v>
      </c>
      <c r="N1193" s="58" t="s">
        <v>4821</v>
      </c>
      <c r="O1193" s="55"/>
      <c r="P1193">
        <v>1</v>
      </c>
    </row>
    <row r="1194" spans="1:16" x14ac:dyDescent="0.25">
      <c r="A1194" s="46" t="s">
        <v>733</v>
      </c>
      <c r="B1194" s="46" t="s">
        <v>844</v>
      </c>
      <c r="C1194">
        <v>1194</v>
      </c>
      <c r="D1194" s="53">
        <v>1443</v>
      </c>
      <c r="E11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4" s="55" t="s">
        <v>1018</v>
      </c>
      <c r="G1194" s="57">
        <v>43235.233159722222</v>
      </c>
      <c r="H1194" s="55" t="s">
        <v>1068</v>
      </c>
      <c r="I1194" s="59" t="s">
        <v>1764</v>
      </c>
      <c r="J1194" s="55" t="s">
        <v>2148</v>
      </c>
      <c r="K1194" s="55"/>
      <c r="L1194" s="57">
        <v>43235.233159722222</v>
      </c>
      <c r="M1194" s="59" t="s">
        <v>3293</v>
      </c>
      <c r="N1194" s="58" t="s">
        <v>4822</v>
      </c>
      <c r="O1194" s="55"/>
      <c r="P1194">
        <v>1</v>
      </c>
    </row>
    <row r="1195" spans="1:16" x14ac:dyDescent="0.25">
      <c r="A1195" s="46" t="s">
        <v>733</v>
      </c>
      <c r="B1195" s="46" t="s">
        <v>818</v>
      </c>
      <c r="C1195">
        <v>1195</v>
      </c>
      <c r="D1195" s="53">
        <v>1444</v>
      </c>
      <c r="E11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5" s="55" t="s">
        <v>1018</v>
      </c>
      <c r="G1195" s="57">
        <v>43235.235277777778</v>
      </c>
      <c r="H1195" s="55" t="s">
        <v>1331</v>
      </c>
      <c r="I1195" s="55"/>
      <c r="J1195" s="55"/>
      <c r="K1195" s="55"/>
      <c r="L1195" s="57">
        <v>43235.235277777778</v>
      </c>
      <c r="M1195" s="59" t="s">
        <v>3294</v>
      </c>
      <c r="N1195" s="58" t="s">
        <v>4823</v>
      </c>
      <c r="O1195" s="55"/>
      <c r="P1195">
        <v>3</v>
      </c>
    </row>
    <row r="1196" spans="1:16" x14ac:dyDescent="0.25">
      <c r="A1196" s="46" t="s">
        <v>733</v>
      </c>
      <c r="B1196" s="46" t="s">
        <v>815</v>
      </c>
      <c r="C1196">
        <v>1196</v>
      </c>
      <c r="D1196" s="53">
        <v>1445</v>
      </c>
      <c r="E11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6" s="55" t="s">
        <v>1018</v>
      </c>
      <c r="G1196" s="57">
        <v>43235.335706018515</v>
      </c>
      <c r="H1196" s="55" t="s">
        <v>1510</v>
      </c>
      <c r="I1196" s="55"/>
      <c r="J1196" s="55"/>
      <c r="K1196" s="55"/>
      <c r="L1196" s="57">
        <v>43235.335706018515</v>
      </c>
      <c r="M1196" s="59" t="s">
        <v>3295</v>
      </c>
      <c r="N1196" s="58" t="s">
        <v>4824</v>
      </c>
      <c r="O1196" s="55"/>
      <c r="P1196">
        <v>1</v>
      </c>
    </row>
    <row r="1197" spans="1:16" x14ac:dyDescent="0.25">
      <c r="A1197" s="46" t="s">
        <v>733</v>
      </c>
      <c r="B1197" s="46" t="s">
        <v>857</v>
      </c>
      <c r="C1197">
        <v>1197</v>
      </c>
      <c r="D1197" s="53">
        <v>1446</v>
      </c>
      <c r="E11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7" s="55" t="s">
        <v>1018</v>
      </c>
      <c r="G1197" s="57">
        <v>43235.646435185183</v>
      </c>
      <c r="H1197" s="55" t="s">
        <v>1185</v>
      </c>
      <c r="I1197" s="55"/>
      <c r="J1197" s="55"/>
      <c r="K1197" s="55"/>
      <c r="L1197" s="57">
        <v>43235.646435185183</v>
      </c>
      <c r="M1197" s="59" t="s">
        <v>3296</v>
      </c>
      <c r="N1197" s="58" t="s">
        <v>4825</v>
      </c>
      <c r="O1197" s="55"/>
      <c r="P1197">
        <v>3</v>
      </c>
    </row>
    <row r="1198" spans="1:16" x14ac:dyDescent="0.25">
      <c r="A1198" s="46" t="s">
        <v>733</v>
      </c>
      <c r="B1198" s="46" t="s">
        <v>816</v>
      </c>
      <c r="C1198">
        <v>1198</v>
      </c>
      <c r="D1198" s="53">
        <v>1447</v>
      </c>
      <c r="E11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8" s="55" t="s">
        <v>1018</v>
      </c>
      <c r="G1198" s="57">
        <v>43235.646643518521</v>
      </c>
      <c r="H1198" s="55" t="s">
        <v>1177</v>
      </c>
      <c r="I1198" s="55"/>
      <c r="J1198" s="55"/>
      <c r="K1198" s="55"/>
      <c r="L1198" s="57">
        <v>43235.646643518521</v>
      </c>
      <c r="M1198" s="59" t="s">
        <v>3297</v>
      </c>
      <c r="N1198" s="58" t="s">
        <v>4826</v>
      </c>
      <c r="O1198" s="55"/>
      <c r="P1198">
        <v>1</v>
      </c>
    </row>
    <row r="1199" spans="1:16" x14ac:dyDescent="0.25">
      <c r="A1199" s="46" t="s">
        <v>733</v>
      </c>
      <c r="B1199" s="46" t="s">
        <v>748</v>
      </c>
      <c r="C1199">
        <v>1199</v>
      </c>
      <c r="D1199" s="53">
        <v>1448</v>
      </c>
      <c r="E11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199" s="55" t="s">
        <v>1018</v>
      </c>
      <c r="G1199" s="57">
        <v>43235.779502314814</v>
      </c>
      <c r="H1199" s="55" t="s">
        <v>1219</v>
      </c>
      <c r="I1199" s="55"/>
      <c r="J1199" s="55"/>
      <c r="K1199" s="55"/>
      <c r="L1199" s="57">
        <v>43235.779502314814</v>
      </c>
      <c r="M1199" s="59" t="s">
        <v>3298</v>
      </c>
      <c r="N1199" s="58" t="s">
        <v>4827</v>
      </c>
      <c r="O1199" s="55"/>
      <c r="P1199">
        <v>2</v>
      </c>
    </row>
    <row r="1200" spans="1:16" x14ac:dyDescent="0.25">
      <c r="A1200" s="46" t="s">
        <v>733</v>
      </c>
      <c r="B1200" s="46" t="s">
        <v>738</v>
      </c>
      <c r="C1200">
        <v>1200</v>
      </c>
      <c r="D1200" s="53">
        <v>1449</v>
      </c>
      <c r="E12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0" s="55" t="s">
        <v>1018</v>
      </c>
      <c r="G1200" s="57">
        <v>43235.779502314814</v>
      </c>
      <c r="H1200" s="55" t="s">
        <v>1219</v>
      </c>
      <c r="I1200" s="55"/>
      <c r="J1200" s="55"/>
      <c r="K1200" s="55"/>
      <c r="L1200" s="57">
        <v>43235.779502314814</v>
      </c>
      <c r="M1200" s="59" t="s">
        <v>3298</v>
      </c>
      <c r="N1200" s="58" t="s">
        <v>4827</v>
      </c>
      <c r="O1200" s="55"/>
      <c r="P1200">
        <v>1</v>
      </c>
    </row>
    <row r="1201" spans="1:16" x14ac:dyDescent="0.25">
      <c r="A1201" s="46" t="s">
        <v>733</v>
      </c>
      <c r="B1201" s="46" t="s">
        <v>1004</v>
      </c>
      <c r="C1201">
        <v>1201</v>
      </c>
      <c r="D1201" s="53">
        <v>1450</v>
      </c>
      <c r="E12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1" s="55" t="s">
        <v>1018</v>
      </c>
      <c r="G1201" s="57">
        <v>43236.547824074078</v>
      </c>
      <c r="H1201" s="55" t="s">
        <v>1555</v>
      </c>
      <c r="I1201" s="55"/>
      <c r="J1201" s="55"/>
      <c r="K1201" s="55"/>
      <c r="L1201" s="57">
        <v>43236.547824074078</v>
      </c>
      <c r="M1201" s="59" t="s">
        <v>3299</v>
      </c>
      <c r="N1201" s="58" t="s">
        <v>4828</v>
      </c>
      <c r="O1201" s="55"/>
      <c r="P1201">
        <v>1</v>
      </c>
    </row>
    <row r="1202" spans="1:16" x14ac:dyDescent="0.25">
      <c r="A1202" s="46" t="s">
        <v>733</v>
      </c>
      <c r="B1202" s="46" t="s">
        <v>755</v>
      </c>
      <c r="C1202">
        <v>1202</v>
      </c>
      <c r="D1202" s="53">
        <v>1451</v>
      </c>
      <c r="E12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2" s="55" t="s">
        <v>1018</v>
      </c>
      <c r="G1202" s="57">
        <v>43236.547824074078</v>
      </c>
      <c r="H1202" s="55" t="s">
        <v>1555</v>
      </c>
      <c r="I1202" s="55"/>
      <c r="J1202" s="55"/>
      <c r="K1202" s="55"/>
      <c r="L1202" s="57">
        <v>43236.547824074078</v>
      </c>
      <c r="M1202" s="59" t="s">
        <v>3299</v>
      </c>
      <c r="N1202" s="58" t="s">
        <v>4828</v>
      </c>
      <c r="O1202" s="55"/>
      <c r="P1202">
        <v>1</v>
      </c>
    </row>
    <row r="1203" spans="1:16" x14ac:dyDescent="0.25">
      <c r="A1203" s="46" t="s">
        <v>733</v>
      </c>
      <c r="B1203" s="46" t="s">
        <v>1005</v>
      </c>
      <c r="C1203">
        <v>1203</v>
      </c>
      <c r="D1203" s="53">
        <v>1452</v>
      </c>
      <c r="E12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3" s="55" t="s">
        <v>1018</v>
      </c>
      <c r="G1203" s="57">
        <v>43236.547824074078</v>
      </c>
      <c r="H1203" s="55" t="s">
        <v>1555</v>
      </c>
      <c r="I1203" s="55"/>
      <c r="J1203" s="55"/>
      <c r="K1203" s="55"/>
      <c r="L1203" s="57">
        <v>43236.547824074078</v>
      </c>
      <c r="M1203" s="59" t="s">
        <v>3299</v>
      </c>
      <c r="N1203" s="58" t="s">
        <v>4828</v>
      </c>
      <c r="O1203" s="55"/>
      <c r="P1203">
        <v>1</v>
      </c>
    </row>
    <row r="1204" spans="1:16" x14ac:dyDescent="0.25">
      <c r="A1204" s="46" t="s">
        <v>733</v>
      </c>
      <c r="B1204" s="46" t="s">
        <v>1006</v>
      </c>
      <c r="C1204">
        <v>1204</v>
      </c>
      <c r="D1204" s="53">
        <v>1453</v>
      </c>
      <c r="E12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4" s="55" t="s">
        <v>1018</v>
      </c>
      <c r="G1204" s="57">
        <v>43236.547824074078</v>
      </c>
      <c r="H1204" s="55" t="s">
        <v>1555</v>
      </c>
      <c r="I1204" s="55"/>
      <c r="J1204" s="55"/>
      <c r="K1204" s="55"/>
      <c r="L1204" s="57">
        <v>43236.547824074078</v>
      </c>
      <c r="M1204" s="59" t="s">
        <v>3299</v>
      </c>
      <c r="N1204" s="58" t="s">
        <v>4828</v>
      </c>
      <c r="O1204" s="55"/>
      <c r="P1204">
        <v>1</v>
      </c>
    </row>
    <row r="1205" spans="1:16" x14ac:dyDescent="0.25">
      <c r="A1205" s="46" t="s">
        <v>733</v>
      </c>
      <c r="B1205" s="46" t="s">
        <v>715</v>
      </c>
      <c r="C1205">
        <v>1205</v>
      </c>
      <c r="D1205" s="53">
        <v>1454</v>
      </c>
      <c r="E12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5" s="55" t="s">
        <v>1018</v>
      </c>
      <c r="G1205" s="57">
        <v>43236.547824074078</v>
      </c>
      <c r="H1205" s="55" t="s">
        <v>1555</v>
      </c>
      <c r="I1205" s="55"/>
      <c r="J1205" s="55"/>
      <c r="K1205" s="55"/>
      <c r="L1205" s="57">
        <v>43236.547824074078</v>
      </c>
      <c r="M1205" s="59" t="s">
        <v>3299</v>
      </c>
      <c r="N1205" s="58" t="s">
        <v>4828</v>
      </c>
      <c r="O1205" s="55"/>
      <c r="P1205">
        <v>1</v>
      </c>
    </row>
    <row r="1206" spans="1:16" x14ac:dyDescent="0.25">
      <c r="A1206" s="46" t="s">
        <v>733</v>
      </c>
      <c r="B1206" s="46" t="s">
        <v>756</v>
      </c>
      <c r="C1206">
        <v>1206</v>
      </c>
      <c r="D1206" s="53">
        <v>1455</v>
      </c>
      <c r="E12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6" s="55" t="s">
        <v>1018</v>
      </c>
      <c r="G1206" s="57">
        <v>43236.547824074078</v>
      </c>
      <c r="H1206" s="55" t="s">
        <v>1555</v>
      </c>
      <c r="I1206" s="55"/>
      <c r="J1206" s="55"/>
      <c r="K1206" s="55"/>
      <c r="L1206" s="57">
        <v>43236.547824074078</v>
      </c>
      <c r="M1206" s="59" t="s">
        <v>3299</v>
      </c>
      <c r="N1206" s="58" t="s">
        <v>4828</v>
      </c>
      <c r="O1206" s="55"/>
      <c r="P1206">
        <v>1</v>
      </c>
    </row>
    <row r="1207" spans="1:16" x14ac:dyDescent="0.25">
      <c r="A1207" s="46" t="s">
        <v>734</v>
      </c>
      <c r="B1207" s="46" t="s">
        <v>783</v>
      </c>
      <c r="C1207">
        <v>1207</v>
      </c>
      <c r="D1207" s="53">
        <v>1456</v>
      </c>
      <c r="E12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7" s="55" t="s">
        <v>1018</v>
      </c>
      <c r="G1207" s="57">
        <v>43236.548796296294</v>
      </c>
      <c r="H1207" s="55" t="s">
        <v>1556</v>
      </c>
      <c r="I1207" s="59" t="s">
        <v>2026</v>
      </c>
      <c r="J1207" s="55" t="s">
        <v>2139</v>
      </c>
      <c r="K1207" s="55"/>
      <c r="L1207" s="57">
        <v>43236.548796296294</v>
      </c>
      <c r="M1207" s="59" t="s">
        <v>3300</v>
      </c>
      <c r="N1207" s="58" t="s">
        <v>4829</v>
      </c>
      <c r="O1207" s="55"/>
      <c r="P1207">
        <v>1</v>
      </c>
    </row>
    <row r="1208" spans="1:16" x14ac:dyDescent="0.25">
      <c r="A1208" s="46" t="s">
        <v>735</v>
      </c>
      <c r="B1208" s="46" t="s">
        <v>772</v>
      </c>
      <c r="C1208">
        <v>1208</v>
      </c>
      <c r="D1208" s="53">
        <v>1457</v>
      </c>
      <c r="E12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8" s="55" t="s">
        <v>1018</v>
      </c>
      <c r="G1208" s="57">
        <v>43235.725555555553</v>
      </c>
      <c r="H1208" s="55" t="s">
        <v>1557</v>
      </c>
      <c r="I1208" s="59" t="s">
        <v>1799</v>
      </c>
      <c r="J1208" s="55" t="s">
        <v>2136</v>
      </c>
      <c r="K1208" s="55" t="s">
        <v>2221</v>
      </c>
      <c r="L1208" s="57">
        <v>43235.725555555553</v>
      </c>
      <c r="M1208" s="59" t="s">
        <v>3301</v>
      </c>
      <c r="N1208" s="58" t="s">
        <v>4830</v>
      </c>
      <c r="O1208" s="55"/>
      <c r="P1208">
        <v>1</v>
      </c>
    </row>
    <row r="1209" spans="1:16" x14ac:dyDescent="0.25">
      <c r="A1209" s="46" t="s">
        <v>736</v>
      </c>
      <c r="B1209" s="46" t="s">
        <v>1007</v>
      </c>
      <c r="C1209">
        <v>1209</v>
      </c>
      <c r="D1209" s="53">
        <v>1459</v>
      </c>
      <c r="E12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09" s="55" t="s">
        <v>1018</v>
      </c>
      <c r="G1209" s="57">
        <v>43236.549293981479</v>
      </c>
      <c r="H1209" s="55" t="s">
        <v>1559</v>
      </c>
      <c r="I1209" s="59" t="s">
        <v>2027</v>
      </c>
      <c r="J1209" s="55" t="s">
        <v>2139</v>
      </c>
      <c r="K1209" s="55"/>
      <c r="L1209" s="57">
        <v>43236.549293981479</v>
      </c>
      <c r="M1209" s="59" t="s">
        <v>3303</v>
      </c>
      <c r="N1209" s="58" t="s">
        <v>4832</v>
      </c>
      <c r="O1209" s="58" t="s">
        <v>4903</v>
      </c>
      <c r="P1209" s="61">
        <v>1</v>
      </c>
    </row>
    <row r="1210" spans="1:16" x14ac:dyDescent="0.25">
      <c r="A1210" s="46" t="s">
        <v>736</v>
      </c>
      <c r="B1210" s="46" t="s">
        <v>772</v>
      </c>
      <c r="C1210">
        <v>1210</v>
      </c>
      <c r="D1210" s="53">
        <v>1460</v>
      </c>
      <c r="E12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0" s="55" t="s">
        <v>1018</v>
      </c>
      <c r="G1210" s="57">
        <v>43235.599918981483</v>
      </c>
      <c r="H1210" s="55" t="s">
        <v>1558</v>
      </c>
      <c r="I1210" s="55"/>
      <c r="J1210" s="55"/>
      <c r="K1210" s="55"/>
      <c r="L1210" s="57">
        <v>43235.599918981483</v>
      </c>
      <c r="M1210" s="59" t="s">
        <v>3302</v>
      </c>
      <c r="N1210" s="58" t="s">
        <v>4831</v>
      </c>
      <c r="O1210" s="58" t="s">
        <v>5387</v>
      </c>
      <c r="P1210" s="61">
        <v>1</v>
      </c>
    </row>
    <row r="1211" spans="1:16" x14ac:dyDescent="0.25">
      <c r="A1211" s="46" t="s">
        <v>736</v>
      </c>
      <c r="B1211" s="46" t="s">
        <v>921</v>
      </c>
      <c r="C1211">
        <v>1211</v>
      </c>
      <c r="D1211" s="53">
        <v>1461</v>
      </c>
      <c r="E12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1" s="55" t="s">
        <v>1018</v>
      </c>
      <c r="G1211" s="57">
        <v>43235.759247685186</v>
      </c>
      <c r="H1211" s="55" t="s">
        <v>1560</v>
      </c>
      <c r="I1211" s="55"/>
      <c r="J1211" s="55"/>
      <c r="K1211" s="55" t="s">
        <v>2255</v>
      </c>
      <c r="L1211" s="57">
        <v>43235.759247685186</v>
      </c>
      <c r="M1211" s="59" t="s">
        <v>3304</v>
      </c>
      <c r="N1211" s="58" t="s">
        <v>4833</v>
      </c>
      <c r="O1211" s="58" t="s">
        <v>5266</v>
      </c>
      <c r="P1211" s="61">
        <v>1</v>
      </c>
    </row>
    <row r="1212" spans="1:16" x14ac:dyDescent="0.25">
      <c r="A1212" s="46" t="s">
        <v>736</v>
      </c>
      <c r="B1212" s="46" t="s">
        <v>748</v>
      </c>
      <c r="C1212">
        <v>1212</v>
      </c>
      <c r="D1212" s="53">
        <v>1462</v>
      </c>
      <c r="E12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2" s="55" t="s">
        <v>1018</v>
      </c>
      <c r="G1212" s="57">
        <v>43235.759247685186</v>
      </c>
      <c r="H1212" s="55" t="s">
        <v>1560</v>
      </c>
      <c r="I1212" s="55"/>
      <c r="J1212" s="55"/>
      <c r="K1212" s="55" t="s">
        <v>2255</v>
      </c>
      <c r="L1212" s="57">
        <v>43235.759247685186</v>
      </c>
      <c r="M1212" s="59" t="s">
        <v>3304</v>
      </c>
      <c r="N1212" s="58" t="s">
        <v>4833</v>
      </c>
      <c r="O1212" s="58" t="s">
        <v>5266</v>
      </c>
      <c r="P1212" s="61">
        <v>2</v>
      </c>
    </row>
    <row r="1213" spans="1:16" x14ac:dyDescent="0.25">
      <c r="A1213" s="46" t="s">
        <v>736</v>
      </c>
      <c r="B1213" s="46" t="s">
        <v>835</v>
      </c>
      <c r="C1213">
        <v>1213</v>
      </c>
      <c r="D1213" s="53">
        <v>1463</v>
      </c>
      <c r="E12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3" s="55" t="s">
        <v>1018</v>
      </c>
      <c r="G1213" s="57">
        <v>43235.759247685186</v>
      </c>
      <c r="H1213" s="55" t="s">
        <v>1560</v>
      </c>
      <c r="I1213" s="55"/>
      <c r="J1213" s="55"/>
      <c r="K1213" s="55" t="s">
        <v>2255</v>
      </c>
      <c r="L1213" s="57">
        <v>43235.759247685186</v>
      </c>
      <c r="M1213" s="59" t="s">
        <v>3304</v>
      </c>
      <c r="N1213" s="58" t="s">
        <v>4833</v>
      </c>
      <c r="O1213" s="58" t="s">
        <v>5266</v>
      </c>
      <c r="P1213" s="61">
        <v>1</v>
      </c>
    </row>
    <row r="1214" spans="1:16" x14ac:dyDescent="0.25">
      <c r="A1214" s="46" t="s">
        <v>736</v>
      </c>
      <c r="B1214" s="46" t="s">
        <v>755</v>
      </c>
      <c r="C1214">
        <v>1214</v>
      </c>
      <c r="D1214" s="53">
        <v>1465</v>
      </c>
      <c r="E12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4" s="55" t="s">
        <v>1018</v>
      </c>
      <c r="G1214" s="57">
        <v>43236.549293981479</v>
      </c>
      <c r="H1214" s="55" t="s">
        <v>1559</v>
      </c>
      <c r="I1214" s="59" t="s">
        <v>2027</v>
      </c>
      <c r="J1214" s="55" t="s">
        <v>2139</v>
      </c>
      <c r="K1214" s="55"/>
      <c r="L1214" s="57">
        <v>43236.549293981479</v>
      </c>
      <c r="M1214" s="59" t="s">
        <v>3303</v>
      </c>
      <c r="N1214" s="58" t="s">
        <v>4832</v>
      </c>
      <c r="O1214" s="58" t="s">
        <v>4903</v>
      </c>
      <c r="P1214" s="61">
        <v>1</v>
      </c>
    </row>
    <row r="1215" spans="1:16" x14ac:dyDescent="0.25">
      <c r="A1215" s="46" t="s">
        <v>736</v>
      </c>
      <c r="B1215" s="46" t="s">
        <v>1005</v>
      </c>
      <c r="C1215">
        <v>1215</v>
      </c>
      <c r="D1215" s="53">
        <v>1466</v>
      </c>
      <c r="E12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5" s="55" t="s">
        <v>1018</v>
      </c>
      <c r="G1215" s="57">
        <v>43236.549293981479</v>
      </c>
      <c r="H1215" s="55" t="s">
        <v>1559</v>
      </c>
      <c r="I1215" s="59" t="s">
        <v>2027</v>
      </c>
      <c r="J1215" s="55" t="s">
        <v>2139</v>
      </c>
      <c r="K1215" s="55"/>
      <c r="L1215" s="57">
        <v>43236.549293981479</v>
      </c>
      <c r="M1215" s="59" t="s">
        <v>3303</v>
      </c>
      <c r="N1215" s="58" t="s">
        <v>4832</v>
      </c>
      <c r="O1215" s="58" t="s">
        <v>4903</v>
      </c>
      <c r="P1215" s="61">
        <v>1</v>
      </c>
    </row>
    <row r="1216" spans="1:16" x14ac:dyDescent="0.25">
      <c r="A1216" s="46" t="s">
        <v>736</v>
      </c>
      <c r="B1216" s="46" t="s">
        <v>1006</v>
      </c>
      <c r="C1216">
        <v>1216</v>
      </c>
      <c r="D1216" s="53">
        <v>1467</v>
      </c>
      <c r="E12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6" s="55" t="s">
        <v>1018</v>
      </c>
      <c r="G1216" s="57">
        <v>43236.549293981479</v>
      </c>
      <c r="H1216" s="55" t="s">
        <v>1559</v>
      </c>
      <c r="I1216" s="59" t="s">
        <v>2027</v>
      </c>
      <c r="J1216" s="55" t="s">
        <v>2139</v>
      </c>
      <c r="K1216" s="55"/>
      <c r="L1216" s="57">
        <v>43236.549293981479</v>
      </c>
      <c r="M1216" s="59" t="s">
        <v>3303</v>
      </c>
      <c r="N1216" s="58" t="s">
        <v>4832</v>
      </c>
      <c r="O1216" s="58" t="s">
        <v>4903</v>
      </c>
      <c r="P1216" s="61">
        <v>1</v>
      </c>
    </row>
    <row r="1217" spans="1:16" x14ac:dyDescent="0.25">
      <c r="A1217" s="46" t="s">
        <v>736</v>
      </c>
      <c r="B1217" s="46" t="s">
        <v>818</v>
      </c>
      <c r="C1217">
        <v>1217</v>
      </c>
      <c r="D1217" s="53">
        <v>1468</v>
      </c>
      <c r="E12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7" s="55" t="s">
        <v>1018</v>
      </c>
      <c r="G1217" s="57">
        <v>43236.549293981479</v>
      </c>
      <c r="H1217" s="55" t="s">
        <v>1559</v>
      </c>
      <c r="I1217" s="59" t="s">
        <v>2027</v>
      </c>
      <c r="J1217" s="55" t="s">
        <v>2139</v>
      </c>
      <c r="K1217" s="55"/>
      <c r="L1217" s="57">
        <v>43236.549293981479</v>
      </c>
      <c r="M1217" s="59" t="s">
        <v>3303</v>
      </c>
      <c r="N1217" s="58" t="s">
        <v>4832</v>
      </c>
      <c r="O1217" s="58" t="s">
        <v>4903</v>
      </c>
      <c r="P1217" s="61">
        <v>1</v>
      </c>
    </row>
    <row r="1218" spans="1:16" x14ac:dyDescent="0.25">
      <c r="A1218" s="46" t="s">
        <v>736</v>
      </c>
      <c r="B1218" s="46" t="s">
        <v>715</v>
      </c>
      <c r="C1218">
        <v>1218</v>
      </c>
      <c r="D1218" s="53">
        <v>1469</v>
      </c>
      <c r="E12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8" s="55" t="s">
        <v>1018</v>
      </c>
      <c r="G1218" s="57">
        <v>43236.549293981479</v>
      </c>
      <c r="H1218" s="55" t="s">
        <v>1559</v>
      </c>
      <c r="I1218" s="59" t="s">
        <v>2027</v>
      </c>
      <c r="J1218" s="55" t="s">
        <v>2139</v>
      </c>
      <c r="K1218" s="55"/>
      <c r="L1218" s="57">
        <v>43236.549293981479</v>
      </c>
      <c r="M1218" s="59" t="s">
        <v>3303</v>
      </c>
      <c r="N1218" s="58" t="s">
        <v>4832</v>
      </c>
      <c r="O1218" s="58" t="s">
        <v>4903</v>
      </c>
      <c r="P1218" s="61">
        <v>1</v>
      </c>
    </row>
    <row r="1219" spans="1:16" x14ac:dyDescent="0.25">
      <c r="A1219" s="46" t="s">
        <v>736</v>
      </c>
      <c r="B1219" s="46" t="s">
        <v>857</v>
      </c>
      <c r="C1219">
        <v>1219</v>
      </c>
      <c r="D1219" s="53">
        <v>1470</v>
      </c>
      <c r="E12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19" s="55" t="s">
        <v>1018</v>
      </c>
      <c r="G1219" s="57">
        <v>43236.549293981479</v>
      </c>
      <c r="H1219" s="55" t="s">
        <v>1559</v>
      </c>
      <c r="I1219" s="59" t="s">
        <v>2027</v>
      </c>
      <c r="J1219" s="55" t="s">
        <v>2139</v>
      </c>
      <c r="K1219" s="55"/>
      <c r="L1219" s="57">
        <v>43236.549293981479</v>
      </c>
      <c r="M1219" s="59" t="s">
        <v>3303</v>
      </c>
      <c r="N1219" s="58" t="s">
        <v>4832</v>
      </c>
      <c r="O1219" s="58" t="s">
        <v>4903</v>
      </c>
      <c r="P1219" s="61">
        <v>1</v>
      </c>
    </row>
    <row r="1220" spans="1:16" x14ac:dyDescent="0.25">
      <c r="A1220" s="46" t="s">
        <v>645</v>
      </c>
      <c r="B1220" s="46" t="s">
        <v>737</v>
      </c>
      <c r="C1220">
        <v>1220</v>
      </c>
      <c r="D1220" s="53">
        <v>1473</v>
      </c>
      <c r="E12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0" s="55" t="s">
        <v>1018</v>
      </c>
      <c r="G1220" s="57">
        <v>43235.702349537038</v>
      </c>
      <c r="H1220" s="55" t="s">
        <v>1235</v>
      </c>
      <c r="I1220" s="59" t="s">
        <v>1852</v>
      </c>
      <c r="J1220" s="55" t="s">
        <v>2141</v>
      </c>
      <c r="K1220" s="55"/>
      <c r="L1220" s="57">
        <v>43235.702349537038</v>
      </c>
      <c r="M1220" s="59" t="s">
        <v>3306</v>
      </c>
      <c r="N1220" s="58" t="s">
        <v>4835</v>
      </c>
      <c r="O1220" s="55"/>
      <c r="P1220">
        <v>1</v>
      </c>
    </row>
    <row r="1221" spans="1:16" x14ac:dyDescent="0.25">
      <c r="A1221" s="46" t="s">
        <v>738</v>
      </c>
      <c r="B1221" s="46" t="s">
        <v>737</v>
      </c>
      <c r="C1221">
        <v>1221</v>
      </c>
      <c r="D1221" s="53">
        <v>1474</v>
      </c>
      <c r="E12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1" s="55" t="s">
        <v>1018</v>
      </c>
      <c r="G1221" s="57">
        <v>43235.791354166664</v>
      </c>
      <c r="H1221" s="55" t="s">
        <v>1235</v>
      </c>
      <c r="I1221" s="59" t="s">
        <v>1852</v>
      </c>
      <c r="J1221" s="55" t="s">
        <v>2141</v>
      </c>
      <c r="K1221" s="55"/>
      <c r="L1221" s="57">
        <v>43235.791354166664</v>
      </c>
      <c r="M1221" s="59" t="s">
        <v>3307</v>
      </c>
      <c r="N1221" s="58" t="s">
        <v>4836</v>
      </c>
      <c r="O1221" s="55"/>
      <c r="P1221">
        <v>1</v>
      </c>
    </row>
    <row r="1222" spans="1:16" x14ac:dyDescent="0.25">
      <c r="A1222" s="46" t="s">
        <v>739</v>
      </c>
      <c r="B1222" s="46" t="s">
        <v>715</v>
      </c>
      <c r="C1222">
        <v>1222</v>
      </c>
      <c r="D1222" s="53">
        <v>1475</v>
      </c>
      <c r="E12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2" s="55" t="s">
        <v>1018</v>
      </c>
      <c r="G1222" s="57">
        <v>43235.260196759256</v>
      </c>
      <c r="H1222" s="55" t="s">
        <v>1160</v>
      </c>
      <c r="I1222" s="55"/>
      <c r="J1222" s="55"/>
      <c r="K1222" s="55"/>
      <c r="L1222" s="57">
        <v>43235.260196759256</v>
      </c>
      <c r="M1222" s="59" t="s">
        <v>3308</v>
      </c>
      <c r="N1222" s="58" t="s">
        <v>4837</v>
      </c>
      <c r="O1222" s="55"/>
      <c r="P1222">
        <v>2</v>
      </c>
    </row>
    <row r="1223" spans="1:16" x14ac:dyDescent="0.25">
      <c r="A1223" s="46" t="s">
        <v>739</v>
      </c>
      <c r="B1223" s="46" t="s">
        <v>857</v>
      </c>
      <c r="C1223">
        <v>1223</v>
      </c>
      <c r="D1223" s="53">
        <v>1476</v>
      </c>
      <c r="E12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3" s="55" t="s">
        <v>1018</v>
      </c>
      <c r="G1223" s="57">
        <v>43235.379849537036</v>
      </c>
      <c r="H1223" s="55" t="s">
        <v>1161</v>
      </c>
      <c r="I1223" s="55"/>
      <c r="J1223" s="55"/>
      <c r="K1223" s="55"/>
      <c r="L1223" s="57">
        <v>43235.379849537036</v>
      </c>
      <c r="M1223" s="59" t="s">
        <v>3309</v>
      </c>
      <c r="N1223" s="58" t="s">
        <v>4838</v>
      </c>
      <c r="O1223" s="55"/>
      <c r="P1223">
        <v>2</v>
      </c>
    </row>
    <row r="1224" spans="1:16" x14ac:dyDescent="0.25">
      <c r="A1224" s="46" t="s">
        <v>739</v>
      </c>
      <c r="B1224" s="46" t="s">
        <v>754</v>
      </c>
      <c r="C1224">
        <v>1224</v>
      </c>
      <c r="D1224" s="53">
        <v>1477</v>
      </c>
      <c r="E12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4" s="55" t="s">
        <v>1018</v>
      </c>
      <c r="G1224" s="57">
        <v>43235.46434027778</v>
      </c>
      <c r="H1224" s="55" t="s">
        <v>1295</v>
      </c>
      <c r="I1224" s="55"/>
      <c r="J1224" s="55"/>
      <c r="K1224" s="55" t="s">
        <v>2226</v>
      </c>
      <c r="L1224" s="57">
        <v>43235.46434027778</v>
      </c>
      <c r="M1224" s="59" t="s">
        <v>3310</v>
      </c>
      <c r="N1224" s="58" t="s">
        <v>4839</v>
      </c>
      <c r="O1224" s="55"/>
      <c r="P1224">
        <v>1</v>
      </c>
    </row>
    <row r="1225" spans="1:16" x14ac:dyDescent="0.25">
      <c r="A1225" s="46" t="s">
        <v>739</v>
      </c>
      <c r="B1225" s="46" t="s">
        <v>816</v>
      </c>
      <c r="C1225">
        <v>1225</v>
      </c>
      <c r="D1225" s="53">
        <v>1478</v>
      </c>
      <c r="E12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5" s="55" t="s">
        <v>1018</v>
      </c>
      <c r="G1225" s="57">
        <v>43235.637754629628</v>
      </c>
      <c r="H1225" s="55" t="s">
        <v>1177</v>
      </c>
      <c r="I1225" s="55"/>
      <c r="J1225" s="55"/>
      <c r="K1225" s="55"/>
      <c r="L1225" s="57">
        <v>43235.637754629628</v>
      </c>
      <c r="M1225" s="59" t="s">
        <v>3311</v>
      </c>
      <c r="N1225" s="58" t="s">
        <v>4840</v>
      </c>
      <c r="O1225" s="55"/>
      <c r="P1225">
        <v>1</v>
      </c>
    </row>
    <row r="1226" spans="1:16" x14ac:dyDescent="0.25">
      <c r="A1226" s="46" t="s">
        <v>739</v>
      </c>
      <c r="B1226" s="46" t="s">
        <v>748</v>
      </c>
      <c r="C1226">
        <v>1226</v>
      </c>
      <c r="D1226" s="53">
        <v>1479</v>
      </c>
      <c r="E12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6" s="55" t="s">
        <v>1018</v>
      </c>
      <c r="G1226" s="57">
        <v>43235.752928240741</v>
      </c>
      <c r="H1226" s="55" t="s">
        <v>1219</v>
      </c>
      <c r="I1226" s="55"/>
      <c r="J1226" s="55"/>
      <c r="K1226" s="55"/>
      <c r="L1226" s="57">
        <v>43235.752928240741</v>
      </c>
      <c r="M1226" s="59" t="s">
        <v>3312</v>
      </c>
      <c r="N1226" s="58" t="s">
        <v>4841</v>
      </c>
      <c r="O1226" s="55"/>
      <c r="P1226">
        <v>2</v>
      </c>
    </row>
    <row r="1227" spans="1:16" x14ac:dyDescent="0.25">
      <c r="A1227" s="46" t="s">
        <v>739</v>
      </c>
      <c r="B1227" s="46" t="s">
        <v>738</v>
      </c>
      <c r="C1227">
        <v>1227</v>
      </c>
      <c r="D1227" s="53">
        <v>1480</v>
      </c>
      <c r="E12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7" s="55" t="s">
        <v>1018</v>
      </c>
      <c r="G1227" s="57">
        <v>43235.752928240741</v>
      </c>
      <c r="H1227" s="55" t="s">
        <v>1219</v>
      </c>
      <c r="I1227" s="55"/>
      <c r="J1227" s="55"/>
      <c r="K1227" s="55"/>
      <c r="L1227" s="57">
        <v>43235.752928240741</v>
      </c>
      <c r="M1227" s="59" t="s">
        <v>3312</v>
      </c>
      <c r="N1227" s="58" t="s">
        <v>4841</v>
      </c>
      <c r="O1227" s="55"/>
      <c r="P1227">
        <v>1</v>
      </c>
    </row>
    <row r="1228" spans="1:16" x14ac:dyDescent="0.25">
      <c r="A1228" s="46" t="s">
        <v>739</v>
      </c>
      <c r="B1228" s="46" t="s">
        <v>1004</v>
      </c>
      <c r="C1228">
        <v>1228</v>
      </c>
      <c r="D1228" s="53">
        <v>1481</v>
      </c>
      <c r="E12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8" s="55" t="s">
        <v>1018</v>
      </c>
      <c r="G1228" s="57">
        <v>43236.54965277778</v>
      </c>
      <c r="H1228" s="55" t="s">
        <v>1555</v>
      </c>
      <c r="I1228" s="55"/>
      <c r="J1228" s="55"/>
      <c r="K1228" s="55"/>
      <c r="L1228" s="57">
        <v>43236.54965277778</v>
      </c>
      <c r="M1228" s="59" t="s">
        <v>3313</v>
      </c>
      <c r="N1228" s="58" t="s">
        <v>4842</v>
      </c>
      <c r="O1228" s="55"/>
      <c r="P1228">
        <v>1</v>
      </c>
    </row>
    <row r="1229" spans="1:16" x14ac:dyDescent="0.25">
      <c r="A1229" s="46" t="s">
        <v>739</v>
      </c>
      <c r="B1229" s="46" t="s">
        <v>755</v>
      </c>
      <c r="C1229">
        <v>1229</v>
      </c>
      <c r="D1229" s="53">
        <v>1482</v>
      </c>
      <c r="E12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29" s="55" t="s">
        <v>1018</v>
      </c>
      <c r="G1229" s="57">
        <v>43236.54965277778</v>
      </c>
      <c r="H1229" s="55" t="s">
        <v>1555</v>
      </c>
      <c r="I1229" s="55"/>
      <c r="J1229" s="55"/>
      <c r="K1229" s="55"/>
      <c r="L1229" s="57">
        <v>43236.54965277778</v>
      </c>
      <c r="M1229" s="59" t="s">
        <v>3313</v>
      </c>
      <c r="N1229" s="58" t="s">
        <v>4842</v>
      </c>
      <c r="O1229" s="55"/>
      <c r="P1229">
        <v>1</v>
      </c>
    </row>
    <row r="1230" spans="1:16" x14ac:dyDescent="0.25">
      <c r="A1230" s="46" t="s">
        <v>739</v>
      </c>
      <c r="B1230" s="46" t="s">
        <v>1005</v>
      </c>
      <c r="C1230">
        <v>1230</v>
      </c>
      <c r="D1230" s="53">
        <v>1483</v>
      </c>
      <c r="E12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0" s="55" t="s">
        <v>1018</v>
      </c>
      <c r="G1230" s="57">
        <v>43236.54965277778</v>
      </c>
      <c r="H1230" s="55" t="s">
        <v>1555</v>
      </c>
      <c r="I1230" s="55"/>
      <c r="J1230" s="55"/>
      <c r="K1230" s="55"/>
      <c r="L1230" s="57">
        <v>43236.54965277778</v>
      </c>
      <c r="M1230" s="59" t="s">
        <v>3313</v>
      </c>
      <c r="N1230" s="58" t="s">
        <v>4842</v>
      </c>
      <c r="O1230" s="55"/>
      <c r="P1230">
        <v>1</v>
      </c>
    </row>
    <row r="1231" spans="1:16" x14ac:dyDescent="0.25">
      <c r="A1231" s="46" t="s">
        <v>739</v>
      </c>
      <c r="B1231" s="46" t="s">
        <v>1006</v>
      </c>
      <c r="C1231">
        <v>1231</v>
      </c>
      <c r="D1231" s="53">
        <v>1484</v>
      </c>
      <c r="E12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1" s="55" t="s">
        <v>1018</v>
      </c>
      <c r="G1231" s="57">
        <v>43236.54965277778</v>
      </c>
      <c r="H1231" s="55" t="s">
        <v>1555</v>
      </c>
      <c r="I1231" s="55"/>
      <c r="J1231" s="55"/>
      <c r="K1231" s="55"/>
      <c r="L1231" s="57">
        <v>43236.54965277778</v>
      </c>
      <c r="M1231" s="59" t="s">
        <v>3313</v>
      </c>
      <c r="N1231" s="58" t="s">
        <v>4842</v>
      </c>
      <c r="O1231" s="55"/>
      <c r="P1231">
        <v>1</v>
      </c>
    </row>
    <row r="1232" spans="1:16" x14ac:dyDescent="0.25">
      <c r="A1232" s="46" t="s">
        <v>739</v>
      </c>
      <c r="B1232" s="46" t="s">
        <v>818</v>
      </c>
      <c r="C1232">
        <v>1232</v>
      </c>
      <c r="D1232" s="53">
        <v>1485</v>
      </c>
      <c r="E12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2" s="55" t="s">
        <v>1018</v>
      </c>
      <c r="G1232" s="57">
        <v>43236.54965277778</v>
      </c>
      <c r="H1232" s="55" t="s">
        <v>1555</v>
      </c>
      <c r="I1232" s="55"/>
      <c r="J1232" s="55"/>
      <c r="K1232" s="55"/>
      <c r="L1232" s="57">
        <v>43236.54965277778</v>
      </c>
      <c r="M1232" s="59" t="s">
        <v>3313</v>
      </c>
      <c r="N1232" s="58" t="s">
        <v>4842</v>
      </c>
      <c r="O1232" s="55"/>
      <c r="P1232">
        <v>1</v>
      </c>
    </row>
    <row r="1233" spans="1:16" x14ac:dyDescent="0.25">
      <c r="A1233" s="46" t="s">
        <v>739</v>
      </c>
      <c r="B1233" s="46" t="s">
        <v>756</v>
      </c>
      <c r="C1233">
        <v>1233</v>
      </c>
      <c r="D1233" s="53">
        <v>1486</v>
      </c>
      <c r="E12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3" s="55" t="s">
        <v>1018</v>
      </c>
      <c r="G1233" s="57">
        <v>43236.54965277778</v>
      </c>
      <c r="H1233" s="55" t="s">
        <v>1555</v>
      </c>
      <c r="I1233" s="55"/>
      <c r="J1233" s="55"/>
      <c r="K1233" s="55"/>
      <c r="L1233" s="57">
        <v>43236.54965277778</v>
      </c>
      <c r="M1233" s="59" t="s">
        <v>3313</v>
      </c>
      <c r="N1233" s="58" t="s">
        <v>4842</v>
      </c>
      <c r="O1233" s="55"/>
      <c r="P1233">
        <v>1</v>
      </c>
    </row>
    <row r="1234" spans="1:16" x14ac:dyDescent="0.25">
      <c r="A1234" s="46" t="s">
        <v>740</v>
      </c>
      <c r="B1234" s="46" t="s">
        <v>738</v>
      </c>
      <c r="C1234">
        <v>1234</v>
      </c>
      <c r="D1234" s="53">
        <v>1487</v>
      </c>
      <c r="E12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4" s="55" t="s">
        <v>1018</v>
      </c>
      <c r="G1234" s="57">
        <v>43236.550162037034</v>
      </c>
      <c r="H1234" s="55" t="s">
        <v>1120</v>
      </c>
      <c r="I1234" s="55"/>
      <c r="J1234" s="55"/>
      <c r="K1234" s="55"/>
      <c r="L1234" s="57">
        <v>43236.550162037034</v>
      </c>
      <c r="M1234" s="59" t="s">
        <v>3314</v>
      </c>
      <c r="N1234" s="58" t="s">
        <v>4843</v>
      </c>
      <c r="O1234" s="55"/>
      <c r="P1234">
        <v>1</v>
      </c>
    </row>
    <row r="1235" spans="1:16" x14ac:dyDescent="0.25">
      <c r="A1235" s="46" t="s">
        <v>741</v>
      </c>
      <c r="B1235" s="46" t="s">
        <v>857</v>
      </c>
      <c r="C1235">
        <v>1235</v>
      </c>
      <c r="D1235" s="53">
        <v>1489</v>
      </c>
      <c r="E12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5" s="55" t="s">
        <v>1018</v>
      </c>
      <c r="G1235" s="57">
        <v>43235.460115740738</v>
      </c>
      <c r="H1235" s="55" t="s">
        <v>1563</v>
      </c>
      <c r="I1235" s="59" t="s">
        <v>2029</v>
      </c>
      <c r="J1235" s="55" t="s">
        <v>2142</v>
      </c>
      <c r="K1235" s="55"/>
      <c r="L1235" s="57">
        <v>43235.460115740738</v>
      </c>
      <c r="M1235" s="59" t="s">
        <v>3316</v>
      </c>
      <c r="N1235" s="58" t="s">
        <v>4845</v>
      </c>
      <c r="O1235" s="55"/>
      <c r="P1235">
        <v>1</v>
      </c>
    </row>
    <row r="1236" spans="1:16" x14ac:dyDescent="0.25">
      <c r="A1236" s="46" t="s">
        <v>741</v>
      </c>
      <c r="B1236" s="46" t="s">
        <v>743</v>
      </c>
      <c r="C1236">
        <v>1236</v>
      </c>
      <c r="D1236" s="53">
        <v>1490</v>
      </c>
      <c r="E12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6" s="55" t="s">
        <v>1018</v>
      </c>
      <c r="G1236" s="57">
        <v>43235.460115740738</v>
      </c>
      <c r="H1236" s="55" t="s">
        <v>1563</v>
      </c>
      <c r="I1236" s="59" t="s">
        <v>2029</v>
      </c>
      <c r="J1236" s="55" t="s">
        <v>2142</v>
      </c>
      <c r="K1236" s="55"/>
      <c r="L1236" s="57">
        <v>43235.460115740738</v>
      </c>
      <c r="M1236" s="59" t="s">
        <v>3316</v>
      </c>
      <c r="N1236" s="58" t="s">
        <v>4845</v>
      </c>
      <c r="O1236" s="55"/>
      <c r="P1236">
        <v>1</v>
      </c>
    </row>
    <row r="1237" spans="1:16" x14ac:dyDescent="0.25">
      <c r="A1237" s="46" t="s">
        <v>536</v>
      </c>
      <c r="B1237" s="46" t="s">
        <v>741</v>
      </c>
      <c r="C1237">
        <v>1237</v>
      </c>
      <c r="D1237" s="53">
        <v>1492</v>
      </c>
      <c r="E12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7" s="55" t="s">
        <v>1018</v>
      </c>
      <c r="G1237" s="57">
        <v>43235.485636574071</v>
      </c>
      <c r="H1237" s="55" t="s">
        <v>1563</v>
      </c>
      <c r="I1237" s="59" t="s">
        <v>2029</v>
      </c>
      <c r="J1237" s="55" t="s">
        <v>2142</v>
      </c>
      <c r="K1237" s="55"/>
      <c r="L1237" s="57">
        <v>43235.485636574071</v>
      </c>
      <c r="M1237" s="59" t="s">
        <v>3318</v>
      </c>
      <c r="N1237" s="58" t="s">
        <v>4847</v>
      </c>
      <c r="O1237" s="55"/>
      <c r="P1237">
        <v>1</v>
      </c>
    </row>
    <row r="1238" spans="1:16" x14ac:dyDescent="0.25">
      <c r="A1238" s="46" t="s">
        <v>744</v>
      </c>
      <c r="B1238" s="46" t="s">
        <v>741</v>
      </c>
      <c r="C1238">
        <v>1238</v>
      </c>
      <c r="D1238" s="53">
        <v>1495</v>
      </c>
      <c r="E12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8" s="55" t="s">
        <v>1018</v>
      </c>
      <c r="G1238" s="57">
        <v>43235.497013888889</v>
      </c>
      <c r="H1238" s="55" t="s">
        <v>1563</v>
      </c>
      <c r="I1238" s="59" t="s">
        <v>2029</v>
      </c>
      <c r="J1238" s="55" t="s">
        <v>2142</v>
      </c>
      <c r="K1238" s="55"/>
      <c r="L1238" s="57">
        <v>43235.497013888889</v>
      </c>
      <c r="M1238" s="59" t="s">
        <v>3321</v>
      </c>
      <c r="N1238" s="58" t="s">
        <v>4850</v>
      </c>
      <c r="O1238" s="55"/>
      <c r="P1238">
        <v>1</v>
      </c>
    </row>
    <row r="1239" spans="1:16" x14ac:dyDescent="0.25">
      <c r="A1239" s="46" t="s">
        <v>744</v>
      </c>
      <c r="B1239" s="46" t="s">
        <v>844</v>
      </c>
      <c r="C1239">
        <v>1239</v>
      </c>
      <c r="D1239" s="53">
        <v>1496</v>
      </c>
      <c r="E12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39" s="55" t="s">
        <v>1018</v>
      </c>
      <c r="G1239" s="57">
        <v>43235.199699074074</v>
      </c>
      <c r="H1239" s="55" t="s">
        <v>1068</v>
      </c>
      <c r="I1239" s="59" t="s">
        <v>1764</v>
      </c>
      <c r="J1239" s="55" t="s">
        <v>2148</v>
      </c>
      <c r="K1239" s="55"/>
      <c r="L1239" s="57">
        <v>43235.199699074074</v>
      </c>
      <c r="M1239" s="59" t="s">
        <v>3322</v>
      </c>
      <c r="N1239" s="58" t="s">
        <v>4851</v>
      </c>
      <c r="O1239" s="55"/>
      <c r="P1239">
        <v>1</v>
      </c>
    </row>
    <row r="1240" spans="1:16" x14ac:dyDescent="0.25">
      <c r="A1240" s="46" t="s">
        <v>744</v>
      </c>
      <c r="B1240" s="46" t="s">
        <v>483</v>
      </c>
      <c r="C1240">
        <v>1240</v>
      </c>
      <c r="D1240" s="53">
        <v>1497</v>
      </c>
      <c r="E12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0" s="55" t="s">
        <v>1018</v>
      </c>
      <c r="G1240" s="57">
        <v>43235.20008101852</v>
      </c>
      <c r="H1240" s="55" t="s">
        <v>1234</v>
      </c>
      <c r="I1240" s="55"/>
      <c r="J1240" s="55"/>
      <c r="K1240" s="55"/>
      <c r="L1240" s="57">
        <v>43235.20008101852</v>
      </c>
      <c r="M1240" s="59" t="s">
        <v>3323</v>
      </c>
      <c r="N1240" s="58" t="s">
        <v>4852</v>
      </c>
      <c r="O1240" s="55"/>
      <c r="P1240">
        <v>1</v>
      </c>
    </row>
    <row r="1241" spans="1:16" x14ac:dyDescent="0.25">
      <c r="A1241" s="46" t="s">
        <v>744</v>
      </c>
      <c r="B1241" s="46" t="s">
        <v>857</v>
      </c>
      <c r="C1241">
        <v>1241</v>
      </c>
      <c r="D1241" s="53">
        <v>1498</v>
      </c>
      <c r="E12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1" s="55" t="s">
        <v>1018</v>
      </c>
      <c r="G1241" s="57">
        <v>43235.209479166668</v>
      </c>
      <c r="H1241" s="55" t="s">
        <v>1073</v>
      </c>
      <c r="I1241" s="55"/>
      <c r="J1241" s="55"/>
      <c r="K1241" s="55"/>
      <c r="L1241" s="57">
        <v>43235.209479166668</v>
      </c>
      <c r="M1241" s="59" t="s">
        <v>3324</v>
      </c>
      <c r="N1241" s="58" t="s">
        <v>4853</v>
      </c>
      <c r="O1241" s="55"/>
      <c r="P1241">
        <v>5</v>
      </c>
    </row>
    <row r="1242" spans="1:16" x14ac:dyDescent="0.25">
      <c r="A1242" s="46" t="s">
        <v>744</v>
      </c>
      <c r="B1242" s="46" t="s">
        <v>496</v>
      </c>
      <c r="C1242">
        <v>1242</v>
      </c>
      <c r="D1242" s="53">
        <v>1499</v>
      </c>
      <c r="E12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2" s="55" t="s">
        <v>1018</v>
      </c>
      <c r="G1242" s="57">
        <v>43235.48400462963</v>
      </c>
      <c r="H1242" s="55" t="s">
        <v>1238</v>
      </c>
      <c r="I1242" s="55"/>
      <c r="J1242" s="55"/>
      <c r="K1242" s="55"/>
      <c r="L1242" s="57">
        <v>43235.48400462963</v>
      </c>
      <c r="M1242" s="59" t="s">
        <v>3325</v>
      </c>
      <c r="N1242" s="58" t="s">
        <v>4854</v>
      </c>
      <c r="O1242" s="55"/>
      <c r="P1242">
        <v>1</v>
      </c>
    </row>
    <row r="1243" spans="1:16" x14ac:dyDescent="0.25">
      <c r="A1243" s="46" t="s">
        <v>744</v>
      </c>
      <c r="B1243" s="46" t="s">
        <v>743</v>
      </c>
      <c r="C1243">
        <v>1243</v>
      </c>
      <c r="D1243" s="53">
        <v>1500</v>
      </c>
      <c r="E12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3" s="55" t="s">
        <v>1018</v>
      </c>
      <c r="G1243" s="57">
        <v>43235.497013888889</v>
      </c>
      <c r="H1243" s="55" t="s">
        <v>1563</v>
      </c>
      <c r="I1243" s="59" t="s">
        <v>2029</v>
      </c>
      <c r="J1243" s="55" t="s">
        <v>2142</v>
      </c>
      <c r="K1243" s="55"/>
      <c r="L1243" s="57">
        <v>43235.497013888889</v>
      </c>
      <c r="M1243" s="59" t="s">
        <v>3321</v>
      </c>
      <c r="N1243" s="58" t="s">
        <v>4850</v>
      </c>
      <c r="O1243" s="55"/>
      <c r="P1243">
        <v>1</v>
      </c>
    </row>
    <row r="1244" spans="1:16" x14ac:dyDescent="0.25">
      <c r="A1244" s="46" t="s">
        <v>744</v>
      </c>
      <c r="B1244" s="46" t="s">
        <v>891</v>
      </c>
      <c r="C1244">
        <v>1244</v>
      </c>
      <c r="D1244" s="53">
        <v>1501</v>
      </c>
      <c r="E12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4" s="55" t="s">
        <v>1018</v>
      </c>
      <c r="G1244" s="57">
        <v>43235.497256944444</v>
      </c>
      <c r="H1244" s="55" t="s">
        <v>1109</v>
      </c>
      <c r="I1244" s="55"/>
      <c r="J1244" s="55"/>
      <c r="K1244" s="55"/>
      <c r="L1244" s="57">
        <v>43235.497256944444</v>
      </c>
      <c r="M1244" s="59" t="s">
        <v>3326</v>
      </c>
      <c r="N1244" s="58" t="s">
        <v>4855</v>
      </c>
      <c r="O1244" s="55"/>
      <c r="P1244">
        <v>1</v>
      </c>
    </row>
    <row r="1245" spans="1:16" x14ac:dyDescent="0.25">
      <c r="A1245" s="46" t="s">
        <v>744</v>
      </c>
      <c r="B1245" s="46" t="s">
        <v>738</v>
      </c>
      <c r="C1245">
        <v>1245</v>
      </c>
      <c r="D1245" s="53">
        <v>1502</v>
      </c>
      <c r="E12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5" s="55" t="s">
        <v>1018</v>
      </c>
      <c r="G1245" s="57">
        <v>43235.497256944444</v>
      </c>
      <c r="H1245" s="55" t="s">
        <v>1109</v>
      </c>
      <c r="I1245" s="55"/>
      <c r="J1245" s="55"/>
      <c r="K1245" s="55"/>
      <c r="L1245" s="57">
        <v>43235.497256944444</v>
      </c>
      <c r="M1245" s="59" t="s">
        <v>3326</v>
      </c>
      <c r="N1245" s="58" t="s">
        <v>4855</v>
      </c>
      <c r="O1245" s="55"/>
      <c r="P1245">
        <v>1</v>
      </c>
    </row>
    <row r="1246" spans="1:16" x14ac:dyDescent="0.25">
      <c r="A1246" s="46" t="s">
        <v>744</v>
      </c>
      <c r="B1246" s="46" t="s">
        <v>815</v>
      </c>
      <c r="C1246">
        <v>1246</v>
      </c>
      <c r="D1246" s="53">
        <v>1503</v>
      </c>
      <c r="E12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6" s="55" t="s">
        <v>1018</v>
      </c>
      <c r="G1246" s="57">
        <v>43235.563425925924</v>
      </c>
      <c r="H1246" s="55" t="s">
        <v>1567</v>
      </c>
      <c r="I1246" s="55"/>
      <c r="J1246" s="55"/>
      <c r="K1246" s="55"/>
      <c r="L1246" s="57">
        <v>43235.563425925924</v>
      </c>
      <c r="M1246" s="59" t="s">
        <v>3327</v>
      </c>
      <c r="N1246" s="58" t="s">
        <v>4856</v>
      </c>
      <c r="O1246" s="55"/>
      <c r="P1246">
        <v>1</v>
      </c>
    </row>
    <row r="1247" spans="1:16" x14ac:dyDescent="0.25">
      <c r="A1247" s="46" t="s">
        <v>744</v>
      </c>
      <c r="B1247" s="46" t="s">
        <v>928</v>
      </c>
      <c r="C1247">
        <v>1247</v>
      </c>
      <c r="D1247" s="53">
        <v>1504</v>
      </c>
      <c r="E12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7" s="55" t="s">
        <v>1018</v>
      </c>
      <c r="G1247" s="57">
        <v>43235.612708333334</v>
      </c>
      <c r="H1247" s="55" t="s">
        <v>1256</v>
      </c>
      <c r="I1247" s="55"/>
      <c r="J1247" s="55"/>
      <c r="K1247" s="55"/>
      <c r="L1247" s="57">
        <v>43235.612708333334</v>
      </c>
      <c r="M1247" s="59" t="s">
        <v>3328</v>
      </c>
      <c r="N1247" s="58" t="s">
        <v>4857</v>
      </c>
      <c r="O1247" s="55"/>
      <c r="P1247">
        <v>1</v>
      </c>
    </row>
    <row r="1248" spans="1:16" x14ac:dyDescent="0.25">
      <c r="A1248" s="46" t="s">
        <v>744</v>
      </c>
      <c r="B1248" s="46" t="s">
        <v>929</v>
      </c>
      <c r="C1248">
        <v>1248</v>
      </c>
      <c r="D1248" s="53">
        <v>1505</v>
      </c>
      <c r="E12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8" s="55" t="s">
        <v>1018</v>
      </c>
      <c r="G1248" s="57">
        <v>43235.612708333334</v>
      </c>
      <c r="H1248" s="55" t="s">
        <v>1256</v>
      </c>
      <c r="I1248" s="55"/>
      <c r="J1248" s="55"/>
      <c r="K1248" s="55"/>
      <c r="L1248" s="57">
        <v>43235.612708333334</v>
      </c>
      <c r="M1248" s="59" t="s">
        <v>3328</v>
      </c>
      <c r="N1248" s="58" t="s">
        <v>4857</v>
      </c>
      <c r="O1248" s="55"/>
      <c r="P1248">
        <v>1</v>
      </c>
    </row>
    <row r="1249" spans="1:16" x14ac:dyDescent="0.25">
      <c r="A1249" s="46" t="s">
        <v>744</v>
      </c>
      <c r="B1249" s="46" t="s">
        <v>810</v>
      </c>
      <c r="C1249">
        <v>1249</v>
      </c>
      <c r="D1249" s="53">
        <v>1506</v>
      </c>
      <c r="E12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49" s="55" t="s">
        <v>1018</v>
      </c>
      <c r="G1249" s="57">
        <v>43235.612708333334</v>
      </c>
      <c r="H1249" s="55" t="s">
        <v>1256</v>
      </c>
      <c r="I1249" s="55"/>
      <c r="J1249" s="55"/>
      <c r="K1249" s="55"/>
      <c r="L1249" s="57">
        <v>43235.612708333334</v>
      </c>
      <c r="M1249" s="59" t="s">
        <v>3328</v>
      </c>
      <c r="N1249" s="58" t="s">
        <v>4857</v>
      </c>
      <c r="O1249" s="55"/>
      <c r="P1249">
        <v>1</v>
      </c>
    </row>
    <row r="1250" spans="1:16" x14ac:dyDescent="0.25">
      <c r="A1250" s="46" t="s">
        <v>744</v>
      </c>
      <c r="B1250" s="46" t="s">
        <v>858</v>
      </c>
      <c r="C1250">
        <v>1250</v>
      </c>
      <c r="D1250" s="53">
        <v>1507</v>
      </c>
      <c r="E12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0" s="55" t="s">
        <v>1018</v>
      </c>
      <c r="G1250" s="57">
        <v>43235.625092592592</v>
      </c>
      <c r="H1250" s="55" t="s">
        <v>1568</v>
      </c>
      <c r="I1250" s="55"/>
      <c r="J1250" s="55"/>
      <c r="K1250" s="55"/>
      <c r="L1250" s="57">
        <v>43235.625092592592</v>
      </c>
      <c r="M1250" s="59" t="s">
        <v>3329</v>
      </c>
      <c r="N1250" s="58" t="s">
        <v>4858</v>
      </c>
      <c r="O1250" s="55"/>
      <c r="P1250">
        <v>1</v>
      </c>
    </row>
    <row r="1251" spans="1:16" x14ac:dyDescent="0.25">
      <c r="A1251" s="46" t="s">
        <v>744</v>
      </c>
      <c r="B1251" s="46" t="s">
        <v>850</v>
      </c>
      <c r="C1251">
        <v>1251</v>
      </c>
      <c r="D1251" s="53">
        <v>1508</v>
      </c>
      <c r="E12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1" s="55" t="s">
        <v>1018</v>
      </c>
      <c r="G1251" s="57">
        <v>43235.832303240742</v>
      </c>
      <c r="H1251" s="55" t="s">
        <v>1202</v>
      </c>
      <c r="I1251" s="59" t="s">
        <v>1836</v>
      </c>
      <c r="J1251" s="55" t="s">
        <v>2138</v>
      </c>
      <c r="K1251" s="55"/>
      <c r="L1251" s="57">
        <v>43235.832303240742</v>
      </c>
      <c r="M1251" s="59" t="s">
        <v>3330</v>
      </c>
      <c r="N1251" s="58" t="s">
        <v>4859</v>
      </c>
      <c r="O1251" s="55"/>
      <c r="P1251">
        <v>1</v>
      </c>
    </row>
    <row r="1252" spans="1:16" x14ac:dyDescent="0.25">
      <c r="A1252" s="46" t="s">
        <v>744</v>
      </c>
      <c r="B1252" s="46" t="s">
        <v>813</v>
      </c>
      <c r="C1252">
        <v>1252</v>
      </c>
      <c r="D1252" s="53">
        <v>1509</v>
      </c>
      <c r="E12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2" s="55" t="s">
        <v>1018</v>
      </c>
      <c r="G1252" s="57">
        <v>43236.532523148147</v>
      </c>
      <c r="H1252" s="55" t="s">
        <v>1569</v>
      </c>
      <c r="I1252" s="55"/>
      <c r="J1252" s="55"/>
      <c r="K1252" s="55"/>
      <c r="L1252" s="57">
        <v>43236.532523148147</v>
      </c>
      <c r="M1252" s="59" t="s">
        <v>3331</v>
      </c>
      <c r="N1252" s="58" t="s">
        <v>4860</v>
      </c>
      <c r="O1252" s="55"/>
      <c r="P1252">
        <v>1</v>
      </c>
    </row>
    <row r="1253" spans="1:16" x14ac:dyDescent="0.25">
      <c r="A1253" s="46" t="s">
        <v>745</v>
      </c>
      <c r="B1253" s="46" t="s">
        <v>851</v>
      </c>
      <c r="C1253">
        <v>1253</v>
      </c>
      <c r="D1253" s="53">
        <v>1511</v>
      </c>
      <c r="E12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3" s="55" t="s">
        <v>1018</v>
      </c>
      <c r="G1253" s="57">
        <v>43236.55164351852</v>
      </c>
      <c r="H1253" s="55" t="s">
        <v>1501</v>
      </c>
      <c r="I1253" s="55"/>
      <c r="J1253" s="55"/>
      <c r="K1253" s="55" t="s">
        <v>2251</v>
      </c>
      <c r="L1253" s="57">
        <v>43236.55164351852</v>
      </c>
      <c r="M1253" s="59" t="s">
        <v>3333</v>
      </c>
      <c r="N1253" s="58" t="s">
        <v>4862</v>
      </c>
      <c r="O1253" s="55"/>
      <c r="P1253">
        <v>1</v>
      </c>
    </row>
    <row r="1254" spans="1:16" x14ac:dyDescent="0.25">
      <c r="A1254" s="46" t="s">
        <v>442</v>
      </c>
      <c r="B1254" s="46" t="s">
        <v>920</v>
      </c>
      <c r="C1254">
        <v>1254</v>
      </c>
      <c r="D1254" s="53">
        <v>1512</v>
      </c>
      <c r="E12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4" s="55" t="s">
        <v>1018</v>
      </c>
      <c r="G1254" s="57">
        <v>43235.682488425926</v>
      </c>
      <c r="H1254" s="55" t="s">
        <v>1571</v>
      </c>
      <c r="I1254" s="59" t="s">
        <v>1840</v>
      </c>
      <c r="J1254" s="55" t="s">
        <v>2159</v>
      </c>
      <c r="K1254" s="55"/>
      <c r="L1254" s="57">
        <v>43235.682488425926</v>
      </c>
      <c r="M1254" s="59" t="s">
        <v>3334</v>
      </c>
      <c r="N1254" s="58" t="s">
        <v>4863</v>
      </c>
      <c r="O1254" s="55"/>
      <c r="P1254">
        <v>1</v>
      </c>
    </row>
    <row r="1255" spans="1:16" x14ac:dyDescent="0.25">
      <c r="A1255" s="46" t="s">
        <v>738</v>
      </c>
      <c r="B1255" s="46" t="s">
        <v>920</v>
      </c>
      <c r="C1255">
        <v>1255</v>
      </c>
      <c r="D1255" s="53">
        <v>1513</v>
      </c>
      <c r="E12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5" s="55" t="s">
        <v>1018</v>
      </c>
      <c r="G1255" s="57">
        <v>43235.685046296298</v>
      </c>
      <c r="H1255" s="55" t="s">
        <v>1207</v>
      </c>
      <c r="I1255" s="59" t="s">
        <v>1840</v>
      </c>
      <c r="J1255" s="55" t="s">
        <v>2159</v>
      </c>
      <c r="K1255" s="55"/>
      <c r="L1255" s="57">
        <v>43235.685046296298</v>
      </c>
      <c r="M1255" s="59" t="s">
        <v>3335</v>
      </c>
      <c r="N1255" s="58" t="s">
        <v>4864</v>
      </c>
      <c r="O1255" s="55"/>
      <c r="P1255">
        <v>1</v>
      </c>
    </row>
    <row r="1256" spans="1:16" x14ac:dyDescent="0.25">
      <c r="A1256" s="46" t="s">
        <v>746</v>
      </c>
      <c r="B1256" s="46" t="s">
        <v>920</v>
      </c>
      <c r="C1256">
        <v>1256</v>
      </c>
      <c r="D1256" s="53">
        <v>1514</v>
      </c>
      <c r="E12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6" s="55" t="s">
        <v>1018</v>
      </c>
      <c r="G1256" s="57">
        <v>43235.752268518518</v>
      </c>
      <c r="H1256" s="55" t="s">
        <v>1207</v>
      </c>
      <c r="I1256" s="59" t="s">
        <v>1840</v>
      </c>
      <c r="J1256" s="55" t="s">
        <v>2159</v>
      </c>
      <c r="K1256" s="55"/>
      <c r="L1256" s="57">
        <v>43235.752268518518</v>
      </c>
      <c r="M1256" s="59" t="s">
        <v>3336</v>
      </c>
      <c r="N1256" s="58" t="s">
        <v>4865</v>
      </c>
      <c r="O1256" s="55"/>
      <c r="P1256">
        <v>1</v>
      </c>
    </row>
    <row r="1257" spans="1:16" x14ac:dyDescent="0.25">
      <c r="A1257" s="46" t="s">
        <v>442</v>
      </c>
      <c r="B1257" s="46" t="s">
        <v>754</v>
      </c>
      <c r="C1257">
        <v>1257</v>
      </c>
      <c r="D1257" s="53">
        <v>1515</v>
      </c>
      <c r="E12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7" s="55" t="s">
        <v>1018</v>
      </c>
      <c r="G1257" s="57">
        <v>43235.838148148148</v>
      </c>
      <c r="H1257" s="55" t="s">
        <v>1295</v>
      </c>
      <c r="I1257" s="55"/>
      <c r="J1257" s="55"/>
      <c r="K1257" s="55" t="s">
        <v>2226</v>
      </c>
      <c r="L1257" s="57">
        <v>43235.838148148148</v>
      </c>
      <c r="M1257" s="59" t="s">
        <v>3337</v>
      </c>
      <c r="N1257" s="58" t="s">
        <v>4866</v>
      </c>
      <c r="O1257" s="55"/>
      <c r="P1257">
        <v>1</v>
      </c>
    </row>
    <row r="1258" spans="1:16" x14ac:dyDescent="0.25">
      <c r="A1258" s="46" t="s">
        <v>738</v>
      </c>
      <c r="B1258" s="46" t="s">
        <v>442</v>
      </c>
      <c r="C1258">
        <v>1258</v>
      </c>
      <c r="D1258" s="53">
        <v>1516</v>
      </c>
      <c r="E12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8" s="55" t="s">
        <v>1018</v>
      </c>
      <c r="G1258" s="57">
        <v>43235.685046296298</v>
      </c>
      <c r="H1258" s="55" t="s">
        <v>1207</v>
      </c>
      <c r="I1258" s="59" t="s">
        <v>1840</v>
      </c>
      <c r="J1258" s="55" t="s">
        <v>2159</v>
      </c>
      <c r="K1258" s="55"/>
      <c r="L1258" s="57">
        <v>43235.685046296298</v>
      </c>
      <c r="M1258" s="59" t="s">
        <v>3335</v>
      </c>
      <c r="N1258" s="58" t="s">
        <v>4864</v>
      </c>
      <c r="O1258" s="55"/>
      <c r="P1258">
        <v>1</v>
      </c>
    </row>
    <row r="1259" spans="1:16" x14ac:dyDescent="0.25">
      <c r="A1259" s="46" t="s">
        <v>746</v>
      </c>
      <c r="B1259" s="46" t="s">
        <v>442</v>
      </c>
      <c r="C1259">
        <v>1259</v>
      </c>
      <c r="D1259" s="53">
        <v>1517</v>
      </c>
      <c r="E12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59" s="55" t="s">
        <v>1018</v>
      </c>
      <c r="G1259" s="57">
        <v>43235.752268518518</v>
      </c>
      <c r="H1259" s="55" t="s">
        <v>1207</v>
      </c>
      <c r="I1259" s="59" t="s">
        <v>1840</v>
      </c>
      <c r="J1259" s="55" t="s">
        <v>2159</v>
      </c>
      <c r="K1259" s="55"/>
      <c r="L1259" s="57">
        <v>43235.752268518518</v>
      </c>
      <c r="M1259" s="59" t="s">
        <v>3336</v>
      </c>
      <c r="N1259" s="58" t="s">
        <v>4865</v>
      </c>
      <c r="O1259" s="55"/>
      <c r="P1259">
        <v>1</v>
      </c>
    </row>
    <row r="1260" spans="1:16" x14ac:dyDescent="0.25">
      <c r="A1260" s="46" t="s">
        <v>747</v>
      </c>
      <c r="B1260" s="46" t="s">
        <v>754</v>
      </c>
      <c r="C1260">
        <v>1260</v>
      </c>
      <c r="D1260" s="53">
        <v>1518</v>
      </c>
      <c r="E12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0" s="55" t="s">
        <v>1018</v>
      </c>
      <c r="G1260" s="57">
        <v>43235.527025462965</v>
      </c>
      <c r="H1260" s="55" t="s">
        <v>1295</v>
      </c>
      <c r="I1260" s="55"/>
      <c r="J1260" s="55"/>
      <c r="K1260" s="55" t="s">
        <v>2226</v>
      </c>
      <c r="L1260" s="57">
        <v>43235.527025462965</v>
      </c>
      <c r="M1260" s="59" t="s">
        <v>3338</v>
      </c>
      <c r="N1260" s="58" t="s">
        <v>4867</v>
      </c>
      <c r="O1260" s="55"/>
      <c r="P1260">
        <v>1</v>
      </c>
    </row>
    <row r="1261" spans="1:16" x14ac:dyDescent="0.25">
      <c r="A1261" s="46" t="s">
        <v>747</v>
      </c>
      <c r="B1261" s="46" t="s">
        <v>816</v>
      </c>
      <c r="C1261">
        <v>1261</v>
      </c>
      <c r="D1261" s="53">
        <v>1519</v>
      </c>
      <c r="E12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1" s="55" t="s">
        <v>1018</v>
      </c>
      <c r="G1261" s="57">
        <v>43236.31349537037</v>
      </c>
      <c r="H1261" s="55" t="s">
        <v>1177</v>
      </c>
      <c r="I1261" s="55"/>
      <c r="J1261" s="55"/>
      <c r="K1261" s="55"/>
      <c r="L1261" s="57">
        <v>43236.31349537037</v>
      </c>
      <c r="M1261" s="59" t="s">
        <v>3339</v>
      </c>
      <c r="N1261" s="58" t="s">
        <v>4868</v>
      </c>
      <c r="O1261" s="55"/>
      <c r="P1261">
        <v>1</v>
      </c>
    </row>
    <row r="1262" spans="1:16" x14ac:dyDescent="0.25">
      <c r="A1262" s="46" t="s">
        <v>747</v>
      </c>
      <c r="B1262" s="46" t="s">
        <v>1004</v>
      </c>
      <c r="C1262">
        <v>1262</v>
      </c>
      <c r="D1262" s="53">
        <v>1520</v>
      </c>
      <c r="E12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2" s="55" t="s">
        <v>1018</v>
      </c>
      <c r="G1262" s="57">
        <v>43236.552291666667</v>
      </c>
      <c r="H1262" s="55" t="s">
        <v>1555</v>
      </c>
      <c r="I1262" s="55"/>
      <c r="J1262" s="55"/>
      <c r="K1262" s="55"/>
      <c r="L1262" s="57">
        <v>43236.552291666667</v>
      </c>
      <c r="M1262" s="59" t="s">
        <v>3340</v>
      </c>
      <c r="N1262" s="58" t="s">
        <v>4869</v>
      </c>
      <c r="O1262" s="55"/>
      <c r="P1262">
        <v>1</v>
      </c>
    </row>
    <row r="1263" spans="1:16" x14ac:dyDescent="0.25">
      <c r="A1263" s="46" t="s">
        <v>747</v>
      </c>
      <c r="B1263" s="46" t="s">
        <v>755</v>
      </c>
      <c r="C1263">
        <v>1263</v>
      </c>
      <c r="D1263" s="53">
        <v>1521</v>
      </c>
      <c r="E12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3" s="55" t="s">
        <v>1018</v>
      </c>
      <c r="G1263" s="57">
        <v>43236.552291666667</v>
      </c>
      <c r="H1263" s="55" t="s">
        <v>1555</v>
      </c>
      <c r="I1263" s="55"/>
      <c r="J1263" s="55"/>
      <c r="K1263" s="55"/>
      <c r="L1263" s="57">
        <v>43236.552291666667</v>
      </c>
      <c r="M1263" s="59" t="s">
        <v>3340</v>
      </c>
      <c r="N1263" s="58" t="s">
        <v>4869</v>
      </c>
      <c r="O1263" s="55"/>
      <c r="P1263">
        <v>1</v>
      </c>
    </row>
    <row r="1264" spans="1:16" x14ac:dyDescent="0.25">
      <c r="A1264" s="46" t="s">
        <v>747</v>
      </c>
      <c r="B1264" s="46" t="s">
        <v>748</v>
      </c>
      <c r="C1264">
        <v>1264</v>
      </c>
      <c r="D1264" s="53">
        <v>1522</v>
      </c>
      <c r="E12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4" s="55" t="s">
        <v>1018</v>
      </c>
      <c r="G1264" s="57">
        <v>43236.552291666667</v>
      </c>
      <c r="H1264" s="55" t="s">
        <v>1555</v>
      </c>
      <c r="I1264" s="55"/>
      <c r="J1264" s="55"/>
      <c r="K1264" s="55"/>
      <c r="L1264" s="57">
        <v>43236.552291666667</v>
      </c>
      <c r="M1264" s="59" t="s">
        <v>3340</v>
      </c>
      <c r="N1264" s="58" t="s">
        <v>4869</v>
      </c>
      <c r="O1264" s="55"/>
      <c r="P1264">
        <v>1</v>
      </c>
    </row>
    <row r="1265" spans="1:16" x14ac:dyDescent="0.25">
      <c r="A1265" s="46" t="s">
        <v>747</v>
      </c>
      <c r="B1265" s="46" t="s">
        <v>1005</v>
      </c>
      <c r="C1265">
        <v>1265</v>
      </c>
      <c r="D1265" s="53">
        <v>1523</v>
      </c>
      <c r="E12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5" s="55" t="s">
        <v>1018</v>
      </c>
      <c r="G1265" s="57">
        <v>43236.552291666667</v>
      </c>
      <c r="H1265" s="55" t="s">
        <v>1555</v>
      </c>
      <c r="I1265" s="55"/>
      <c r="J1265" s="55"/>
      <c r="K1265" s="55"/>
      <c r="L1265" s="57">
        <v>43236.552291666667</v>
      </c>
      <c r="M1265" s="59" t="s">
        <v>3340</v>
      </c>
      <c r="N1265" s="58" t="s">
        <v>4869</v>
      </c>
      <c r="O1265" s="55"/>
      <c r="P1265">
        <v>1</v>
      </c>
    </row>
    <row r="1266" spans="1:16" x14ac:dyDescent="0.25">
      <c r="A1266" s="46" t="s">
        <v>747</v>
      </c>
      <c r="B1266" s="46" t="s">
        <v>1006</v>
      </c>
      <c r="C1266">
        <v>1266</v>
      </c>
      <c r="D1266" s="53">
        <v>1524</v>
      </c>
      <c r="E12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6" s="55" t="s">
        <v>1018</v>
      </c>
      <c r="G1266" s="57">
        <v>43236.552291666667</v>
      </c>
      <c r="H1266" s="55" t="s">
        <v>1555</v>
      </c>
      <c r="I1266" s="55"/>
      <c r="J1266" s="55"/>
      <c r="K1266" s="55"/>
      <c r="L1266" s="57">
        <v>43236.552291666667</v>
      </c>
      <c r="M1266" s="59" t="s">
        <v>3340</v>
      </c>
      <c r="N1266" s="58" t="s">
        <v>4869</v>
      </c>
      <c r="O1266" s="55"/>
      <c r="P1266">
        <v>1</v>
      </c>
    </row>
    <row r="1267" spans="1:16" x14ac:dyDescent="0.25">
      <c r="A1267" s="46" t="s">
        <v>747</v>
      </c>
      <c r="B1267" s="46" t="s">
        <v>818</v>
      </c>
      <c r="C1267">
        <v>1267</v>
      </c>
      <c r="D1267" s="53">
        <v>1525</v>
      </c>
      <c r="E12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7" s="55" t="s">
        <v>1018</v>
      </c>
      <c r="G1267" s="57">
        <v>43236.552291666667</v>
      </c>
      <c r="H1267" s="55" t="s">
        <v>1555</v>
      </c>
      <c r="I1267" s="55"/>
      <c r="J1267" s="55"/>
      <c r="K1267" s="55"/>
      <c r="L1267" s="57">
        <v>43236.552291666667</v>
      </c>
      <c r="M1267" s="59" t="s">
        <v>3340</v>
      </c>
      <c r="N1267" s="58" t="s">
        <v>4869</v>
      </c>
      <c r="O1267" s="55"/>
      <c r="P1267">
        <v>1</v>
      </c>
    </row>
    <row r="1268" spans="1:16" x14ac:dyDescent="0.25">
      <c r="A1268" s="46" t="s">
        <v>747</v>
      </c>
      <c r="B1268" s="46" t="s">
        <v>715</v>
      </c>
      <c r="C1268">
        <v>1268</v>
      </c>
      <c r="D1268" s="53">
        <v>1526</v>
      </c>
      <c r="E12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8" s="55" t="s">
        <v>1018</v>
      </c>
      <c r="G1268" s="57">
        <v>43236.552291666667</v>
      </c>
      <c r="H1268" s="55" t="s">
        <v>1555</v>
      </c>
      <c r="I1268" s="55"/>
      <c r="J1268" s="55"/>
      <c r="K1268" s="55"/>
      <c r="L1268" s="57">
        <v>43236.552291666667</v>
      </c>
      <c r="M1268" s="59" t="s">
        <v>3340</v>
      </c>
      <c r="N1268" s="58" t="s">
        <v>4869</v>
      </c>
      <c r="O1268" s="55"/>
      <c r="P1268">
        <v>1</v>
      </c>
    </row>
    <row r="1269" spans="1:16" x14ac:dyDescent="0.25">
      <c r="A1269" s="46" t="s">
        <v>747</v>
      </c>
      <c r="B1269" s="46" t="s">
        <v>857</v>
      </c>
      <c r="C1269">
        <v>1269</v>
      </c>
      <c r="D1269" s="53">
        <v>1527</v>
      </c>
      <c r="E12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69" s="55" t="s">
        <v>1018</v>
      </c>
      <c r="G1269" s="57">
        <v>43236.552291666667</v>
      </c>
      <c r="H1269" s="55" t="s">
        <v>1555</v>
      </c>
      <c r="I1269" s="55"/>
      <c r="J1269" s="55"/>
      <c r="K1269" s="55"/>
      <c r="L1269" s="57">
        <v>43236.552291666667</v>
      </c>
      <c r="M1269" s="59" t="s">
        <v>3340</v>
      </c>
      <c r="N1269" s="58" t="s">
        <v>4869</v>
      </c>
      <c r="O1269" s="55"/>
      <c r="P1269">
        <v>1</v>
      </c>
    </row>
    <row r="1270" spans="1:16" x14ac:dyDescent="0.25">
      <c r="A1270" s="46" t="s">
        <v>747</v>
      </c>
      <c r="B1270" s="46" t="s">
        <v>756</v>
      </c>
      <c r="C1270">
        <v>1270</v>
      </c>
      <c r="D1270" s="53">
        <v>1528</v>
      </c>
      <c r="E12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0" s="55" t="s">
        <v>1018</v>
      </c>
      <c r="G1270" s="57">
        <v>43236.552291666667</v>
      </c>
      <c r="H1270" s="55" t="s">
        <v>1555</v>
      </c>
      <c r="I1270" s="55"/>
      <c r="J1270" s="55"/>
      <c r="K1270" s="55"/>
      <c r="L1270" s="57">
        <v>43236.552291666667</v>
      </c>
      <c r="M1270" s="59" t="s">
        <v>3340</v>
      </c>
      <c r="N1270" s="58" t="s">
        <v>4869</v>
      </c>
      <c r="O1270" s="55"/>
      <c r="P1270">
        <v>1</v>
      </c>
    </row>
    <row r="1271" spans="1:16" x14ac:dyDescent="0.25">
      <c r="A1271" s="46" t="s">
        <v>747</v>
      </c>
      <c r="B1271" s="46" t="s">
        <v>693</v>
      </c>
      <c r="C1271">
        <v>1271</v>
      </c>
      <c r="D1271" s="53">
        <v>1529</v>
      </c>
      <c r="E12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1" s="55" t="s">
        <v>1018</v>
      </c>
      <c r="G1271" s="57">
        <v>43236.552384259259</v>
      </c>
      <c r="H1271" s="55" t="s">
        <v>1438</v>
      </c>
      <c r="I1271" s="55"/>
      <c r="J1271" s="55"/>
      <c r="K1271" s="55"/>
      <c r="L1271" s="57">
        <v>43236.552384259259</v>
      </c>
      <c r="M1271" s="59" t="s">
        <v>3341</v>
      </c>
      <c r="N1271" s="58" t="s">
        <v>4870</v>
      </c>
      <c r="O1271" s="55"/>
      <c r="P1271">
        <v>1</v>
      </c>
    </row>
    <row r="1272" spans="1:16" x14ac:dyDescent="0.25">
      <c r="A1272" s="46" t="s">
        <v>748</v>
      </c>
      <c r="B1272" s="46" t="s">
        <v>1008</v>
      </c>
      <c r="C1272">
        <v>1272</v>
      </c>
      <c r="D1272" s="53">
        <v>1530</v>
      </c>
      <c r="E12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2" s="55" t="s">
        <v>1018</v>
      </c>
      <c r="G1272" s="57">
        <v>43236.552858796298</v>
      </c>
      <c r="H1272" s="55" t="s">
        <v>1572</v>
      </c>
      <c r="I1272" s="59" t="s">
        <v>2031</v>
      </c>
      <c r="J1272" s="55" t="s">
        <v>2139</v>
      </c>
      <c r="K1272" s="55"/>
      <c r="L1272" s="57">
        <v>43236.552858796298</v>
      </c>
      <c r="M1272" s="59" t="s">
        <v>3342</v>
      </c>
      <c r="N1272" s="58" t="s">
        <v>4871</v>
      </c>
      <c r="O1272" s="55"/>
      <c r="P1272">
        <v>1</v>
      </c>
    </row>
    <row r="1273" spans="1:16" x14ac:dyDescent="0.25">
      <c r="A1273" s="46" t="s">
        <v>751</v>
      </c>
      <c r="B1273" s="46" t="s">
        <v>1010</v>
      </c>
      <c r="C1273">
        <v>1273</v>
      </c>
      <c r="D1273" s="53">
        <v>1533</v>
      </c>
      <c r="E12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3" s="55" t="s">
        <v>1018</v>
      </c>
      <c r="G1273" s="57">
        <v>43235.262731481482</v>
      </c>
      <c r="H1273" s="55" t="s">
        <v>1575</v>
      </c>
      <c r="I1273" s="55"/>
      <c r="J1273" s="55"/>
      <c r="K1273" s="55"/>
      <c r="L1273" s="57">
        <v>43235.262731481482</v>
      </c>
      <c r="M1273" s="59" t="s">
        <v>3345</v>
      </c>
      <c r="N1273" s="58" t="s">
        <v>4874</v>
      </c>
      <c r="O1273" s="55"/>
      <c r="P1273">
        <v>1</v>
      </c>
    </row>
    <row r="1274" spans="1:16" x14ac:dyDescent="0.25">
      <c r="A1274" s="46" t="s">
        <v>752</v>
      </c>
      <c r="B1274" s="46" t="s">
        <v>753</v>
      </c>
      <c r="C1274">
        <v>1274</v>
      </c>
      <c r="D1274" s="53">
        <v>1534</v>
      </c>
      <c r="E12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4" s="55" t="s">
        <v>1018</v>
      </c>
      <c r="G1274" s="57">
        <v>43235.270243055558</v>
      </c>
      <c r="H1274" s="55" t="s">
        <v>1159</v>
      </c>
      <c r="I1274" s="59" t="s">
        <v>1818</v>
      </c>
      <c r="J1274" s="55" t="s">
        <v>2146</v>
      </c>
      <c r="K1274" s="55" t="s">
        <v>2214</v>
      </c>
      <c r="L1274" s="57">
        <v>43235.270243055558</v>
      </c>
      <c r="M1274" s="59" t="s">
        <v>3346</v>
      </c>
      <c r="N1274" s="58" t="s">
        <v>4875</v>
      </c>
      <c r="O1274" s="55"/>
      <c r="P1274">
        <v>1</v>
      </c>
    </row>
    <row r="1275" spans="1:16" x14ac:dyDescent="0.25">
      <c r="A1275" s="46" t="s">
        <v>753</v>
      </c>
      <c r="B1275" s="46" t="s">
        <v>923</v>
      </c>
      <c r="C1275">
        <v>1275</v>
      </c>
      <c r="D1275" s="53">
        <v>1535</v>
      </c>
      <c r="E12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5" s="55" t="s">
        <v>1018</v>
      </c>
      <c r="G1275" s="57">
        <v>43235.363993055558</v>
      </c>
      <c r="H1275" s="55" t="s">
        <v>1220</v>
      </c>
      <c r="I1275" s="55"/>
      <c r="J1275" s="55"/>
      <c r="K1275" s="55"/>
      <c r="L1275" s="57">
        <v>43235.363993055558</v>
      </c>
      <c r="M1275" s="59" t="s">
        <v>3347</v>
      </c>
      <c r="N1275" s="58" t="s">
        <v>4876</v>
      </c>
      <c r="O1275" s="55"/>
      <c r="P1275">
        <v>1</v>
      </c>
    </row>
    <row r="1276" spans="1:16" x14ac:dyDescent="0.25">
      <c r="A1276" s="46" t="s">
        <v>753</v>
      </c>
      <c r="B1276" s="46" t="s">
        <v>752</v>
      </c>
      <c r="C1276">
        <v>1276</v>
      </c>
      <c r="D1276" s="53">
        <v>1536</v>
      </c>
      <c r="E12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6" s="55" t="s">
        <v>1018</v>
      </c>
      <c r="G1276" s="57">
        <v>43235.363993055558</v>
      </c>
      <c r="H1276" s="55" t="s">
        <v>1220</v>
      </c>
      <c r="I1276" s="55"/>
      <c r="J1276" s="55"/>
      <c r="K1276" s="55"/>
      <c r="L1276" s="57">
        <v>43235.363993055558</v>
      </c>
      <c r="M1276" s="59" t="s">
        <v>3347</v>
      </c>
      <c r="N1276" s="58" t="s">
        <v>4876</v>
      </c>
      <c r="O1276" s="55"/>
      <c r="P1276">
        <v>1</v>
      </c>
    </row>
    <row r="1277" spans="1:16" x14ac:dyDescent="0.25">
      <c r="A1277" s="46" t="s">
        <v>751</v>
      </c>
      <c r="B1277" s="46" t="s">
        <v>753</v>
      </c>
      <c r="C1277">
        <v>1277</v>
      </c>
      <c r="D1277" s="53">
        <v>1537</v>
      </c>
      <c r="E12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7" s="55" t="s">
        <v>1018</v>
      </c>
      <c r="G1277" s="57">
        <v>43235.270983796298</v>
      </c>
      <c r="H1277" s="55" t="s">
        <v>1159</v>
      </c>
      <c r="I1277" s="59" t="s">
        <v>1818</v>
      </c>
      <c r="J1277" s="55" t="s">
        <v>2146</v>
      </c>
      <c r="K1277" s="55" t="s">
        <v>2214</v>
      </c>
      <c r="L1277" s="57">
        <v>43235.270983796298</v>
      </c>
      <c r="M1277" s="59" t="s">
        <v>3348</v>
      </c>
      <c r="N1277" s="58" t="s">
        <v>4877</v>
      </c>
      <c r="O1277" s="55"/>
      <c r="P1277">
        <v>1</v>
      </c>
    </row>
    <row r="1278" spans="1:16" x14ac:dyDescent="0.25">
      <c r="A1278" s="46" t="s">
        <v>693</v>
      </c>
      <c r="B1278" s="46" t="s">
        <v>923</v>
      </c>
      <c r="C1278">
        <v>1278</v>
      </c>
      <c r="D1278" s="53">
        <v>1538</v>
      </c>
      <c r="E12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8" s="55" t="s">
        <v>1018</v>
      </c>
      <c r="G1278" s="57">
        <v>43235.515289351853</v>
      </c>
      <c r="H1278" s="55" t="s">
        <v>1220</v>
      </c>
      <c r="I1278" s="55"/>
      <c r="J1278" s="55"/>
      <c r="K1278" s="55"/>
      <c r="L1278" s="57">
        <v>43235.515289351853</v>
      </c>
      <c r="M1278" s="59" t="s">
        <v>3349</v>
      </c>
      <c r="N1278" s="58" t="s">
        <v>4878</v>
      </c>
      <c r="O1278" s="55"/>
      <c r="P1278">
        <v>1</v>
      </c>
    </row>
    <row r="1279" spans="1:16" x14ac:dyDescent="0.25">
      <c r="A1279" s="46" t="s">
        <v>746</v>
      </c>
      <c r="B1279" s="46" t="s">
        <v>923</v>
      </c>
      <c r="C1279">
        <v>1279</v>
      </c>
      <c r="D1279" s="53">
        <v>1539</v>
      </c>
      <c r="E12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79" s="55" t="s">
        <v>1018</v>
      </c>
      <c r="G1279" s="57">
        <v>43235.371377314812</v>
      </c>
      <c r="H1279" s="55" t="s">
        <v>1220</v>
      </c>
      <c r="I1279" s="55"/>
      <c r="J1279" s="55"/>
      <c r="K1279" s="55"/>
      <c r="L1279" s="57">
        <v>43235.371377314812</v>
      </c>
      <c r="M1279" s="59" t="s">
        <v>3350</v>
      </c>
      <c r="N1279" s="58" t="s">
        <v>4879</v>
      </c>
      <c r="O1279" s="55"/>
      <c r="P1279">
        <v>1</v>
      </c>
    </row>
    <row r="1280" spans="1:16" x14ac:dyDescent="0.25">
      <c r="A1280" s="46" t="s">
        <v>751</v>
      </c>
      <c r="B1280" s="46" t="s">
        <v>923</v>
      </c>
      <c r="C1280">
        <v>1280</v>
      </c>
      <c r="D1280" s="53">
        <v>1540</v>
      </c>
      <c r="E12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0" s="55" t="s">
        <v>1018</v>
      </c>
      <c r="G1280" s="57">
        <v>43235.428912037038</v>
      </c>
      <c r="H1280" s="55" t="s">
        <v>1220</v>
      </c>
      <c r="I1280" s="55"/>
      <c r="J1280" s="55"/>
      <c r="K1280" s="55"/>
      <c r="L1280" s="57">
        <v>43235.428912037038</v>
      </c>
      <c r="M1280" s="59" t="s">
        <v>3351</v>
      </c>
      <c r="N1280" s="58" t="s">
        <v>4880</v>
      </c>
      <c r="O1280" s="55"/>
      <c r="P1280">
        <v>1</v>
      </c>
    </row>
    <row r="1281" spans="1:16" x14ac:dyDescent="0.25">
      <c r="A1281" s="46" t="s">
        <v>752</v>
      </c>
      <c r="B1281" s="46" t="s">
        <v>693</v>
      </c>
      <c r="C1281">
        <v>1281</v>
      </c>
      <c r="D1281" s="53">
        <v>1541</v>
      </c>
      <c r="E12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1" s="55" t="s">
        <v>1018</v>
      </c>
      <c r="G1281" s="57">
        <v>43235.270243055558</v>
      </c>
      <c r="H1281" s="55" t="s">
        <v>1159</v>
      </c>
      <c r="I1281" s="59" t="s">
        <v>1818</v>
      </c>
      <c r="J1281" s="55" t="s">
        <v>2146</v>
      </c>
      <c r="K1281" s="55" t="s">
        <v>2214</v>
      </c>
      <c r="L1281" s="57">
        <v>43235.270243055558</v>
      </c>
      <c r="M1281" s="59" t="s">
        <v>3346</v>
      </c>
      <c r="N1281" s="58" t="s">
        <v>4875</v>
      </c>
      <c r="O1281" s="55"/>
      <c r="P1281">
        <v>1</v>
      </c>
    </row>
    <row r="1282" spans="1:16" x14ac:dyDescent="0.25">
      <c r="A1282" s="46" t="s">
        <v>693</v>
      </c>
      <c r="B1282" s="46" t="s">
        <v>752</v>
      </c>
      <c r="C1282">
        <v>1282</v>
      </c>
      <c r="D1282" s="53">
        <v>1543</v>
      </c>
      <c r="E12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2" s="55" t="s">
        <v>1018</v>
      </c>
      <c r="G1282" s="57">
        <v>43235.515289351853</v>
      </c>
      <c r="H1282" s="55" t="s">
        <v>1220</v>
      </c>
      <c r="I1282" s="55"/>
      <c r="J1282" s="55"/>
      <c r="K1282" s="55"/>
      <c r="L1282" s="57">
        <v>43235.515289351853</v>
      </c>
      <c r="M1282" s="59" t="s">
        <v>3349</v>
      </c>
      <c r="N1282" s="58" t="s">
        <v>4878</v>
      </c>
      <c r="O1282" s="55"/>
      <c r="P1282">
        <v>1</v>
      </c>
    </row>
    <row r="1283" spans="1:16" x14ac:dyDescent="0.25">
      <c r="A1283" s="46" t="s">
        <v>746</v>
      </c>
      <c r="B1283" s="46" t="s">
        <v>752</v>
      </c>
      <c r="C1283">
        <v>1283</v>
      </c>
      <c r="D1283" s="53">
        <v>1544</v>
      </c>
      <c r="E12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3" s="55" t="s">
        <v>1018</v>
      </c>
      <c r="G1283" s="57">
        <v>43235.371377314812</v>
      </c>
      <c r="H1283" s="55" t="s">
        <v>1220</v>
      </c>
      <c r="I1283" s="55"/>
      <c r="J1283" s="55"/>
      <c r="K1283" s="55"/>
      <c r="L1283" s="57">
        <v>43235.371377314812</v>
      </c>
      <c r="M1283" s="59" t="s">
        <v>3350</v>
      </c>
      <c r="N1283" s="58" t="s">
        <v>4879</v>
      </c>
      <c r="O1283" s="55"/>
      <c r="P1283">
        <v>1</v>
      </c>
    </row>
    <row r="1284" spans="1:16" x14ac:dyDescent="0.25">
      <c r="A1284" s="46" t="s">
        <v>751</v>
      </c>
      <c r="B1284" s="46" t="s">
        <v>752</v>
      </c>
      <c r="C1284">
        <v>1284</v>
      </c>
      <c r="D1284" s="53">
        <v>1545</v>
      </c>
      <c r="E12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4" s="55" t="s">
        <v>1018</v>
      </c>
      <c r="G1284" s="57">
        <v>43235.428912037038</v>
      </c>
      <c r="H1284" s="55" t="s">
        <v>1220</v>
      </c>
      <c r="I1284" s="55"/>
      <c r="J1284" s="55"/>
      <c r="K1284" s="55"/>
      <c r="L1284" s="57">
        <v>43235.428912037038</v>
      </c>
      <c r="M1284" s="59" t="s">
        <v>3351</v>
      </c>
      <c r="N1284" s="58" t="s">
        <v>4880</v>
      </c>
      <c r="O1284" s="55"/>
      <c r="P1284">
        <v>1</v>
      </c>
    </row>
    <row r="1285" spans="1:16" x14ac:dyDescent="0.25">
      <c r="A1285" s="46" t="s">
        <v>754</v>
      </c>
      <c r="B1285" s="46" t="s">
        <v>783</v>
      </c>
      <c r="C1285">
        <v>1285</v>
      </c>
      <c r="D1285" s="53">
        <v>1547</v>
      </c>
      <c r="E12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5" s="55" t="s">
        <v>1018</v>
      </c>
      <c r="G1285" s="57">
        <v>43236.306527777779</v>
      </c>
      <c r="H1285" s="55" t="s">
        <v>1380</v>
      </c>
      <c r="I1285" s="55"/>
      <c r="J1285" s="55"/>
      <c r="K1285" s="55"/>
      <c r="L1285" s="57">
        <v>43236.306527777779</v>
      </c>
      <c r="M1285" s="59" t="s">
        <v>3354</v>
      </c>
      <c r="N1285" s="58" t="s">
        <v>4883</v>
      </c>
      <c r="O1285" s="55"/>
      <c r="P1285">
        <v>1</v>
      </c>
    </row>
    <row r="1286" spans="1:16" x14ac:dyDescent="0.25">
      <c r="A1286" s="46" t="s">
        <v>693</v>
      </c>
      <c r="B1286" s="46" t="s">
        <v>754</v>
      </c>
      <c r="C1286">
        <v>1286</v>
      </c>
      <c r="D1286" s="53">
        <v>1548</v>
      </c>
      <c r="E12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6" s="55" t="s">
        <v>1018</v>
      </c>
      <c r="G1286" s="57">
        <v>43235.619201388887</v>
      </c>
      <c r="H1286" s="55" t="s">
        <v>1295</v>
      </c>
      <c r="I1286" s="55"/>
      <c r="J1286" s="55"/>
      <c r="K1286" s="55" t="s">
        <v>2226</v>
      </c>
      <c r="L1286" s="57">
        <v>43235.619201388887</v>
      </c>
      <c r="M1286" s="59" t="s">
        <v>3355</v>
      </c>
      <c r="N1286" s="58" t="s">
        <v>4884</v>
      </c>
      <c r="O1286" s="55"/>
      <c r="P1286">
        <v>1</v>
      </c>
    </row>
    <row r="1287" spans="1:16" x14ac:dyDescent="0.25">
      <c r="A1287" s="46" t="s">
        <v>746</v>
      </c>
      <c r="B1287" s="46" t="s">
        <v>754</v>
      </c>
      <c r="C1287">
        <v>1287</v>
      </c>
      <c r="D1287" s="53">
        <v>1549</v>
      </c>
      <c r="E12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7" s="55" t="s">
        <v>1018</v>
      </c>
      <c r="G1287" s="57">
        <v>43235.487708333334</v>
      </c>
      <c r="H1287" s="55" t="s">
        <v>1295</v>
      </c>
      <c r="I1287" s="55"/>
      <c r="J1287" s="55"/>
      <c r="K1287" s="55" t="s">
        <v>2226</v>
      </c>
      <c r="L1287" s="57">
        <v>43235.487708333334</v>
      </c>
      <c r="M1287" s="59" t="s">
        <v>3356</v>
      </c>
      <c r="N1287" s="58" t="s">
        <v>4885</v>
      </c>
      <c r="O1287" s="55"/>
      <c r="P1287">
        <v>1</v>
      </c>
    </row>
    <row r="1288" spans="1:16" x14ac:dyDescent="0.25">
      <c r="A1288" s="46" t="s">
        <v>751</v>
      </c>
      <c r="B1288" s="46" t="s">
        <v>754</v>
      </c>
      <c r="C1288">
        <v>1288</v>
      </c>
      <c r="D1288" s="53">
        <v>1550</v>
      </c>
      <c r="E12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8" s="55" t="s">
        <v>1018</v>
      </c>
      <c r="G1288" s="57">
        <v>43235.635023148148</v>
      </c>
      <c r="H1288" s="55" t="s">
        <v>1295</v>
      </c>
      <c r="I1288" s="55"/>
      <c r="J1288" s="55"/>
      <c r="K1288" s="55" t="s">
        <v>2226</v>
      </c>
      <c r="L1288" s="57">
        <v>43235.635023148148</v>
      </c>
      <c r="M1288" s="59" t="s">
        <v>3357</v>
      </c>
      <c r="N1288" s="58" t="s">
        <v>4886</v>
      </c>
      <c r="O1288" s="55"/>
      <c r="P1288">
        <v>1</v>
      </c>
    </row>
    <row r="1289" spans="1:16" x14ac:dyDescent="0.25">
      <c r="A1289" s="46" t="s">
        <v>746</v>
      </c>
      <c r="B1289" s="46" t="s">
        <v>715</v>
      </c>
      <c r="C1289">
        <v>1289</v>
      </c>
      <c r="D1289" s="53">
        <v>1551</v>
      </c>
      <c r="E12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89" s="55" t="s">
        <v>1018</v>
      </c>
      <c r="G1289" s="57">
        <v>43235.266377314816</v>
      </c>
      <c r="H1289" s="55" t="s">
        <v>1160</v>
      </c>
      <c r="I1289" s="55"/>
      <c r="J1289" s="55"/>
      <c r="K1289" s="55"/>
      <c r="L1289" s="57">
        <v>43235.266377314816</v>
      </c>
      <c r="M1289" s="59" t="s">
        <v>3358</v>
      </c>
      <c r="N1289" s="58" t="s">
        <v>4887</v>
      </c>
      <c r="O1289" s="55"/>
      <c r="P1289">
        <v>2</v>
      </c>
    </row>
    <row r="1290" spans="1:16" x14ac:dyDescent="0.25">
      <c r="A1290" s="46" t="s">
        <v>746</v>
      </c>
      <c r="B1290" s="46" t="s">
        <v>645</v>
      </c>
      <c r="C1290">
        <v>1290</v>
      </c>
      <c r="D1290" s="53">
        <v>1552</v>
      </c>
      <c r="E12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0" s="55" t="s">
        <v>1018</v>
      </c>
      <c r="G1290" s="57">
        <v>43235.372465277775</v>
      </c>
      <c r="H1290" s="55" t="s">
        <v>1128</v>
      </c>
      <c r="I1290" s="55"/>
      <c r="J1290" s="55"/>
      <c r="K1290" s="55"/>
      <c r="L1290" s="57">
        <v>43235.372465277775</v>
      </c>
      <c r="M1290" s="59" t="s">
        <v>3359</v>
      </c>
      <c r="N1290" s="58" t="s">
        <v>4888</v>
      </c>
      <c r="O1290" s="55"/>
      <c r="P1290">
        <v>1</v>
      </c>
    </row>
    <row r="1291" spans="1:16" x14ac:dyDescent="0.25">
      <c r="A1291" s="46" t="s">
        <v>746</v>
      </c>
      <c r="B1291" s="46" t="s">
        <v>815</v>
      </c>
      <c r="C1291">
        <v>1291</v>
      </c>
      <c r="D1291" s="53">
        <v>1553</v>
      </c>
      <c r="E12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1" s="55" t="s">
        <v>1018</v>
      </c>
      <c r="G1291" s="57">
        <v>43235.373182870368</v>
      </c>
      <c r="H1291" s="55" t="s">
        <v>1510</v>
      </c>
      <c r="I1291" s="55"/>
      <c r="J1291" s="55"/>
      <c r="K1291" s="55"/>
      <c r="L1291" s="57">
        <v>43235.373182870368</v>
      </c>
      <c r="M1291" s="59" t="s">
        <v>3360</v>
      </c>
      <c r="N1291" s="58" t="s">
        <v>4889</v>
      </c>
      <c r="O1291" s="55"/>
      <c r="P1291">
        <v>1</v>
      </c>
    </row>
    <row r="1292" spans="1:16" x14ac:dyDescent="0.25">
      <c r="A1292" s="46" t="s">
        <v>746</v>
      </c>
      <c r="B1292" s="46" t="s">
        <v>857</v>
      </c>
      <c r="C1292">
        <v>1292</v>
      </c>
      <c r="D1292" s="53">
        <v>1554</v>
      </c>
      <c r="E12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2" s="55" t="s">
        <v>1018</v>
      </c>
      <c r="G1292" s="57">
        <v>43235.446608796294</v>
      </c>
      <c r="H1292" s="55" t="s">
        <v>1161</v>
      </c>
      <c r="I1292" s="55"/>
      <c r="J1292" s="55"/>
      <c r="K1292" s="55"/>
      <c r="L1292" s="57">
        <v>43235.446608796294</v>
      </c>
      <c r="M1292" s="59" t="s">
        <v>3361</v>
      </c>
      <c r="N1292" s="58" t="s">
        <v>4890</v>
      </c>
      <c r="O1292" s="55"/>
      <c r="P1292">
        <v>2</v>
      </c>
    </row>
    <row r="1293" spans="1:16" x14ac:dyDescent="0.25">
      <c r="A1293" s="46" t="s">
        <v>746</v>
      </c>
      <c r="B1293" s="46" t="s">
        <v>812</v>
      </c>
      <c r="C1293">
        <v>1293</v>
      </c>
      <c r="D1293" s="53">
        <v>1555</v>
      </c>
      <c r="E12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3" s="55" t="s">
        <v>1018</v>
      </c>
      <c r="G1293" s="57">
        <v>43235.490324074075</v>
      </c>
      <c r="H1293" s="55" t="s">
        <v>1350</v>
      </c>
      <c r="I1293" s="55"/>
      <c r="J1293" s="55"/>
      <c r="K1293" s="55"/>
      <c r="L1293" s="57">
        <v>43235.490324074075</v>
      </c>
      <c r="M1293" s="59" t="s">
        <v>3362</v>
      </c>
      <c r="N1293" s="58" t="s">
        <v>4891</v>
      </c>
      <c r="O1293" s="55"/>
      <c r="P1293">
        <v>1</v>
      </c>
    </row>
    <row r="1294" spans="1:16" x14ac:dyDescent="0.25">
      <c r="A1294" s="46" t="s">
        <v>746</v>
      </c>
      <c r="B1294" s="46" t="s">
        <v>483</v>
      </c>
      <c r="C1294">
        <v>1294</v>
      </c>
      <c r="D1294" s="53">
        <v>1556</v>
      </c>
      <c r="E12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4" s="55" t="s">
        <v>1018</v>
      </c>
      <c r="G1294" s="57">
        <v>43235.553067129629</v>
      </c>
      <c r="H1294" s="55" t="s">
        <v>1234</v>
      </c>
      <c r="I1294" s="55"/>
      <c r="J1294" s="55"/>
      <c r="K1294" s="55"/>
      <c r="L1294" s="57">
        <v>43235.553067129629</v>
      </c>
      <c r="M1294" s="59" t="s">
        <v>3363</v>
      </c>
      <c r="N1294" s="58" t="s">
        <v>4892</v>
      </c>
      <c r="O1294" s="55"/>
      <c r="P1294">
        <v>1</v>
      </c>
    </row>
    <row r="1295" spans="1:16" x14ac:dyDescent="0.25">
      <c r="A1295" s="46" t="s">
        <v>746</v>
      </c>
      <c r="B1295" s="46" t="s">
        <v>816</v>
      </c>
      <c r="C1295">
        <v>1295</v>
      </c>
      <c r="D1295" s="53">
        <v>1557</v>
      </c>
      <c r="E12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5" s="55" t="s">
        <v>1018</v>
      </c>
      <c r="G1295" s="57">
        <v>43235.635115740741</v>
      </c>
      <c r="H1295" s="55" t="s">
        <v>1177</v>
      </c>
      <c r="I1295" s="55"/>
      <c r="J1295" s="55"/>
      <c r="K1295" s="55"/>
      <c r="L1295" s="57">
        <v>43235.635115740741</v>
      </c>
      <c r="M1295" s="59" t="s">
        <v>3364</v>
      </c>
      <c r="N1295" s="58" t="s">
        <v>4893</v>
      </c>
      <c r="O1295" s="55"/>
      <c r="P1295">
        <v>1</v>
      </c>
    </row>
    <row r="1296" spans="1:16" x14ac:dyDescent="0.25">
      <c r="A1296" s="46" t="s">
        <v>746</v>
      </c>
      <c r="B1296" s="46" t="s">
        <v>858</v>
      </c>
      <c r="C1296">
        <v>1296</v>
      </c>
      <c r="D1296" s="53">
        <v>1558</v>
      </c>
      <c r="E12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6" s="55" t="s">
        <v>1018</v>
      </c>
      <c r="G1296" s="57">
        <v>43235.636493055557</v>
      </c>
      <c r="H1296" s="55" t="s">
        <v>1286</v>
      </c>
      <c r="I1296" s="55"/>
      <c r="J1296" s="55"/>
      <c r="K1296" s="55"/>
      <c r="L1296" s="57">
        <v>43235.636493055557</v>
      </c>
      <c r="M1296" s="59" t="s">
        <v>3365</v>
      </c>
      <c r="N1296" s="58" t="s">
        <v>4894</v>
      </c>
      <c r="O1296" s="55"/>
      <c r="P1296">
        <v>1</v>
      </c>
    </row>
    <row r="1297" spans="1:16" x14ac:dyDescent="0.25">
      <c r="A1297" s="46" t="s">
        <v>746</v>
      </c>
      <c r="B1297" s="46" t="s">
        <v>748</v>
      </c>
      <c r="C1297">
        <v>1297</v>
      </c>
      <c r="D1297" s="53">
        <v>1559</v>
      </c>
      <c r="E12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7" s="55" t="s">
        <v>1018</v>
      </c>
      <c r="G1297" s="57">
        <v>43235.751840277779</v>
      </c>
      <c r="H1297" s="55" t="s">
        <v>1219</v>
      </c>
      <c r="I1297" s="55"/>
      <c r="J1297" s="55"/>
      <c r="K1297" s="55"/>
      <c r="L1297" s="57">
        <v>43235.751840277779</v>
      </c>
      <c r="M1297" s="59" t="s">
        <v>3366</v>
      </c>
      <c r="N1297" s="58" t="s">
        <v>4895</v>
      </c>
      <c r="O1297" s="55"/>
      <c r="P1297">
        <v>2</v>
      </c>
    </row>
    <row r="1298" spans="1:16" x14ac:dyDescent="0.25">
      <c r="A1298" s="46" t="s">
        <v>746</v>
      </c>
      <c r="B1298" s="46" t="s">
        <v>738</v>
      </c>
      <c r="C1298">
        <v>1298</v>
      </c>
      <c r="D1298" s="53">
        <v>1560</v>
      </c>
      <c r="E12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8" s="55" t="s">
        <v>1018</v>
      </c>
      <c r="G1298" s="57">
        <v>43235.751840277779</v>
      </c>
      <c r="H1298" s="55" t="s">
        <v>1219</v>
      </c>
      <c r="I1298" s="55"/>
      <c r="J1298" s="55"/>
      <c r="K1298" s="55"/>
      <c r="L1298" s="57">
        <v>43235.751840277779</v>
      </c>
      <c r="M1298" s="59" t="s">
        <v>3366</v>
      </c>
      <c r="N1298" s="58" t="s">
        <v>4895</v>
      </c>
      <c r="O1298" s="55"/>
      <c r="P1298">
        <v>1</v>
      </c>
    </row>
    <row r="1299" spans="1:16" x14ac:dyDescent="0.25">
      <c r="A1299" s="46" t="s">
        <v>746</v>
      </c>
      <c r="B1299" s="46" t="s">
        <v>693</v>
      </c>
      <c r="C1299">
        <v>1299</v>
      </c>
      <c r="D1299" s="53">
        <v>1561</v>
      </c>
      <c r="E12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299" s="55" t="s">
        <v>1018</v>
      </c>
      <c r="G1299" s="57">
        <v>43235.870879629627</v>
      </c>
      <c r="H1299" s="55" t="s">
        <v>1578</v>
      </c>
      <c r="I1299" s="55"/>
      <c r="J1299" s="55"/>
      <c r="K1299" s="55"/>
      <c r="L1299" s="57">
        <v>43235.870879629627</v>
      </c>
      <c r="M1299" s="59" t="s">
        <v>3367</v>
      </c>
      <c r="N1299" s="58" t="s">
        <v>4896</v>
      </c>
      <c r="O1299" s="55"/>
      <c r="P1299">
        <v>3</v>
      </c>
    </row>
    <row r="1300" spans="1:16" x14ac:dyDescent="0.25">
      <c r="A1300" s="46" t="s">
        <v>746</v>
      </c>
      <c r="B1300" s="46" t="s">
        <v>1004</v>
      </c>
      <c r="C1300">
        <v>1300</v>
      </c>
      <c r="D1300" s="53">
        <v>1563</v>
      </c>
      <c r="E13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0" s="55" t="s">
        <v>1018</v>
      </c>
      <c r="G1300" s="57">
        <v>43236.552106481482</v>
      </c>
      <c r="H1300" s="55" t="s">
        <v>1555</v>
      </c>
      <c r="I1300" s="55"/>
      <c r="J1300" s="55"/>
      <c r="K1300" s="55"/>
      <c r="L1300" s="57">
        <v>43236.552106481482</v>
      </c>
      <c r="M1300" s="59" t="s">
        <v>3369</v>
      </c>
      <c r="N1300" s="58" t="s">
        <v>4898</v>
      </c>
      <c r="O1300" s="55"/>
      <c r="P1300">
        <v>1</v>
      </c>
    </row>
    <row r="1301" spans="1:16" x14ac:dyDescent="0.25">
      <c r="A1301" s="46" t="s">
        <v>746</v>
      </c>
      <c r="B1301" s="46" t="s">
        <v>755</v>
      </c>
      <c r="C1301">
        <v>1301</v>
      </c>
      <c r="D1301" s="53">
        <v>1564</v>
      </c>
      <c r="E13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1" s="55" t="s">
        <v>1018</v>
      </c>
      <c r="G1301" s="57">
        <v>43236.552106481482</v>
      </c>
      <c r="H1301" s="55" t="s">
        <v>1555</v>
      </c>
      <c r="I1301" s="55"/>
      <c r="J1301" s="55"/>
      <c r="K1301" s="55"/>
      <c r="L1301" s="57">
        <v>43236.552106481482</v>
      </c>
      <c r="M1301" s="59" t="s">
        <v>3369</v>
      </c>
      <c r="N1301" s="58" t="s">
        <v>4898</v>
      </c>
      <c r="O1301" s="55"/>
      <c r="P1301">
        <v>1</v>
      </c>
    </row>
    <row r="1302" spans="1:16" x14ac:dyDescent="0.25">
      <c r="A1302" s="46" t="s">
        <v>746</v>
      </c>
      <c r="B1302" s="46" t="s">
        <v>1005</v>
      </c>
      <c r="C1302">
        <v>1302</v>
      </c>
      <c r="D1302" s="53">
        <v>1565</v>
      </c>
      <c r="E13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2" s="55" t="s">
        <v>1018</v>
      </c>
      <c r="G1302" s="57">
        <v>43236.552106481482</v>
      </c>
      <c r="H1302" s="55" t="s">
        <v>1555</v>
      </c>
      <c r="I1302" s="55"/>
      <c r="J1302" s="55"/>
      <c r="K1302" s="55"/>
      <c r="L1302" s="57">
        <v>43236.552106481482</v>
      </c>
      <c r="M1302" s="59" t="s">
        <v>3369</v>
      </c>
      <c r="N1302" s="58" t="s">
        <v>4898</v>
      </c>
      <c r="O1302" s="55"/>
      <c r="P1302">
        <v>1</v>
      </c>
    </row>
    <row r="1303" spans="1:16" x14ac:dyDescent="0.25">
      <c r="A1303" s="46" t="s">
        <v>746</v>
      </c>
      <c r="B1303" s="46" t="s">
        <v>1006</v>
      </c>
      <c r="C1303">
        <v>1303</v>
      </c>
      <c r="D1303" s="53">
        <v>1566</v>
      </c>
      <c r="E13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3" s="55" t="s">
        <v>1018</v>
      </c>
      <c r="G1303" s="57">
        <v>43236.552106481482</v>
      </c>
      <c r="H1303" s="55" t="s">
        <v>1555</v>
      </c>
      <c r="I1303" s="55"/>
      <c r="J1303" s="55"/>
      <c r="K1303" s="55"/>
      <c r="L1303" s="57">
        <v>43236.552106481482</v>
      </c>
      <c r="M1303" s="59" t="s">
        <v>3369</v>
      </c>
      <c r="N1303" s="58" t="s">
        <v>4898</v>
      </c>
      <c r="O1303" s="55"/>
      <c r="P1303">
        <v>1</v>
      </c>
    </row>
    <row r="1304" spans="1:16" x14ac:dyDescent="0.25">
      <c r="A1304" s="46" t="s">
        <v>746</v>
      </c>
      <c r="B1304" s="46" t="s">
        <v>818</v>
      </c>
      <c r="C1304">
        <v>1304</v>
      </c>
      <c r="D1304" s="53">
        <v>1567</v>
      </c>
      <c r="E13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4" s="55" t="s">
        <v>1018</v>
      </c>
      <c r="G1304" s="57">
        <v>43236.552106481482</v>
      </c>
      <c r="H1304" s="55" t="s">
        <v>1555</v>
      </c>
      <c r="I1304" s="55"/>
      <c r="J1304" s="55"/>
      <c r="K1304" s="55"/>
      <c r="L1304" s="57">
        <v>43236.552106481482</v>
      </c>
      <c r="M1304" s="59" t="s">
        <v>3369</v>
      </c>
      <c r="N1304" s="58" t="s">
        <v>4898</v>
      </c>
      <c r="O1304" s="55"/>
      <c r="P1304">
        <v>1</v>
      </c>
    </row>
    <row r="1305" spans="1:16" x14ac:dyDescent="0.25">
      <c r="A1305" s="46" t="s">
        <v>746</v>
      </c>
      <c r="B1305" s="46" t="s">
        <v>756</v>
      </c>
      <c r="C1305">
        <v>1305</v>
      </c>
      <c r="D1305" s="53">
        <v>1568</v>
      </c>
      <c r="E13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5" s="55" t="s">
        <v>1018</v>
      </c>
      <c r="G1305" s="57">
        <v>43236.552106481482</v>
      </c>
      <c r="H1305" s="55" t="s">
        <v>1555</v>
      </c>
      <c r="I1305" s="55"/>
      <c r="J1305" s="55"/>
      <c r="K1305" s="55"/>
      <c r="L1305" s="57">
        <v>43236.552106481482</v>
      </c>
      <c r="M1305" s="59" t="s">
        <v>3369</v>
      </c>
      <c r="N1305" s="58" t="s">
        <v>4898</v>
      </c>
      <c r="O1305" s="55"/>
      <c r="P1305">
        <v>1</v>
      </c>
    </row>
    <row r="1306" spans="1:16" x14ac:dyDescent="0.25">
      <c r="A1306" s="46" t="s">
        <v>749</v>
      </c>
      <c r="B1306" s="46" t="s">
        <v>746</v>
      </c>
      <c r="C1306">
        <v>1306</v>
      </c>
      <c r="D1306" s="53">
        <v>1569</v>
      </c>
      <c r="E13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6" s="55" t="s">
        <v>1018</v>
      </c>
      <c r="G1306" s="57">
        <v>43236.553333333337</v>
      </c>
      <c r="H1306" s="55" t="s">
        <v>1580</v>
      </c>
      <c r="I1306" s="59" t="s">
        <v>2036</v>
      </c>
      <c r="J1306" s="55" t="s">
        <v>2139</v>
      </c>
      <c r="K1306" s="55"/>
      <c r="L1306" s="57">
        <v>43236.553333333337</v>
      </c>
      <c r="M1306" s="59" t="s">
        <v>3370</v>
      </c>
      <c r="N1306" s="58" t="s">
        <v>4899</v>
      </c>
      <c r="O1306" s="58" t="s">
        <v>4903</v>
      </c>
      <c r="P1306" s="61">
        <v>1</v>
      </c>
    </row>
    <row r="1307" spans="1:16" x14ac:dyDescent="0.25">
      <c r="A1307" s="46" t="s">
        <v>751</v>
      </c>
      <c r="B1307" s="46" t="s">
        <v>746</v>
      </c>
      <c r="C1307">
        <v>1307</v>
      </c>
      <c r="D1307" s="53">
        <v>1570</v>
      </c>
      <c r="E13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7" s="55" t="s">
        <v>1018</v>
      </c>
      <c r="G1307" s="57">
        <v>43236.254861111112</v>
      </c>
      <c r="H1307" s="55" t="s">
        <v>1581</v>
      </c>
      <c r="I1307" s="55"/>
      <c r="J1307" s="55"/>
      <c r="K1307" s="55"/>
      <c r="L1307" s="57">
        <v>43236.254861111112</v>
      </c>
      <c r="M1307" s="59" t="s">
        <v>3371</v>
      </c>
      <c r="N1307" s="58" t="s">
        <v>4900</v>
      </c>
      <c r="O1307" s="55"/>
      <c r="P1307">
        <v>1</v>
      </c>
    </row>
    <row r="1308" spans="1:16" x14ac:dyDescent="0.25">
      <c r="A1308" s="46" t="s">
        <v>751</v>
      </c>
      <c r="B1308" s="46" t="s">
        <v>1004</v>
      </c>
      <c r="C1308">
        <v>1308</v>
      </c>
      <c r="D1308" s="53">
        <v>1571</v>
      </c>
      <c r="E13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8" s="55" t="s">
        <v>1018</v>
      </c>
      <c r="G1308" s="57">
        <v>43236.555</v>
      </c>
      <c r="H1308" s="55" t="s">
        <v>1555</v>
      </c>
      <c r="I1308" s="55"/>
      <c r="J1308" s="55"/>
      <c r="K1308" s="55"/>
      <c r="L1308" s="57">
        <v>43236.555</v>
      </c>
      <c r="M1308" s="59" t="s">
        <v>3372</v>
      </c>
      <c r="N1308" s="58" t="s">
        <v>4901</v>
      </c>
      <c r="O1308" s="55"/>
      <c r="P1308">
        <v>1</v>
      </c>
    </row>
    <row r="1309" spans="1:16" x14ac:dyDescent="0.25">
      <c r="A1309" s="46" t="s">
        <v>751</v>
      </c>
      <c r="B1309" s="46" t="s">
        <v>755</v>
      </c>
      <c r="C1309">
        <v>1309</v>
      </c>
      <c r="D1309" s="53">
        <v>1573</v>
      </c>
      <c r="E13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09" s="55" t="s">
        <v>1018</v>
      </c>
      <c r="G1309" s="57">
        <v>43236.555</v>
      </c>
      <c r="H1309" s="55" t="s">
        <v>1555</v>
      </c>
      <c r="I1309" s="55"/>
      <c r="J1309" s="55"/>
      <c r="K1309" s="55"/>
      <c r="L1309" s="57">
        <v>43236.555</v>
      </c>
      <c r="M1309" s="59" t="s">
        <v>3372</v>
      </c>
      <c r="N1309" s="58" t="s">
        <v>4901</v>
      </c>
      <c r="O1309" s="55"/>
      <c r="P1309">
        <v>1</v>
      </c>
    </row>
    <row r="1310" spans="1:16" x14ac:dyDescent="0.25">
      <c r="A1310" s="46" t="s">
        <v>756</v>
      </c>
      <c r="B1310" s="46" t="s">
        <v>1005</v>
      </c>
      <c r="C1310">
        <v>1310</v>
      </c>
      <c r="D1310" s="53">
        <v>1574</v>
      </c>
      <c r="E13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0" s="55" t="s">
        <v>1018</v>
      </c>
      <c r="G1310" s="57">
        <v>43236.546307870369</v>
      </c>
      <c r="H1310" s="55" t="s">
        <v>1583</v>
      </c>
      <c r="I1310" s="59" t="s">
        <v>2038</v>
      </c>
      <c r="J1310" s="55" t="s">
        <v>2139</v>
      </c>
      <c r="K1310" s="55"/>
      <c r="L1310" s="57">
        <v>43236.546307870369</v>
      </c>
      <c r="M1310" s="59" t="s">
        <v>3374</v>
      </c>
      <c r="N1310" s="58" t="s">
        <v>4903</v>
      </c>
      <c r="O1310" s="55"/>
      <c r="P1310">
        <v>1</v>
      </c>
    </row>
    <row r="1311" spans="1:16" x14ac:dyDescent="0.25">
      <c r="A1311" s="46" t="s">
        <v>749</v>
      </c>
      <c r="B1311" s="46" t="s">
        <v>1005</v>
      </c>
      <c r="C1311">
        <v>1311</v>
      </c>
      <c r="D1311" s="53">
        <v>1575</v>
      </c>
      <c r="E13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1" s="55" t="s">
        <v>1018</v>
      </c>
      <c r="G1311" s="57">
        <v>43236.553333333337</v>
      </c>
      <c r="H1311" s="55" t="s">
        <v>1580</v>
      </c>
      <c r="I1311" s="59" t="s">
        <v>2036</v>
      </c>
      <c r="J1311" s="55" t="s">
        <v>2139</v>
      </c>
      <c r="K1311" s="55"/>
      <c r="L1311" s="57">
        <v>43236.553333333337</v>
      </c>
      <c r="M1311" s="59" t="s">
        <v>3370</v>
      </c>
      <c r="N1311" s="58" t="s">
        <v>4899</v>
      </c>
      <c r="O1311" s="58" t="s">
        <v>4903</v>
      </c>
      <c r="P1311" s="61">
        <v>1</v>
      </c>
    </row>
    <row r="1312" spans="1:16" x14ac:dyDescent="0.25">
      <c r="A1312" s="46" t="s">
        <v>751</v>
      </c>
      <c r="B1312" s="46" t="s">
        <v>1005</v>
      </c>
      <c r="C1312">
        <v>1312</v>
      </c>
      <c r="D1312" s="53">
        <v>1576</v>
      </c>
      <c r="E13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2" s="55" t="s">
        <v>1018</v>
      </c>
      <c r="G1312" s="57">
        <v>43236.555</v>
      </c>
      <c r="H1312" s="55" t="s">
        <v>1555</v>
      </c>
      <c r="I1312" s="55"/>
      <c r="J1312" s="55"/>
      <c r="K1312" s="55"/>
      <c r="L1312" s="57">
        <v>43236.555</v>
      </c>
      <c r="M1312" s="59" t="s">
        <v>3372</v>
      </c>
      <c r="N1312" s="58" t="s">
        <v>4901</v>
      </c>
      <c r="O1312" s="55"/>
      <c r="P1312">
        <v>1</v>
      </c>
    </row>
    <row r="1313" spans="1:16" x14ac:dyDescent="0.25">
      <c r="A1313" s="46" t="s">
        <v>756</v>
      </c>
      <c r="B1313" s="46" t="s">
        <v>1006</v>
      </c>
      <c r="C1313">
        <v>1313</v>
      </c>
      <c r="D1313" s="53">
        <v>1577</v>
      </c>
      <c r="E13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3" s="55" t="s">
        <v>1018</v>
      </c>
      <c r="G1313" s="57">
        <v>43236.546307870369</v>
      </c>
      <c r="H1313" s="55" t="s">
        <v>1583</v>
      </c>
      <c r="I1313" s="59" t="s">
        <v>2038</v>
      </c>
      <c r="J1313" s="55" t="s">
        <v>2139</v>
      </c>
      <c r="K1313" s="55"/>
      <c r="L1313" s="57">
        <v>43236.546307870369</v>
      </c>
      <c r="M1313" s="59" t="s">
        <v>3374</v>
      </c>
      <c r="N1313" s="58" t="s">
        <v>4903</v>
      </c>
      <c r="O1313" s="55"/>
      <c r="P1313">
        <v>1</v>
      </c>
    </row>
    <row r="1314" spans="1:16" x14ac:dyDescent="0.25">
      <c r="A1314" s="46" t="s">
        <v>749</v>
      </c>
      <c r="B1314" s="46" t="s">
        <v>1006</v>
      </c>
      <c r="C1314">
        <v>1314</v>
      </c>
      <c r="D1314" s="53">
        <v>1578</v>
      </c>
      <c r="E13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4" s="55" t="s">
        <v>1018</v>
      </c>
      <c r="G1314" s="57">
        <v>43236.553333333337</v>
      </c>
      <c r="H1314" s="55" t="s">
        <v>1580</v>
      </c>
      <c r="I1314" s="59" t="s">
        <v>2036</v>
      </c>
      <c r="J1314" s="55" t="s">
        <v>2139</v>
      </c>
      <c r="K1314" s="55"/>
      <c r="L1314" s="57">
        <v>43236.553333333337</v>
      </c>
      <c r="M1314" s="59" t="s">
        <v>3370</v>
      </c>
      <c r="N1314" s="58" t="s">
        <v>4899</v>
      </c>
      <c r="O1314" s="58" t="s">
        <v>4903</v>
      </c>
      <c r="P1314" s="61">
        <v>1</v>
      </c>
    </row>
    <row r="1315" spans="1:16" x14ac:dyDescent="0.25">
      <c r="A1315" s="46" t="s">
        <v>751</v>
      </c>
      <c r="B1315" s="46" t="s">
        <v>1006</v>
      </c>
      <c r="C1315">
        <v>1315</v>
      </c>
      <c r="D1315" s="53">
        <v>1579</v>
      </c>
      <c r="E13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5" s="55" t="s">
        <v>1018</v>
      </c>
      <c r="G1315" s="57">
        <v>43236.555</v>
      </c>
      <c r="H1315" s="55" t="s">
        <v>1555</v>
      </c>
      <c r="I1315" s="55"/>
      <c r="J1315" s="55"/>
      <c r="K1315" s="55"/>
      <c r="L1315" s="57">
        <v>43236.555</v>
      </c>
      <c r="M1315" s="59" t="s">
        <v>3372</v>
      </c>
      <c r="N1315" s="58" t="s">
        <v>4901</v>
      </c>
      <c r="O1315" s="55"/>
      <c r="P1315">
        <v>1</v>
      </c>
    </row>
    <row r="1316" spans="1:16" x14ac:dyDescent="0.25">
      <c r="A1316" s="46" t="s">
        <v>756</v>
      </c>
      <c r="B1316" s="46" t="s">
        <v>748</v>
      </c>
      <c r="C1316">
        <v>1316</v>
      </c>
      <c r="D1316" s="53">
        <v>1580</v>
      </c>
      <c r="E13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6" s="55" t="s">
        <v>1018</v>
      </c>
      <c r="G1316" s="57">
        <v>43236.002638888887</v>
      </c>
      <c r="H1316" s="55" t="s">
        <v>1219</v>
      </c>
      <c r="I1316" s="55"/>
      <c r="J1316" s="55"/>
      <c r="K1316" s="55"/>
      <c r="L1316" s="57">
        <v>43236.002638888887</v>
      </c>
      <c r="M1316" s="59" t="s">
        <v>3375</v>
      </c>
      <c r="N1316" s="58" t="s">
        <v>4904</v>
      </c>
      <c r="O1316" s="55"/>
      <c r="P1316">
        <v>2</v>
      </c>
    </row>
    <row r="1317" spans="1:16" x14ac:dyDescent="0.25">
      <c r="A1317" s="46" t="s">
        <v>756</v>
      </c>
      <c r="B1317" s="46" t="s">
        <v>738</v>
      </c>
      <c r="C1317">
        <v>1317</v>
      </c>
      <c r="D1317" s="53">
        <v>1581</v>
      </c>
      <c r="E13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7" s="55" t="s">
        <v>1018</v>
      </c>
      <c r="G1317" s="57">
        <v>43236.002638888887</v>
      </c>
      <c r="H1317" s="55" t="s">
        <v>1219</v>
      </c>
      <c r="I1317" s="55"/>
      <c r="J1317" s="55"/>
      <c r="K1317" s="55"/>
      <c r="L1317" s="57">
        <v>43236.002638888887</v>
      </c>
      <c r="M1317" s="59" t="s">
        <v>3375</v>
      </c>
      <c r="N1317" s="58" t="s">
        <v>4904</v>
      </c>
      <c r="O1317" s="55"/>
      <c r="P1317">
        <v>1</v>
      </c>
    </row>
    <row r="1318" spans="1:16" x14ac:dyDescent="0.25">
      <c r="A1318" s="46" t="s">
        <v>756</v>
      </c>
      <c r="B1318" s="46" t="s">
        <v>818</v>
      </c>
      <c r="C1318">
        <v>1318</v>
      </c>
      <c r="D1318" s="53">
        <v>1582</v>
      </c>
      <c r="E13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8" s="55" t="s">
        <v>1018</v>
      </c>
      <c r="G1318" s="57">
        <v>43236.546307870369</v>
      </c>
      <c r="H1318" s="55" t="s">
        <v>1583</v>
      </c>
      <c r="I1318" s="59" t="s">
        <v>2038</v>
      </c>
      <c r="J1318" s="55" t="s">
        <v>2139</v>
      </c>
      <c r="K1318" s="55"/>
      <c r="L1318" s="57">
        <v>43236.546307870369</v>
      </c>
      <c r="M1318" s="59" t="s">
        <v>3374</v>
      </c>
      <c r="N1318" s="58" t="s">
        <v>4903</v>
      </c>
      <c r="O1318" s="55"/>
      <c r="P1318">
        <v>1</v>
      </c>
    </row>
    <row r="1319" spans="1:16" x14ac:dyDescent="0.25">
      <c r="A1319" s="46" t="s">
        <v>756</v>
      </c>
      <c r="B1319" s="46" t="s">
        <v>715</v>
      </c>
      <c r="C1319">
        <v>1319</v>
      </c>
      <c r="D1319" s="53">
        <v>1583</v>
      </c>
      <c r="E13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19" s="55" t="s">
        <v>1018</v>
      </c>
      <c r="G1319" s="57">
        <v>43236.546307870369</v>
      </c>
      <c r="H1319" s="55" t="s">
        <v>1583</v>
      </c>
      <c r="I1319" s="59" t="s">
        <v>2038</v>
      </c>
      <c r="J1319" s="55" t="s">
        <v>2139</v>
      </c>
      <c r="K1319" s="55"/>
      <c r="L1319" s="57">
        <v>43236.546307870369</v>
      </c>
      <c r="M1319" s="59" t="s">
        <v>3374</v>
      </c>
      <c r="N1319" s="58" t="s">
        <v>4903</v>
      </c>
      <c r="O1319" s="55"/>
      <c r="P1319">
        <v>1</v>
      </c>
    </row>
    <row r="1320" spans="1:16" x14ac:dyDescent="0.25">
      <c r="A1320" s="46" t="s">
        <v>756</v>
      </c>
      <c r="B1320" s="46" t="s">
        <v>857</v>
      </c>
      <c r="C1320">
        <v>1320</v>
      </c>
      <c r="D1320" s="53">
        <v>1584</v>
      </c>
      <c r="E13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0" s="55" t="s">
        <v>1018</v>
      </c>
      <c r="G1320" s="57">
        <v>43236.546307870369</v>
      </c>
      <c r="H1320" s="55" t="s">
        <v>1583</v>
      </c>
      <c r="I1320" s="59" t="s">
        <v>2038</v>
      </c>
      <c r="J1320" s="55" t="s">
        <v>2139</v>
      </c>
      <c r="K1320" s="55"/>
      <c r="L1320" s="57">
        <v>43236.546307870369</v>
      </c>
      <c r="M1320" s="59" t="s">
        <v>3374</v>
      </c>
      <c r="N1320" s="58" t="s">
        <v>4903</v>
      </c>
      <c r="O1320" s="55"/>
      <c r="P1320">
        <v>1</v>
      </c>
    </row>
    <row r="1321" spans="1:16" x14ac:dyDescent="0.25">
      <c r="A1321" s="46" t="s">
        <v>751</v>
      </c>
      <c r="B1321" s="46" t="s">
        <v>756</v>
      </c>
      <c r="C1321">
        <v>1321</v>
      </c>
      <c r="D1321" s="53">
        <v>1586</v>
      </c>
      <c r="E13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1" s="55" t="s">
        <v>1018</v>
      </c>
      <c r="G1321" s="57">
        <v>43236.555</v>
      </c>
      <c r="H1321" s="55" t="s">
        <v>1555</v>
      </c>
      <c r="I1321" s="55"/>
      <c r="J1321" s="55"/>
      <c r="K1321" s="55"/>
      <c r="L1321" s="57">
        <v>43236.555</v>
      </c>
      <c r="M1321" s="59" t="s">
        <v>3372</v>
      </c>
      <c r="N1321" s="58" t="s">
        <v>4901</v>
      </c>
      <c r="O1321" s="55"/>
      <c r="P1321">
        <v>1</v>
      </c>
    </row>
    <row r="1322" spans="1:16" x14ac:dyDescent="0.25">
      <c r="A1322" s="46" t="s">
        <v>751</v>
      </c>
      <c r="B1322" s="46" t="s">
        <v>507</v>
      </c>
      <c r="C1322">
        <v>1322</v>
      </c>
      <c r="D1322" s="53">
        <v>1587</v>
      </c>
      <c r="E13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2" s="55" t="s">
        <v>1018</v>
      </c>
      <c r="G1322" s="57">
        <v>43235.262731481482</v>
      </c>
      <c r="H1322" s="55" t="s">
        <v>1575</v>
      </c>
      <c r="I1322" s="55"/>
      <c r="J1322" s="55"/>
      <c r="K1322" s="55"/>
      <c r="L1322" s="57">
        <v>43235.262731481482</v>
      </c>
      <c r="M1322" s="59" t="s">
        <v>3345</v>
      </c>
      <c r="N1322" s="58" t="s">
        <v>4874</v>
      </c>
      <c r="O1322" s="55"/>
      <c r="P1322">
        <v>1</v>
      </c>
    </row>
    <row r="1323" spans="1:16" x14ac:dyDescent="0.25">
      <c r="A1323" s="46" t="s">
        <v>751</v>
      </c>
      <c r="B1323" s="46" t="s">
        <v>693</v>
      </c>
      <c r="C1323">
        <v>1323</v>
      </c>
      <c r="D1323" s="53">
        <v>1588</v>
      </c>
      <c r="E13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3" s="55" t="s">
        <v>1018</v>
      </c>
      <c r="G1323" s="57">
        <v>43235.270983796298</v>
      </c>
      <c r="H1323" s="55" t="s">
        <v>1159</v>
      </c>
      <c r="I1323" s="59" t="s">
        <v>1818</v>
      </c>
      <c r="J1323" s="55" t="s">
        <v>2146</v>
      </c>
      <c r="K1323" s="55" t="s">
        <v>2214</v>
      </c>
      <c r="L1323" s="57">
        <v>43235.270983796298</v>
      </c>
      <c r="M1323" s="59" t="s">
        <v>3348</v>
      </c>
      <c r="N1323" s="58" t="s">
        <v>4877</v>
      </c>
      <c r="O1323" s="55"/>
      <c r="P1323">
        <v>4</v>
      </c>
    </row>
    <row r="1324" spans="1:16" x14ac:dyDescent="0.25">
      <c r="A1324" s="46" t="s">
        <v>751</v>
      </c>
      <c r="B1324" s="46" t="s">
        <v>715</v>
      </c>
      <c r="C1324">
        <v>1324</v>
      </c>
      <c r="D1324" s="53">
        <v>1589</v>
      </c>
      <c r="E13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4" s="55" t="s">
        <v>1018</v>
      </c>
      <c r="G1324" s="57">
        <v>43235.273449074077</v>
      </c>
      <c r="H1324" s="55" t="s">
        <v>1160</v>
      </c>
      <c r="I1324" s="55"/>
      <c r="J1324" s="55"/>
      <c r="K1324" s="55"/>
      <c r="L1324" s="57">
        <v>43235.273449074077</v>
      </c>
      <c r="M1324" s="59" t="s">
        <v>3376</v>
      </c>
      <c r="N1324" s="58" t="s">
        <v>4905</v>
      </c>
      <c r="O1324" s="55"/>
      <c r="P1324">
        <v>5</v>
      </c>
    </row>
    <row r="1325" spans="1:16" x14ac:dyDescent="0.25">
      <c r="A1325" s="46" t="s">
        <v>751</v>
      </c>
      <c r="B1325" s="46" t="s">
        <v>857</v>
      </c>
      <c r="C1325">
        <v>1325</v>
      </c>
      <c r="D1325" s="53">
        <v>1590</v>
      </c>
      <c r="E13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5" s="55" t="s">
        <v>1018</v>
      </c>
      <c r="G1325" s="57">
        <v>43235.43246527778</v>
      </c>
      <c r="H1325" s="55" t="s">
        <v>1101</v>
      </c>
      <c r="I1325" s="55"/>
      <c r="J1325" s="55"/>
      <c r="K1325" s="55"/>
      <c r="L1325" s="57">
        <v>43235.43246527778</v>
      </c>
      <c r="M1325" s="59" t="s">
        <v>3377</v>
      </c>
      <c r="N1325" s="58" t="s">
        <v>4906</v>
      </c>
      <c r="O1325" s="55"/>
      <c r="P1325">
        <v>4</v>
      </c>
    </row>
    <row r="1326" spans="1:16" x14ac:dyDescent="0.25">
      <c r="A1326" s="46" t="s">
        <v>751</v>
      </c>
      <c r="B1326" s="46" t="s">
        <v>816</v>
      </c>
      <c r="C1326">
        <v>1326</v>
      </c>
      <c r="D1326" s="53">
        <v>1591</v>
      </c>
      <c r="E13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6" s="55" t="s">
        <v>1018</v>
      </c>
      <c r="G1326" s="57">
        <v>43236.258113425924</v>
      </c>
      <c r="H1326" s="55" t="s">
        <v>1177</v>
      </c>
      <c r="I1326" s="55"/>
      <c r="J1326" s="55"/>
      <c r="K1326" s="55"/>
      <c r="L1326" s="57">
        <v>43236.258113425924</v>
      </c>
      <c r="M1326" s="59" t="s">
        <v>3378</v>
      </c>
      <c r="N1326" s="58" t="s">
        <v>4907</v>
      </c>
      <c r="O1326" s="55"/>
      <c r="P1326">
        <v>1</v>
      </c>
    </row>
    <row r="1327" spans="1:16" x14ac:dyDescent="0.25">
      <c r="A1327" s="46" t="s">
        <v>751</v>
      </c>
      <c r="B1327" s="46" t="s">
        <v>748</v>
      </c>
      <c r="C1327">
        <v>1327</v>
      </c>
      <c r="D1327" s="53">
        <v>1593</v>
      </c>
      <c r="E13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7" s="55" t="s">
        <v>1018</v>
      </c>
      <c r="G1327" s="57">
        <v>43236.555</v>
      </c>
      <c r="H1327" s="55" t="s">
        <v>1555</v>
      </c>
      <c r="I1327" s="55"/>
      <c r="J1327" s="55"/>
      <c r="K1327" s="55"/>
      <c r="L1327" s="57">
        <v>43236.555</v>
      </c>
      <c r="M1327" s="59" t="s">
        <v>3372</v>
      </c>
      <c r="N1327" s="58" t="s">
        <v>4901</v>
      </c>
      <c r="O1327" s="55"/>
      <c r="P1327">
        <v>1</v>
      </c>
    </row>
    <row r="1328" spans="1:16" x14ac:dyDescent="0.25">
      <c r="A1328" s="46" t="s">
        <v>751</v>
      </c>
      <c r="B1328" s="46" t="s">
        <v>818</v>
      </c>
      <c r="C1328">
        <v>1328</v>
      </c>
      <c r="D1328" s="53">
        <v>1594</v>
      </c>
      <c r="E13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8" s="55" t="s">
        <v>1018</v>
      </c>
      <c r="G1328" s="57">
        <v>43236.555</v>
      </c>
      <c r="H1328" s="55" t="s">
        <v>1555</v>
      </c>
      <c r="I1328" s="55"/>
      <c r="J1328" s="55"/>
      <c r="K1328" s="55"/>
      <c r="L1328" s="57">
        <v>43236.555</v>
      </c>
      <c r="M1328" s="59" t="s">
        <v>3372</v>
      </c>
      <c r="N1328" s="58" t="s">
        <v>4901</v>
      </c>
      <c r="O1328" s="55"/>
      <c r="P1328">
        <v>1</v>
      </c>
    </row>
    <row r="1329" spans="1:16" x14ac:dyDescent="0.25">
      <c r="A1329" s="46" t="s">
        <v>757</v>
      </c>
      <c r="B1329" s="46" t="s">
        <v>891</v>
      </c>
      <c r="C1329">
        <v>1329</v>
      </c>
      <c r="D1329" s="53">
        <v>1595</v>
      </c>
      <c r="E13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29" s="55" t="s">
        <v>1018</v>
      </c>
      <c r="G1329" s="57">
        <v>43235.406736111108</v>
      </c>
      <c r="H1329" s="55" t="s">
        <v>1109</v>
      </c>
      <c r="I1329" s="55"/>
      <c r="J1329" s="55"/>
      <c r="K1329" s="55"/>
      <c r="L1329" s="57">
        <v>43235.406736111108</v>
      </c>
      <c r="M1329" s="59" t="s">
        <v>3380</v>
      </c>
      <c r="N1329" s="58" t="s">
        <v>4909</v>
      </c>
      <c r="O1329" s="55"/>
      <c r="P1329">
        <v>1</v>
      </c>
    </row>
    <row r="1330" spans="1:16" x14ac:dyDescent="0.25">
      <c r="A1330" s="46" t="s">
        <v>757</v>
      </c>
      <c r="B1330" s="46" t="s">
        <v>738</v>
      </c>
      <c r="C1330">
        <v>1330</v>
      </c>
      <c r="D1330" s="53">
        <v>1596</v>
      </c>
      <c r="E13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0" s="55" t="s">
        <v>1018</v>
      </c>
      <c r="G1330" s="57">
        <v>43235.406736111108</v>
      </c>
      <c r="H1330" s="55" t="s">
        <v>1109</v>
      </c>
      <c r="I1330" s="55"/>
      <c r="J1330" s="55"/>
      <c r="K1330" s="55"/>
      <c r="L1330" s="57">
        <v>43235.406736111108</v>
      </c>
      <c r="M1330" s="59" t="s">
        <v>3380</v>
      </c>
      <c r="N1330" s="58" t="s">
        <v>4909</v>
      </c>
      <c r="O1330" s="55"/>
      <c r="P1330">
        <v>2</v>
      </c>
    </row>
    <row r="1331" spans="1:16" x14ac:dyDescent="0.25">
      <c r="A1331" s="46" t="s">
        <v>759</v>
      </c>
      <c r="B1331" s="46" t="s">
        <v>953</v>
      </c>
      <c r="C1331">
        <v>1331</v>
      </c>
      <c r="D1331" s="53">
        <v>1598</v>
      </c>
      <c r="E13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1" s="55" t="s">
        <v>1018</v>
      </c>
      <c r="G1331" s="57">
        <v>43235.888854166667</v>
      </c>
      <c r="H1331" s="55" t="s">
        <v>1351</v>
      </c>
      <c r="I1331" s="59" t="s">
        <v>1916</v>
      </c>
      <c r="J1331" s="55" t="s">
        <v>2168</v>
      </c>
      <c r="K1331" s="55" t="s">
        <v>2230</v>
      </c>
      <c r="L1331" s="57">
        <v>43235.888854166667</v>
      </c>
      <c r="M1331" s="59" t="s">
        <v>3382</v>
      </c>
      <c r="N1331" s="58" t="s">
        <v>4911</v>
      </c>
      <c r="O1331" s="55"/>
      <c r="P1331">
        <v>1</v>
      </c>
    </row>
    <row r="1332" spans="1:16" x14ac:dyDescent="0.25">
      <c r="A1332" s="46" t="s">
        <v>759</v>
      </c>
      <c r="B1332" s="46" t="s">
        <v>954</v>
      </c>
      <c r="C1332">
        <v>1332</v>
      </c>
      <c r="D1332" s="53">
        <v>1599</v>
      </c>
      <c r="E13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2" s="55" t="s">
        <v>1018</v>
      </c>
      <c r="G1332" s="57">
        <v>43235.888854166667</v>
      </c>
      <c r="H1332" s="55" t="s">
        <v>1351</v>
      </c>
      <c r="I1332" s="59" t="s">
        <v>1916</v>
      </c>
      <c r="J1332" s="55" t="s">
        <v>2168</v>
      </c>
      <c r="K1332" s="55" t="s">
        <v>2230</v>
      </c>
      <c r="L1332" s="57">
        <v>43235.888854166667</v>
      </c>
      <c r="M1332" s="59" t="s">
        <v>3382</v>
      </c>
      <c r="N1332" s="58" t="s">
        <v>4911</v>
      </c>
      <c r="O1332" s="55"/>
      <c r="P1332">
        <v>1</v>
      </c>
    </row>
    <row r="1333" spans="1:16" x14ac:dyDescent="0.25">
      <c r="A1333" s="46" t="s">
        <v>759</v>
      </c>
      <c r="B1333" s="46" t="s">
        <v>738</v>
      </c>
      <c r="C1333">
        <v>1333</v>
      </c>
      <c r="D1333" s="53">
        <v>1600</v>
      </c>
      <c r="E13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3" s="55" t="s">
        <v>1018</v>
      </c>
      <c r="G1333" s="57">
        <v>43234.844328703701</v>
      </c>
      <c r="H1333" s="55" t="s">
        <v>1107</v>
      </c>
      <c r="I1333" s="55"/>
      <c r="J1333" s="55"/>
      <c r="K1333" s="55"/>
      <c r="L1333" s="57">
        <v>43234.844328703701</v>
      </c>
      <c r="M1333" s="59" t="s">
        <v>3383</v>
      </c>
      <c r="N1333" s="58" t="s">
        <v>4912</v>
      </c>
      <c r="O1333" s="55"/>
      <c r="P1333">
        <v>2</v>
      </c>
    </row>
    <row r="1334" spans="1:16" x14ac:dyDescent="0.25">
      <c r="A1334" s="46" t="s">
        <v>759</v>
      </c>
      <c r="B1334" s="46" t="s">
        <v>841</v>
      </c>
      <c r="C1334">
        <v>1334</v>
      </c>
      <c r="D1334" s="53">
        <v>1601</v>
      </c>
      <c r="E13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4" s="55" t="s">
        <v>1018</v>
      </c>
      <c r="G1334" s="57">
        <v>43234.844328703701</v>
      </c>
      <c r="H1334" s="55" t="s">
        <v>1107</v>
      </c>
      <c r="I1334" s="55"/>
      <c r="J1334" s="55"/>
      <c r="K1334" s="55"/>
      <c r="L1334" s="57">
        <v>43234.844328703701</v>
      </c>
      <c r="M1334" s="59" t="s">
        <v>3383</v>
      </c>
      <c r="N1334" s="58" t="s">
        <v>4912</v>
      </c>
      <c r="O1334" s="55"/>
      <c r="P1334">
        <v>1</v>
      </c>
    </row>
    <row r="1335" spans="1:16" x14ac:dyDescent="0.25">
      <c r="A1335" s="46" t="s">
        <v>759</v>
      </c>
      <c r="B1335" s="46" t="s">
        <v>857</v>
      </c>
      <c r="C1335">
        <v>1335</v>
      </c>
      <c r="D1335" s="53">
        <v>1602</v>
      </c>
      <c r="E13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5" s="55" t="s">
        <v>1018</v>
      </c>
      <c r="G1335" s="57">
        <v>43235.33258101852</v>
      </c>
      <c r="H1335" s="55" t="s">
        <v>1074</v>
      </c>
      <c r="I1335" s="55"/>
      <c r="J1335" s="55"/>
      <c r="K1335" s="55"/>
      <c r="L1335" s="57">
        <v>43235.33258101852</v>
      </c>
      <c r="M1335" s="59" t="s">
        <v>3384</v>
      </c>
      <c r="N1335" s="58" t="s">
        <v>4913</v>
      </c>
      <c r="O1335" s="55"/>
      <c r="P1335">
        <v>2</v>
      </c>
    </row>
    <row r="1336" spans="1:16" x14ac:dyDescent="0.25">
      <c r="A1336" s="46" t="s">
        <v>759</v>
      </c>
      <c r="B1336" s="46" t="s">
        <v>891</v>
      </c>
      <c r="C1336">
        <v>1336</v>
      </c>
      <c r="D1336" s="53">
        <v>1603</v>
      </c>
      <c r="E13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6" s="55" t="s">
        <v>1018</v>
      </c>
      <c r="G1336" s="57">
        <v>43235.398009259261</v>
      </c>
      <c r="H1336" s="55" t="s">
        <v>1109</v>
      </c>
      <c r="I1336" s="55"/>
      <c r="J1336" s="55"/>
      <c r="K1336" s="55"/>
      <c r="L1336" s="57">
        <v>43235.398009259261</v>
      </c>
      <c r="M1336" s="59" t="s">
        <v>3385</v>
      </c>
      <c r="N1336" s="58" t="s">
        <v>4914</v>
      </c>
      <c r="O1336" s="55"/>
      <c r="P1336">
        <v>1</v>
      </c>
    </row>
    <row r="1337" spans="1:16" x14ac:dyDescent="0.25">
      <c r="A1337" s="46" t="s">
        <v>759</v>
      </c>
      <c r="B1337" s="46" t="s">
        <v>792</v>
      </c>
      <c r="C1337">
        <v>1337</v>
      </c>
      <c r="D1337" s="53">
        <v>1604</v>
      </c>
      <c r="E13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7" s="55" t="s">
        <v>1018</v>
      </c>
      <c r="G1337" s="57">
        <v>43235.416354166664</v>
      </c>
      <c r="H1337" s="55" t="s">
        <v>1387</v>
      </c>
      <c r="I1337" s="55"/>
      <c r="J1337" s="55"/>
      <c r="K1337" s="55"/>
      <c r="L1337" s="57">
        <v>43235.416354166664</v>
      </c>
      <c r="M1337" s="59" t="s">
        <v>3386</v>
      </c>
      <c r="N1337" s="58" t="s">
        <v>4915</v>
      </c>
      <c r="O1337" s="55"/>
      <c r="P1337">
        <v>1</v>
      </c>
    </row>
    <row r="1338" spans="1:16" x14ac:dyDescent="0.25">
      <c r="A1338" s="46" t="s">
        <v>759</v>
      </c>
      <c r="B1338" s="46" t="s">
        <v>797</v>
      </c>
      <c r="C1338">
        <v>1338</v>
      </c>
      <c r="D1338" s="53">
        <v>1605</v>
      </c>
      <c r="E13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8" s="55" t="s">
        <v>1018</v>
      </c>
      <c r="G1338" s="57">
        <v>43236.318472222221</v>
      </c>
      <c r="H1338" s="55" t="s">
        <v>1586</v>
      </c>
      <c r="I1338" s="55"/>
      <c r="J1338" s="55"/>
      <c r="K1338" s="55"/>
      <c r="L1338" s="57">
        <v>43236.318472222221</v>
      </c>
      <c r="M1338" s="59" t="s">
        <v>3387</v>
      </c>
      <c r="N1338" s="58" t="s">
        <v>4916</v>
      </c>
      <c r="O1338" s="55"/>
      <c r="P1338">
        <v>1</v>
      </c>
    </row>
    <row r="1339" spans="1:16" x14ac:dyDescent="0.25">
      <c r="A1339" s="46" t="s">
        <v>759</v>
      </c>
      <c r="B1339" s="46" t="s">
        <v>534</v>
      </c>
      <c r="C1339">
        <v>1339</v>
      </c>
      <c r="D1339" s="53">
        <v>1606</v>
      </c>
      <c r="E13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39" s="55" t="s">
        <v>1018</v>
      </c>
      <c r="G1339" s="57">
        <v>43236.318472222221</v>
      </c>
      <c r="H1339" s="55" t="s">
        <v>1586</v>
      </c>
      <c r="I1339" s="55"/>
      <c r="J1339" s="55"/>
      <c r="K1339" s="55"/>
      <c r="L1339" s="57">
        <v>43236.318472222221</v>
      </c>
      <c r="M1339" s="59" t="s">
        <v>3387</v>
      </c>
      <c r="N1339" s="58" t="s">
        <v>4916</v>
      </c>
      <c r="O1339" s="55"/>
      <c r="P1339">
        <v>1</v>
      </c>
    </row>
    <row r="1340" spans="1:16" x14ac:dyDescent="0.25">
      <c r="A1340" s="46" t="s">
        <v>759</v>
      </c>
      <c r="B1340" s="46" t="s">
        <v>827</v>
      </c>
      <c r="C1340">
        <v>1340</v>
      </c>
      <c r="D1340" s="53">
        <v>1607</v>
      </c>
      <c r="E13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0" s="55" t="s">
        <v>1018</v>
      </c>
      <c r="G1340" s="57">
        <v>43236.318472222221</v>
      </c>
      <c r="H1340" s="55" t="s">
        <v>1586</v>
      </c>
      <c r="I1340" s="55"/>
      <c r="J1340" s="55"/>
      <c r="K1340" s="55"/>
      <c r="L1340" s="57">
        <v>43236.318472222221</v>
      </c>
      <c r="M1340" s="59" t="s">
        <v>3387</v>
      </c>
      <c r="N1340" s="58" t="s">
        <v>4916</v>
      </c>
      <c r="O1340" s="55"/>
      <c r="P1340">
        <v>1</v>
      </c>
    </row>
    <row r="1341" spans="1:16" x14ac:dyDescent="0.25">
      <c r="A1341" s="46" t="s">
        <v>759</v>
      </c>
      <c r="B1341" s="46" t="s">
        <v>693</v>
      </c>
      <c r="C1341">
        <v>1341</v>
      </c>
      <c r="D1341" s="53">
        <v>1608</v>
      </c>
      <c r="E13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1" s="55" t="s">
        <v>1018</v>
      </c>
      <c r="G1341" s="57">
        <v>43236.557372685187</v>
      </c>
      <c r="H1341" s="55" t="s">
        <v>1438</v>
      </c>
      <c r="I1341" s="55"/>
      <c r="J1341" s="55"/>
      <c r="K1341" s="55"/>
      <c r="L1341" s="57">
        <v>43236.557372685187</v>
      </c>
      <c r="M1341" s="59" t="s">
        <v>3388</v>
      </c>
      <c r="N1341" s="58" t="s">
        <v>4917</v>
      </c>
      <c r="O1341" s="55"/>
      <c r="P1341">
        <v>1</v>
      </c>
    </row>
    <row r="1342" spans="1:16" x14ac:dyDescent="0.25">
      <c r="A1342" s="46" t="s">
        <v>759</v>
      </c>
      <c r="B1342" s="46" t="s">
        <v>819</v>
      </c>
      <c r="C1342">
        <v>1342</v>
      </c>
      <c r="D1342" s="53">
        <v>1609</v>
      </c>
      <c r="E13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2" s="55" t="s">
        <v>1018</v>
      </c>
      <c r="G1342" s="57">
        <v>43236.558321759258</v>
      </c>
      <c r="H1342" s="55" t="s">
        <v>1540</v>
      </c>
      <c r="I1342" s="59" t="s">
        <v>1999</v>
      </c>
      <c r="J1342" s="55" t="s">
        <v>2142</v>
      </c>
      <c r="K1342" s="55"/>
      <c r="L1342" s="57">
        <v>43236.558321759258</v>
      </c>
      <c r="M1342" s="59" t="s">
        <v>3389</v>
      </c>
      <c r="N1342" s="58" t="s">
        <v>4918</v>
      </c>
      <c r="O1342" s="55"/>
      <c r="P1342">
        <v>1</v>
      </c>
    </row>
    <row r="1343" spans="1:16" x14ac:dyDescent="0.25">
      <c r="A1343" s="46" t="s">
        <v>610</v>
      </c>
      <c r="B1343" s="46" t="s">
        <v>760</v>
      </c>
      <c r="C1343">
        <v>1343</v>
      </c>
      <c r="D1343" s="53">
        <v>1610</v>
      </c>
      <c r="E13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3" s="55" t="s">
        <v>1018</v>
      </c>
      <c r="G1343" s="57">
        <v>43236.288553240738</v>
      </c>
      <c r="H1343" s="55" t="s">
        <v>1329</v>
      </c>
      <c r="I1343" s="55"/>
      <c r="J1343" s="55"/>
      <c r="K1343" s="55"/>
      <c r="L1343" s="57">
        <v>43236.288553240738</v>
      </c>
      <c r="M1343" s="59" t="s">
        <v>3390</v>
      </c>
      <c r="N1343" s="58" t="s">
        <v>4919</v>
      </c>
      <c r="O1343" s="55"/>
      <c r="P1343">
        <v>1</v>
      </c>
    </row>
    <row r="1344" spans="1:16" x14ac:dyDescent="0.25">
      <c r="A1344" s="46" t="s">
        <v>760</v>
      </c>
      <c r="B1344" s="46" t="s">
        <v>857</v>
      </c>
      <c r="C1344">
        <v>1344</v>
      </c>
      <c r="D1344" s="53">
        <v>1612</v>
      </c>
      <c r="E13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4" s="55" t="s">
        <v>1018</v>
      </c>
      <c r="G1344" s="57">
        <v>43236.558541666665</v>
      </c>
      <c r="H1344" s="55" t="s">
        <v>1588</v>
      </c>
      <c r="I1344" s="59" t="s">
        <v>1999</v>
      </c>
      <c r="J1344" s="55" t="s">
        <v>2142</v>
      </c>
      <c r="K1344" s="55"/>
      <c r="L1344" s="57">
        <v>43236.558541666665</v>
      </c>
      <c r="M1344" s="59" t="s">
        <v>3392</v>
      </c>
      <c r="N1344" s="58" t="s">
        <v>4921</v>
      </c>
      <c r="O1344" s="55"/>
      <c r="P1344">
        <v>1</v>
      </c>
    </row>
    <row r="1345" spans="1:16" x14ac:dyDescent="0.25">
      <c r="A1345" s="46" t="s">
        <v>761</v>
      </c>
      <c r="B1345" s="46" t="s">
        <v>921</v>
      </c>
      <c r="C1345">
        <v>1345</v>
      </c>
      <c r="D1345" s="53">
        <v>1613</v>
      </c>
      <c r="E13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5" s="55" t="s">
        <v>1018</v>
      </c>
      <c r="G1345" s="57">
        <v>43235.773553240739</v>
      </c>
      <c r="H1345" s="55" t="s">
        <v>1589</v>
      </c>
      <c r="I1345" s="59" t="s">
        <v>2041</v>
      </c>
      <c r="J1345" s="55" t="s">
        <v>2139</v>
      </c>
      <c r="K1345" s="55"/>
      <c r="L1345" s="57">
        <v>43235.773553240739</v>
      </c>
      <c r="M1345" s="59" t="s">
        <v>3393</v>
      </c>
      <c r="N1345" s="58" t="s">
        <v>4922</v>
      </c>
      <c r="O1345" s="58" t="s">
        <v>5391</v>
      </c>
      <c r="P1345" s="61">
        <v>1</v>
      </c>
    </row>
    <row r="1346" spans="1:16" x14ac:dyDescent="0.25">
      <c r="A1346" s="46" t="s">
        <v>761</v>
      </c>
      <c r="B1346" s="46" t="s">
        <v>1011</v>
      </c>
      <c r="C1346">
        <v>1346</v>
      </c>
      <c r="D1346" s="53">
        <v>1614</v>
      </c>
      <c r="E13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6" s="55" t="s">
        <v>1018</v>
      </c>
      <c r="G1346" s="57">
        <v>43235.773553240739</v>
      </c>
      <c r="H1346" s="55" t="s">
        <v>1589</v>
      </c>
      <c r="I1346" s="59" t="s">
        <v>2041</v>
      </c>
      <c r="J1346" s="55" t="s">
        <v>2139</v>
      </c>
      <c r="K1346" s="55"/>
      <c r="L1346" s="57">
        <v>43235.773553240739</v>
      </c>
      <c r="M1346" s="59" t="s">
        <v>3393</v>
      </c>
      <c r="N1346" s="58" t="s">
        <v>4922</v>
      </c>
      <c r="O1346" s="58" t="s">
        <v>5391</v>
      </c>
      <c r="P1346" s="61">
        <v>1</v>
      </c>
    </row>
    <row r="1347" spans="1:16" x14ac:dyDescent="0.25">
      <c r="A1347" s="46" t="s">
        <v>761</v>
      </c>
      <c r="B1347" s="46" t="s">
        <v>1012</v>
      </c>
      <c r="C1347">
        <v>1347</v>
      </c>
      <c r="D1347" s="53">
        <v>1615</v>
      </c>
      <c r="E13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7" s="55" t="s">
        <v>1018</v>
      </c>
      <c r="G1347" s="57">
        <v>43235.773553240739</v>
      </c>
      <c r="H1347" s="55" t="s">
        <v>1589</v>
      </c>
      <c r="I1347" s="59" t="s">
        <v>2041</v>
      </c>
      <c r="J1347" s="55" t="s">
        <v>2139</v>
      </c>
      <c r="K1347" s="55"/>
      <c r="L1347" s="57">
        <v>43235.773553240739</v>
      </c>
      <c r="M1347" s="59" t="s">
        <v>3393</v>
      </c>
      <c r="N1347" s="58" t="s">
        <v>4922</v>
      </c>
      <c r="O1347" s="58" t="s">
        <v>5391</v>
      </c>
      <c r="P1347" s="61">
        <v>1</v>
      </c>
    </row>
    <row r="1348" spans="1:16" x14ac:dyDescent="0.25">
      <c r="A1348" s="46" t="s">
        <v>762</v>
      </c>
      <c r="B1348" s="46" t="s">
        <v>507</v>
      </c>
      <c r="C1348">
        <v>1348</v>
      </c>
      <c r="D1348" s="53">
        <v>1616</v>
      </c>
      <c r="E13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8" s="55" t="s">
        <v>1018</v>
      </c>
      <c r="G1348" s="57">
        <v>43235.382314814815</v>
      </c>
      <c r="H1348" s="55" t="s">
        <v>1052</v>
      </c>
      <c r="I1348" s="55"/>
      <c r="J1348" s="55"/>
      <c r="K1348" s="55" t="s">
        <v>2198</v>
      </c>
      <c r="L1348" s="57">
        <v>43235.382314814815</v>
      </c>
      <c r="M1348" s="59" t="s">
        <v>3394</v>
      </c>
      <c r="N1348" s="58" t="s">
        <v>4923</v>
      </c>
      <c r="O1348" s="55"/>
      <c r="P1348">
        <v>1</v>
      </c>
    </row>
    <row r="1349" spans="1:16" x14ac:dyDescent="0.25">
      <c r="A1349" s="46" t="s">
        <v>507</v>
      </c>
      <c r="B1349" s="46" t="s">
        <v>797</v>
      </c>
      <c r="C1349">
        <v>1349</v>
      </c>
      <c r="D1349" s="53">
        <v>1617</v>
      </c>
      <c r="E13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49" s="55" t="s">
        <v>1018</v>
      </c>
      <c r="G1349" s="57">
        <v>43235.279791666668</v>
      </c>
      <c r="H1349" s="55" t="s">
        <v>1083</v>
      </c>
      <c r="I1349" s="55"/>
      <c r="J1349" s="55"/>
      <c r="K1349" s="55"/>
      <c r="L1349" s="57">
        <v>43235.279791666668</v>
      </c>
      <c r="M1349" s="59" t="s">
        <v>2729</v>
      </c>
      <c r="N1349" s="58" t="s">
        <v>4258</v>
      </c>
      <c r="O1349" s="55"/>
      <c r="P1349">
        <v>3</v>
      </c>
    </row>
    <row r="1350" spans="1:16" x14ac:dyDescent="0.25">
      <c r="A1350" s="46" t="s">
        <v>507</v>
      </c>
      <c r="B1350" s="46" t="s">
        <v>798</v>
      </c>
      <c r="C1350">
        <v>1350</v>
      </c>
      <c r="D1350" s="53">
        <v>1618</v>
      </c>
      <c r="E13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0" s="55" t="s">
        <v>1018</v>
      </c>
      <c r="G1350" s="57">
        <v>43235.279791666668</v>
      </c>
      <c r="H1350" s="55" t="s">
        <v>1083</v>
      </c>
      <c r="I1350" s="55"/>
      <c r="J1350" s="55"/>
      <c r="K1350" s="55"/>
      <c r="L1350" s="57">
        <v>43235.279791666668</v>
      </c>
      <c r="M1350" s="59" t="s">
        <v>2729</v>
      </c>
      <c r="N1350" s="58" t="s">
        <v>4258</v>
      </c>
      <c r="O1350" s="55"/>
      <c r="P1350">
        <v>3</v>
      </c>
    </row>
    <row r="1351" spans="1:16" x14ac:dyDescent="0.25">
      <c r="A1351" s="46" t="s">
        <v>507</v>
      </c>
      <c r="B1351" s="46" t="s">
        <v>940</v>
      </c>
      <c r="C1351">
        <v>1351</v>
      </c>
      <c r="D1351" s="53">
        <v>1619</v>
      </c>
      <c r="E13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1" s="55" t="s">
        <v>1018</v>
      </c>
      <c r="G1351" s="57">
        <v>43235.894803240742</v>
      </c>
      <c r="H1351" s="55" t="s">
        <v>1285</v>
      </c>
      <c r="I1351" s="55"/>
      <c r="J1351" s="55"/>
      <c r="K1351" s="55" t="s">
        <v>2225</v>
      </c>
      <c r="L1351" s="57">
        <v>43235.894803240742</v>
      </c>
      <c r="M1351" s="59" t="s">
        <v>3395</v>
      </c>
      <c r="N1351" s="58" t="s">
        <v>4924</v>
      </c>
      <c r="O1351" s="55"/>
      <c r="P1351">
        <v>1</v>
      </c>
    </row>
    <row r="1352" spans="1:16" x14ac:dyDescent="0.25">
      <c r="A1352" s="46" t="s">
        <v>761</v>
      </c>
      <c r="B1352" s="46" t="s">
        <v>507</v>
      </c>
      <c r="C1352">
        <v>1352</v>
      </c>
      <c r="D1352" s="53">
        <v>1620</v>
      </c>
      <c r="E13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2" s="55" t="s">
        <v>1018</v>
      </c>
      <c r="G1352" s="57">
        <v>43235.773553240739</v>
      </c>
      <c r="H1352" s="55" t="s">
        <v>1589</v>
      </c>
      <c r="I1352" s="59" t="s">
        <v>2041</v>
      </c>
      <c r="J1352" s="55" t="s">
        <v>2139</v>
      </c>
      <c r="K1352" s="55"/>
      <c r="L1352" s="57">
        <v>43235.773553240739</v>
      </c>
      <c r="M1352" s="59" t="s">
        <v>3393</v>
      </c>
      <c r="N1352" s="58" t="s">
        <v>4922</v>
      </c>
      <c r="O1352" s="58" t="s">
        <v>5391</v>
      </c>
      <c r="P1352" s="61">
        <v>1</v>
      </c>
    </row>
    <row r="1353" spans="1:16" x14ac:dyDescent="0.25">
      <c r="A1353" s="46" t="s">
        <v>730</v>
      </c>
      <c r="B1353" s="46" t="s">
        <v>645</v>
      </c>
      <c r="C1353">
        <v>1353</v>
      </c>
      <c r="D1353" s="53">
        <v>1621</v>
      </c>
      <c r="E13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3" s="55" t="s">
        <v>1018</v>
      </c>
      <c r="G1353" s="57">
        <v>43235.286585648151</v>
      </c>
      <c r="H1353" s="55" t="s">
        <v>1128</v>
      </c>
      <c r="I1353" s="55"/>
      <c r="J1353" s="55"/>
      <c r="K1353" s="55"/>
      <c r="L1353" s="57">
        <v>43235.286585648151</v>
      </c>
      <c r="M1353" s="59" t="s">
        <v>3396</v>
      </c>
      <c r="N1353" s="58" t="s">
        <v>4925</v>
      </c>
      <c r="O1353" s="55"/>
      <c r="P1353">
        <v>1</v>
      </c>
    </row>
    <row r="1354" spans="1:16" x14ac:dyDescent="0.25">
      <c r="A1354" s="46" t="s">
        <v>730</v>
      </c>
      <c r="B1354" s="46" t="s">
        <v>748</v>
      </c>
      <c r="C1354">
        <v>1354</v>
      </c>
      <c r="D1354" s="53">
        <v>1622</v>
      </c>
      <c r="E13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4" s="55" t="s">
        <v>1018</v>
      </c>
      <c r="G1354" s="57">
        <v>43235.764282407406</v>
      </c>
      <c r="H1354" s="55" t="s">
        <v>1219</v>
      </c>
      <c r="I1354" s="55"/>
      <c r="J1354" s="55"/>
      <c r="K1354" s="55"/>
      <c r="L1354" s="57">
        <v>43235.764282407406</v>
      </c>
      <c r="M1354" s="59" t="s">
        <v>3397</v>
      </c>
      <c r="N1354" s="58" t="s">
        <v>4926</v>
      </c>
      <c r="O1354" s="55"/>
      <c r="P1354">
        <v>1</v>
      </c>
    </row>
    <row r="1355" spans="1:16" x14ac:dyDescent="0.25">
      <c r="A1355" s="46" t="s">
        <v>730</v>
      </c>
      <c r="B1355" s="46" t="s">
        <v>738</v>
      </c>
      <c r="C1355">
        <v>1355</v>
      </c>
      <c r="D1355" s="53">
        <v>1623</v>
      </c>
      <c r="E13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5" s="55" t="s">
        <v>1018</v>
      </c>
      <c r="G1355" s="57">
        <v>43235.764282407406</v>
      </c>
      <c r="H1355" s="55" t="s">
        <v>1219</v>
      </c>
      <c r="I1355" s="55"/>
      <c r="J1355" s="55"/>
      <c r="K1355" s="55"/>
      <c r="L1355" s="57">
        <v>43235.764282407406</v>
      </c>
      <c r="M1355" s="59" t="s">
        <v>3397</v>
      </c>
      <c r="N1355" s="58" t="s">
        <v>4926</v>
      </c>
      <c r="O1355" s="55"/>
      <c r="P1355">
        <v>1</v>
      </c>
    </row>
    <row r="1356" spans="1:16" x14ac:dyDescent="0.25">
      <c r="A1356" s="46" t="s">
        <v>730</v>
      </c>
      <c r="B1356" s="46" t="s">
        <v>807</v>
      </c>
      <c r="C1356">
        <v>1356</v>
      </c>
      <c r="D1356" s="53">
        <v>1624</v>
      </c>
      <c r="E13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6" s="55" t="s">
        <v>1018</v>
      </c>
      <c r="G1356" s="57">
        <v>43236.292546296296</v>
      </c>
      <c r="H1356" s="55" t="s">
        <v>1343</v>
      </c>
      <c r="I1356" s="55"/>
      <c r="J1356" s="55"/>
      <c r="K1356" s="55"/>
      <c r="L1356" s="57">
        <v>43236.292546296296</v>
      </c>
      <c r="M1356" s="59" t="s">
        <v>3398</v>
      </c>
      <c r="N1356" s="58" t="s">
        <v>4927</v>
      </c>
      <c r="O1356" s="55"/>
      <c r="P1356">
        <v>1</v>
      </c>
    </row>
    <row r="1357" spans="1:16" x14ac:dyDescent="0.25">
      <c r="A1357" s="46" t="s">
        <v>761</v>
      </c>
      <c r="B1357" s="46" t="s">
        <v>730</v>
      </c>
      <c r="C1357">
        <v>1357</v>
      </c>
      <c r="D1357" s="53">
        <v>1625</v>
      </c>
      <c r="E13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7" s="55" t="s">
        <v>1018</v>
      </c>
      <c r="G1357" s="57">
        <v>43235.773553240739</v>
      </c>
      <c r="H1357" s="55" t="s">
        <v>1589</v>
      </c>
      <c r="I1357" s="59" t="s">
        <v>2041</v>
      </c>
      <c r="J1357" s="55" t="s">
        <v>2139</v>
      </c>
      <c r="K1357" s="55"/>
      <c r="L1357" s="57">
        <v>43235.773553240739</v>
      </c>
      <c r="M1357" s="59" t="s">
        <v>3393</v>
      </c>
      <c r="N1357" s="58" t="s">
        <v>4922</v>
      </c>
      <c r="O1357" s="58" t="s">
        <v>5391</v>
      </c>
      <c r="P1357" s="61">
        <v>1</v>
      </c>
    </row>
    <row r="1358" spans="1:16" x14ac:dyDescent="0.25">
      <c r="A1358" s="46" t="s">
        <v>729</v>
      </c>
      <c r="B1358" s="46" t="s">
        <v>792</v>
      </c>
      <c r="C1358">
        <v>1358</v>
      </c>
      <c r="D1358" s="53">
        <v>1627</v>
      </c>
      <c r="E13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8" s="55" t="s">
        <v>1018</v>
      </c>
      <c r="G1358" s="57">
        <v>43236.37572916667</v>
      </c>
      <c r="H1358" s="55" t="s">
        <v>1402</v>
      </c>
      <c r="I1358" s="55"/>
      <c r="J1358" s="55"/>
      <c r="K1358" s="55"/>
      <c r="L1358" s="57">
        <v>43236.37572916667</v>
      </c>
      <c r="M1358" s="59" t="s">
        <v>3399</v>
      </c>
      <c r="N1358" s="58" t="s">
        <v>4928</v>
      </c>
      <c r="O1358" s="55"/>
      <c r="P1358">
        <v>1</v>
      </c>
    </row>
    <row r="1359" spans="1:16" x14ac:dyDescent="0.25">
      <c r="A1359" s="46" t="s">
        <v>729</v>
      </c>
      <c r="B1359" s="46" t="s">
        <v>693</v>
      </c>
      <c r="C1359">
        <v>1359</v>
      </c>
      <c r="D1359" s="53">
        <v>1628</v>
      </c>
      <c r="E13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59" s="55" t="s">
        <v>1018</v>
      </c>
      <c r="G1359" s="57">
        <v>43236.484143518515</v>
      </c>
      <c r="H1359" s="55" t="s">
        <v>1438</v>
      </c>
      <c r="I1359" s="55"/>
      <c r="J1359" s="55"/>
      <c r="K1359" s="55"/>
      <c r="L1359" s="57">
        <v>43236.484143518515</v>
      </c>
      <c r="M1359" s="59" t="s">
        <v>3400</v>
      </c>
      <c r="N1359" s="58" t="s">
        <v>4929</v>
      </c>
      <c r="O1359" s="55"/>
      <c r="P1359">
        <v>1</v>
      </c>
    </row>
    <row r="1360" spans="1:16" x14ac:dyDescent="0.25">
      <c r="A1360" s="46" t="s">
        <v>729</v>
      </c>
      <c r="B1360" s="46" t="s">
        <v>857</v>
      </c>
      <c r="C1360">
        <v>1360</v>
      </c>
      <c r="D1360" s="53">
        <v>1629</v>
      </c>
      <c r="E13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0" s="55" t="s">
        <v>1018</v>
      </c>
      <c r="G1360" s="57">
        <v>43236.547430555554</v>
      </c>
      <c r="H1360" s="55" t="s">
        <v>1590</v>
      </c>
      <c r="I1360" s="59" t="s">
        <v>1999</v>
      </c>
      <c r="J1360" s="55" t="s">
        <v>2142</v>
      </c>
      <c r="K1360" s="55"/>
      <c r="L1360" s="57">
        <v>43236.547430555554</v>
      </c>
      <c r="M1360" s="59" t="s">
        <v>3401</v>
      </c>
      <c r="N1360" s="58" t="s">
        <v>4930</v>
      </c>
      <c r="O1360" s="55"/>
      <c r="P1360">
        <v>2</v>
      </c>
    </row>
    <row r="1361" spans="1:16" x14ac:dyDescent="0.25">
      <c r="A1361" s="46" t="s">
        <v>729</v>
      </c>
      <c r="B1361" s="46" t="s">
        <v>743</v>
      </c>
      <c r="C1361">
        <v>1361</v>
      </c>
      <c r="D1361" s="53">
        <v>1630</v>
      </c>
      <c r="E13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1" s="55" t="s">
        <v>1018</v>
      </c>
      <c r="G1361" s="57">
        <v>43236.547592592593</v>
      </c>
      <c r="H1361" s="55" t="s">
        <v>1512</v>
      </c>
      <c r="I1361" s="59" t="s">
        <v>1999</v>
      </c>
      <c r="J1361" s="55" t="s">
        <v>2142</v>
      </c>
      <c r="K1361" s="55"/>
      <c r="L1361" s="57">
        <v>43236.547592592593</v>
      </c>
      <c r="M1361" s="59" t="s">
        <v>3402</v>
      </c>
      <c r="N1361" s="58" t="s">
        <v>4931</v>
      </c>
      <c r="O1361" s="55"/>
      <c r="P1361">
        <v>1</v>
      </c>
    </row>
    <row r="1362" spans="1:16" x14ac:dyDescent="0.25">
      <c r="A1362" s="46" t="s">
        <v>761</v>
      </c>
      <c r="B1362" s="46" t="s">
        <v>729</v>
      </c>
      <c r="C1362">
        <v>1362</v>
      </c>
      <c r="D1362" s="53">
        <v>1631</v>
      </c>
      <c r="E13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2" s="55" t="s">
        <v>1018</v>
      </c>
      <c r="G1362" s="57">
        <v>43236.548784722225</v>
      </c>
      <c r="H1362" s="55" t="s">
        <v>1591</v>
      </c>
      <c r="I1362" s="59" t="s">
        <v>1999</v>
      </c>
      <c r="J1362" s="55" t="s">
        <v>2142</v>
      </c>
      <c r="K1362" s="55"/>
      <c r="L1362" s="57">
        <v>43236.548784722225</v>
      </c>
      <c r="M1362" s="59" t="s">
        <v>3403</v>
      </c>
      <c r="N1362" s="58" t="s">
        <v>4932</v>
      </c>
      <c r="O1362" s="55"/>
      <c r="P1362">
        <v>1</v>
      </c>
    </row>
    <row r="1363" spans="1:16" x14ac:dyDescent="0.25">
      <c r="A1363" s="46" t="s">
        <v>761</v>
      </c>
      <c r="B1363" s="46" t="s">
        <v>944</v>
      </c>
      <c r="C1363">
        <v>1363</v>
      </c>
      <c r="D1363" s="53">
        <v>1632</v>
      </c>
      <c r="E13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3" s="55" t="s">
        <v>1018</v>
      </c>
      <c r="G1363" s="57">
        <v>43234.835555555554</v>
      </c>
      <c r="H1363" s="55" t="s">
        <v>1330</v>
      </c>
      <c r="I1363" s="59" t="s">
        <v>1908</v>
      </c>
      <c r="J1363" s="55" t="s">
        <v>2141</v>
      </c>
      <c r="K1363" s="55"/>
      <c r="L1363" s="57">
        <v>43234.835555555554</v>
      </c>
      <c r="M1363" s="59" t="s">
        <v>3404</v>
      </c>
      <c r="N1363" s="58" t="s">
        <v>4933</v>
      </c>
      <c r="O1363" s="55"/>
      <c r="P1363">
        <v>1</v>
      </c>
    </row>
    <row r="1364" spans="1:16" x14ac:dyDescent="0.25">
      <c r="A1364" s="46" t="s">
        <v>761</v>
      </c>
      <c r="B1364" s="46" t="s">
        <v>842</v>
      </c>
      <c r="C1364">
        <v>1364</v>
      </c>
      <c r="D1364" s="53">
        <v>1633</v>
      </c>
      <c r="E13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4" s="55" t="s">
        <v>1018</v>
      </c>
      <c r="G1364" s="57">
        <v>43235.330659722225</v>
      </c>
      <c r="H1364" s="55" t="s">
        <v>1592</v>
      </c>
      <c r="I1364" s="55"/>
      <c r="J1364" s="55"/>
      <c r="K1364" s="55"/>
      <c r="L1364" s="57">
        <v>43235.330659722225</v>
      </c>
      <c r="M1364" s="59" t="s">
        <v>3405</v>
      </c>
      <c r="N1364" s="58" t="s">
        <v>4934</v>
      </c>
      <c r="O1364" s="55"/>
      <c r="P1364">
        <v>1</v>
      </c>
    </row>
    <row r="1365" spans="1:16" x14ac:dyDescent="0.25">
      <c r="A1365" s="46" t="s">
        <v>761</v>
      </c>
      <c r="B1365" s="46" t="s">
        <v>782</v>
      </c>
      <c r="C1365">
        <v>1365</v>
      </c>
      <c r="D1365" s="53">
        <v>1634</v>
      </c>
      <c r="E13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5" s="55" t="s">
        <v>1018</v>
      </c>
      <c r="G1365" s="57">
        <v>43235.517847222225</v>
      </c>
      <c r="H1365" s="55" t="s">
        <v>1593</v>
      </c>
      <c r="I1365" s="59" t="s">
        <v>2042</v>
      </c>
      <c r="J1365" s="55" t="s">
        <v>2139</v>
      </c>
      <c r="K1365" s="55"/>
      <c r="L1365" s="57">
        <v>43235.517847222225</v>
      </c>
      <c r="M1365" s="59" t="s">
        <v>3406</v>
      </c>
      <c r="N1365" s="58" t="s">
        <v>4935</v>
      </c>
      <c r="O1365" s="55"/>
      <c r="P1365">
        <v>1</v>
      </c>
    </row>
    <row r="1366" spans="1:16" x14ac:dyDescent="0.25">
      <c r="A1366" s="46" t="s">
        <v>761</v>
      </c>
      <c r="B1366" s="46" t="s">
        <v>791</v>
      </c>
      <c r="C1366">
        <v>1366</v>
      </c>
      <c r="D1366" s="53">
        <v>1635</v>
      </c>
      <c r="E13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6" s="55" t="s">
        <v>1018</v>
      </c>
      <c r="G1366" s="57">
        <v>43235.555844907409</v>
      </c>
      <c r="H1366" s="55" t="s">
        <v>1231</v>
      </c>
      <c r="I1366" s="55"/>
      <c r="J1366" s="55"/>
      <c r="K1366" s="55"/>
      <c r="L1366" s="57">
        <v>43235.555844907409</v>
      </c>
      <c r="M1366" s="59" t="s">
        <v>3407</v>
      </c>
      <c r="N1366" s="58" t="s">
        <v>4936</v>
      </c>
      <c r="O1366" s="55"/>
      <c r="P1366">
        <v>1</v>
      </c>
    </row>
    <row r="1367" spans="1:16" x14ac:dyDescent="0.25">
      <c r="A1367" s="46" t="s">
        <v>761</v>
      </c>
      <c r="B1367" s="46" t="s">
        <v>926</v>
      </c>
      <c r="C1367">
        <v>1367</v>
      </c>
      <c r="D1367" s="53">
        <v>1636</v>
      </c>
      <c r="E13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7" s="55" t="s">
        <v>1018</v>
      </c>
      <c r="G1367" s="57">
        <v>43235.555844907409</v>
      </c>
      <c r="H1367" s="55" t="s">
        <v>1231</v>
      </c>
      <c r="I1367" s="55"/>
      <c r="J1367" s="55"/>
      <c r="K1367" s="55"/>
      <c r="L1367" s="57">
        <v>43235.555844907409</v>
      </c>
      <c r="M1367" s="59" t="s">
        <v>3407</v>
      </c>
      <c r="N1367" s="58" t="s">
        <v>4936</v>
      </c>
      <c r="O1367" s="55"/>
      <c r="P1367">
        <v>1</v>
      </c>
    </row>
    <row r="1368" spans="1:16" x14ac:dyDescent="0.25">
      <c r="A1368" s="46" t="s">
        <v>761</v>
      </c>
      <c r="B1368" s="46" t="s">
        <v>715</v>
      </c>
      <c r="C1368">
        <v>1368</v>
      </c>
      <c r="D1368" s="53">
        <v>1637</v>
      </c>
      <c r="E13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8" s="55" t="s">
        <v>1018</v>
      </c>
      <c r="G1368" s="57">
        <v>43235.555844907409</v>
      </c>
      <c r="H1368" s="55" t="s">
        <v>1231</v>
      </c>
      <c r="I1368" s="55"/>
      <c r="J1368" s="55"/>
      <c r="K1368" s="55"/>
      <c r="L1368" s="57">
        <v>43235.555844907409</v>
      </c>
      <c r="M1368" s="59" t="s">
        <v>3407</v>
      </c>
      <c r="N1368" s="58" t="s">
        <v>4936</v>
      </c>
      <c r="O1368" s="55"/>
      <c r="P1368">
        <v>2</v>
      </c>
    </row>
    <row r="1369" spans="1:16" x14ac:dyDescent="0.25">
      <c r="A1369" s="46" t="s">
        <v>761</v>
      </c>
      <c r="B1369" s="46" t="s">
        <v>849</v>
      </c>
      <c r="C1369">
        <v>1369</v>
      </c>
      <c r="D1369" s="53">
        <v>1638</v>
      </c>
      <c r="E13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69" s="55" t="s">
        <v>1018</v>
      </c>
      <c r="G1369" s="57">
        <v>43235.773553240739</v>
      </c>
      <c r="H1369" s="55" t="s">
        <v>1589</v>
      </c>
      <c r="I1369" s="59" t="s">
        <v>2041</v>
      </c>
      <c r="J1369" s="55" t="s">
        <v>2139</v>
      </c>
      <c r="K1369" s="55"/>
      <c r="L1369" s="57">
        <v>43235.773553240739</v>
      </c>
      <c r="M1369" s="59" t="s">
        <v>3393</v>
      </c>
      <c r="N1369" s="58" t="s">
        <v>4922</v>
      </c>
      <c r="O1369" s="58" t="s">
        <v>5391</v>
      </c>
      <c r="P1369" s="61">
        <v>1</v>
      </c>
    </row>
    <row r="1370" spans="1:16" x14ac:dyDescent="0.25">
      <c r="A1370" s="46" t="s">
        <v>761</v>
      </c>
      <c r="B1370" s="46" t="s">
        <v>767</v>
      </c>
      <c r="C1370">
        <v>1370</v>
      </c>
      <c r="D1370" s="53">
        <v>1639</v>
      </c>
      <c r="E13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0" s="55" t="s">
        <v>1018</v>
      </c>
      <c r="G1370" s="57">
        <v>43235.773553240739</v>
      </c>
      <c r="H1370" s="55" t="s">
        <v>1589</v>
      </c>
      <c r="I1370" s="59" t="s">
        <v>2041</v>
      </c>
      <c r="J1370" s="55" t="s">
        <v>2139</v>
      </c>
      <c r="K1370" s="55"/>
      <c r="L1370" s="57">
        <v>43235.773553240739</v>
      </c>
      <c r="M1370" s="59" t="s">
        <v>3393</v>
      </c>
      <c r="N1370" s="58" t="s">
        <v>4922</v>
      </c>
      <c r="O1370" s="58" t="s">
        <v>5391</v>
      </c>
      <c r="P1370" s="61">
        <v>1</v>
      </c>
    </row>
    <row r="1371" spans="1:16" x14ac:dyDescent="0.25">
      <c r="A1371" s="46" t="s">
        <v>761</v>
      </c>
      <c r="B1371" s="46" t="s">
        <v>748</v>
      </c>
      <c r="C1371">
        <v>1371</v>
      </c>
      <c r="D1371" s="53">
        <v>1640</v>
      </c>
      <c r="E13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1" s="55" t="s">
        <v>1018</v>
      </c>
      <c r="G1371" s="57">
        <v>43235.773553240739</v>
      </c>
      <c r="H1371" s="55" t="s">
        <v>1589</v>
      </c>
      <c r="I1371" s="59" t="s">
        <v>2041</v>
      </c>
      <c r="J1371" s="55" t="s">
        <v>2139</v>
      </c>
      <c r="K1371" s="55"/>
      <c r="L1371" s="57">
        <v>43235.773553240739</v>
      </c>
      <c r="M1371" s="59" t="s">
        <v>3393</v>
      </c>
      <c r="N1371" s="58" t="s">
        <v>4922</v>
      </c>
      <c r="O1371" s="58" t="s">
        <v>5391</v>
      </c>
      <c r="P1371" s="61">
        <v>1</v>
      </c>
    </row>
    <row r="1372" spans="1:16" x14ac:dyDescent="0.25">
      <c r="A1372" s="46" t="s">
        <v>761</v>
      </c>
      <c r="B1372" s="46" t="s">
        <v>850</v>
      </c>
      <c r="C1372">
        <v>1372</v>
      </c>
      <c r="D1372" s="53">
        <v>1641</v>
      </c>
      <c r="E13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2" s="55" t="s">
        <v>1018</v>
      </c>
      <c r="G1372" s="57">
        <v>43235.864942129629</v>
      </c>
      <c r="H1372" s="55" t="s">
        <v>1336</v>
      </c>
      <c r="I1372" s="55"/>
      <c r="J1372" s="55"/>
      <c r="K1372" s="55"/>
      <c r="L1372" s="57">
        <v>43235.864942129629</v>
      </c>
      <c r="M1372" s="59" t="s">
        <v>3408</v>
      </c>
      <c r="N1372" s="58" t="s">
        <v>4937</v>
      </c>
      <c r="O1372" s="55"/>
      <c r="P1372">
        <v>1</v>
      </c>
    </row>
    <row r="1373" spans="1:16" x14ac:dyDescent="0.25">
      <c r="A1373" s="46" t="s">
        <v>761</v>
      </c>
      <c r="B1373" s="46" t="s">
        <v>959</v>
      </c>
      <c r="C1373">
        <v>1373</v>
      </c>
      <c r="D1373" s="53">
        <v>1642</v>
      </c>
      <c r="E13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3" s="55" t="s">
        <v>1018</v>
      </c>
      <c r="G1373" s="57">
        <v>43235.875960648147</v>
      </c>
      <c r="H1373" s="55" t="s">
        <v>1389</v>
      </c>
      <c r="I1373" s="55"/>
      <c r="J1373" s="55"/>
      <c r="K1373" s="55"/>
      <c r="L1373" s="57">
        <v>43235.875960648147</v>
      </c>
      <c r="M1373" s="59" t="s">
        <v>3409</v>
      </c>
      <c r="N1373" s="58" t="s">
        <v>4938</v>
      </c>
      <c r="O1373" s="55"/>
      <c r="P1373">
        <v>1</v>
      </c>
    </row>
    <row r="1374" spans="1:16" x14ac:dyDescent="0.25">
      <c r="A1374" s="46" t="s">
        <v>761</v>
      </c>
      <c r="B1374" s="46" t="s">
        <v>826</v>
      </c>
      <c r="C1374">
        <v>1374</v>
      </c>
      <c r="D1374" s="53">
        <v>1643</v>
      </c>
      <c r="E13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4" s="55" t="s">
        <v>1018</v>
      </c>
      <c r="G1374" s="57">
        <v>43235.875960648147</v>
      </c>
      <c r="H1374" s="55" t="s">
        <v>1389</v>
      </c>
      <c r="I1374" s="55"/>
      <c r="J1374" s="55"/>
      <c r="K1374" s="55"/>
      <c r="L1374" s="57">
        <v>43235.875960648147</v>
      </c>
      <c r="M1374" s="59" t="s">
        <v>3409</v>
      </c>
      <c r="N1374" s="58" t="s">
        <v>4938</v>
      </c>
      <c r="O1374" s="55"/>
      <c r="P1374">
        <v>1</v>
      </c>
    </row>
    <row r="1375" spans="1:16" x14ac:dyDescent="0.25">
      <c r="A1375" s="46" t="s">
        <v>761</v>
      </c>
      <c r="B1375" s="46" t="s">
        <v>792</v>
      </c>
      <c r="C1375">
        <v>1375</v>
      </c>
      <c r="D1375" s="53">
        <v>1644</v>
      </c>
      <c r="E13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5" s="55" t="s">
        <v>1018</v>
      </c>
      <c r="G1375" s="57">
        <v>43236.3512962963</v>
      </c>
      <c r="H1375" s="55" t="s">
        <v>1391</v>
      </c>
      <c r="I1375" s="55"/>
      <c r="J1375" s="55"/>
      <c r="K1375" s="55"/>
      <c r="L1375" s="57">
        <v>43236.3512962963</v>
      </c>
      <c r="M1375" s="59" t="s">
        <v>3410</v>
      </c>
      <c r="N1375" s="58" t="s">
        <v>4939</v>
      </c>
      <c r="O1375" s="55"/>
      <c r="P1375">
        <v>1</v>
      </c>
    </row>
    <row r="1376" spans="1:16" x14ac:dyDescent="0.25">
      <c r="A1376" s="46" t="s">
        <v>761</v>
      </c>
      <c r="B1376" s="46" t="s">
        <v>496</v>
      </c>
      <c r="C1376">
        <v>1376</v>
      </c>
      <c r="D1376" s="53">
        <v>1645</v>
      </c>
      <c r="E13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6" s="55" t="s">
        <v>1018</v>
      </c>
      <c r="G1376" s="57">
        <v>43236.438946759263</v>
      </c>
      <c r="H1376" s="55" t="s">
        <v>1476</v>
      </c>
      <c r="I1376" s="59" t="s">
        <v>1896</v>
      </c>
      <c r="J1376" s="55" t="s">
        <v>2142</v>
      </c>
      <c r="K1376" s="55"/>
      <c r="L1376" s="57">
        <v>43236.438946759263</v>
      </c>
      <c r="M1376" s="59" t="s">
        <v>3411</v>
      </c>
      <c r="N1376" s="58" t="s">
        <v>4940</v>
      </c>
      <c r="O1376" s="55"/>
      <c r="P1376">
        <v>1</v>
      </c>
    </row>
    <row r="1377" spans="1:16" x14ac:dyDescent="0.25">
      <c r="A1377" s="46" t="s">
        <v>761</v>
      </c>
      <c r="B1377" s="46" t="s">
        <v>524</v>
      </c>
      <c r="C1377">
        <v>1377</v>
      </c>
      <c r="D1377" s="53">
        <v>1646</v>
      </c>
      <c r="E13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7" s="55" t="s">
        <v>1018</v>
      </c>
      <c r="G1377" s="57">
        <v>43236.43954861111</v>
      </c>
      <c r="H1377" s="55" t="s">
        <v>1293</v>
      </c>
      <c r="I1377" s="59" t="s">
        <v>1884</v>
      </c>
      <c r="J1377" s="55" t="s">
        <v>2142</v>
      </c>
      <c r="K1377" s="55"/>
      <c r="L1377" s="57">
        <v>43236.43954861111</v>
      </c>
      <c r="M1377" s="59" t="s">
        <v>3412</v>
      </c>
      <c r="N1377" s="58" t="s">
        <v>4941</v>
      </c>
      <c r="O1377" s="55"/>
      <c r="P1377">
        <v>1</v>
      </c>
    </row>
    <row r="1378" spans="1:16" x14ac:dyDescent="0.25">
      <c r="A1378" s="46" t="s">
        <v>761</v>
      </c>
      <c r="B1378" s="46" t="s">
        <v>857</v>
      </c>
      <c r="C1378">
        <v>1378</v>
      </c>
      <c r="D1378" s="53">
        <v>1647</v>
      </c>
      <c r="E13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8" s="55" t="s">
        <v>1018</v>
      </c>
      <c r="G1378" s="57">
        <v>43236.548784722225</v>
      </c>
      <c r="H1378" s="55" t="s">
        <v>1591</v>
      </c>
      <c r="I1378" s="59" t="s">
        <v>1999</v>
      </c>
      <c r="J1378" s="55" t="s">
        <v>2142</v>
      </c>
      <c r="K1378" s="55"/>
      <c r="L1378" s="57">
        <v>43236.548784722225</v>
      </c>
      <c r="M1378" s="59" t="s">
        <v>3403</v>
      </c>
      <c r="N1378" s="58" t="s">
        <v>4932</v>
      </c>
      <c r="O1378" s="55"/>
      <c r="P1378">
        <v>1</v>
      </c>
    </row>
    <row r="1379" spans="1:16" x14ac:dyDescent="0.25">
      <c r="A1379" s="46" t="s">
        <v>761</v>
      </c>
      <c r="B1379" s="46" t="s">
        <v>693</v>
      </c>
      <c r="C1379">
        <v>1379</v>
      </c>
      <c r="D1379" s="53">
        <v>1648</v>
      </c>
      <c r="E13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79" s="55" t="s">
        <v>1018</v>
      </c>
      <c r="G1379" s="57">
        <v>43236.55914351852</v>
      </c>
      <c r="H1379" s="55" t="s">
        <v>1438</v>
      </c>
      <c r="I1379" s="55"/>
      <c r="J1379" s="55"/>
      <c r="K1379" s="55"/>
      <c r="L1379" s="57">
        <v>43236.55914351852</v>
      </c>
      <c r="M1379" s="59" t="s">
        <v>3413</v>
      </c>
      <c r="N1379" s="58" t="s">
        <v>4942</v>
      </c>
      <c r="O1379" s="55"/>
      <c r="P1379">
        <v>1</v>
      </c>
    </row>
    <row r="1380" spans="1:16" x14ac:dyDescent="0.25">
      <c r="A1380" s="46" t="s">
        <v>765</v>
      </c>
      <c r="B1380" s="46" t="s">
        <v>764</v>
      </c>
      <c r="C1380">
        <v>1380</v>
      </c>
      <c r="D1380" s="53">
        <v>1651</v>
      </c>
      <c r="E13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0" s="55" t="s">
        <v>1018</v>
      </c>
      <c r="G1380" s="57">
        <v>43234.807442129626</v>
      </c>
      <c r="H1380" s="55" t="s">
        <v>1072</v>
      </c>
      <c r="I1380" s="59" t="s">
        <v>1766</v>
      </c>
      <c r="J1380" s="55" t="s">
        <v>2142</v>
      </c>
      <c r="K1380" s="55"/>
      <c r="L1380" s="57">
        <v>43234.807442129626</v>
      </c>
      <c r="M1380" s="59" t="s">
        <v>3416</v>
      </c>
      <c r="N1380" s="58" t="s">
        <v>4945</v>
      </c>
      <c r="O1380" s="55"/>
      <c r="P1380">
        <v>1</v>
      </c>
    </row>
    <row r="1381" spans="1:16" x14ac:dyDescent="0.25">
      <c r="A1381" s="46" t="s">
        <v>766</v>
      </c>
      <c r="B1381" s="46" t="s">
        <v>764</v>
      </c>
      <c r="C1381">
        <v>1381</v>
      </c>
      <c r="D1381" s="53">
        <v>1652</v>
      </c>
      <c r="E13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1" s="55" t="s">
        <v>1018</v>
      </c>
      <c r="G1381" s="57">
        <v>43234.825972222221</v>
      </c>
      <c r="H1381" s="55" t="s">
        <v>1072</v>
      </c>
      <c r="I1381" s="59" t="s">
        <v>1766</v>
      </c>
      <c r="J1381" s="55" t="s">
        <v>2142</v>
      </c>
      <c r="K1381" s="55"/>
      <c r="L1381" s="57">
        <v>43234.825972222221</v>
      </c>
      <c r="M1381" s="59" t="s">
        <v>3417</v>
      </c>
      <c r="N1381" s="58" t="s">
        <v>4946</v>
      </c>
      <c r="O1381" s="55"/>
      <c r="P1381">
        <v>2</v>
      </c>
    </row>
    <row r="1382" spans="1:16" x14ac:dyDescent="0.25">
      <c r="A1382" s="46" t="s">
        <v>496</v>
      </c>
      <c r="B1382" s="46" t="s">
        <v>767</v>
      </c>
      <c r="C1382">
        <v>1382</v>
      </c>
      <c r="D1382" s="53">
        <v>1653</v>
      </c>
      <c r="E13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2" s="55" t="s">
        <v>1018</v>
      </c>
      <c r="G1382" s="57">
        <v>43235.287858796299</v>
      </c>
      <c r="H1382" s="55" t="s">
        <v>1303</v>
      </c>
      <c r="I1382" s="59" t="s">
        <v>1890</v>
      </c>
      <c r="J1382" s="55" t="s">
        <v>2139</v>
      </c>
      <c r="K1382" s="55"/>
      <c r="L1382" s="57">
        <v>43235.287858796299</v>
      </c>
      <c r="M1382" s="59" t="s">
        <v>2702</v>
      </c>
      <c r="N1382" s="58" t="s">
        <v>4231</v>
      </c>
      <c r="O1382" s="58" t="s">
        <v>4229</v>
      </c>
      <c r="P1382" s="61">
        <v>1</v>
      </c>
    </row>
    <row r="1383" spans="1:16" x14ac:dyDescent="0.25">
      <c r="A1383" s="46" t="s">
        <v>748</v>
      </c>
      <c r="B1383" s="46" t="s">
        <v>767</v>
      </c>
      <c r="C1383">
        <v>1383</v>
      </c>
      <c r="D1383" s="53">
        <v>1655</v>
      </c>
      <c r="E13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3" s="55" t="s">
        <v>1018</v>
      </c>
      <c r="G1383" s="57">
        <v>43235.423738425925</v>
      </c>
      <c r="H1383" s="55" t="s">
        <v>1597</v>
      </c>
      <c r="I1383" s="59" t="s">
        <v>2044</v>
      </c>
      <c r="J1383" s="55" t="s">
        <v>2141</v>
      </c>
      <c r="K1383" s="55"/>
      <c r="L1383" s="57">
        <v>43235.423738425925</v>
      </c>
      <c r="M1383" s="59" t="s">
        <v>3419</v>
      </c>
      <c r="N1383" s="58" t="s">
        <v>4948</v>
      </c>
      <c r="O1383" s="55"/>
      <c r="P1383">
        <v>1</v>
      </c>
    </row>
    <row r="1384" spans="1:16" x14ac:dyDescent="0.25">
      <c r="A1384" s="46" t="s">
        <v>766</v>
      </c>
      <c r="B1384" s="46" t="s">
        <v>767</v>
      </c>
      <c r="C1384">
        <v>1384</v>
      </c>
      <c r="D1384" s="53">
        <v>1656</v>
      </c>
      <c r="E13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4" s="55" t="s">
        <v>1018</v>
      </c>
      <c r="G1384" s="57">
        <v>43235.798784722225</v>
      </c>
      <c r="H1384" s="55" t="s">
        <v>1328</v>
      </c>
      <c r="I1384" s="59" t="s">
        <v>1907</v>
      </c>
      <c r="J1384" s="55" t="s">
        <v>2141</v>
      </c>
      <c r="K1384" s="55"/>
      <c r="L1384" s="57">
        <v>43235.798784722225</v>
      </c>
      <c r="M1384" s="59" t="s">
        <v>3420</v>
      </c>
      <c r="N1384" s="58" t="s">
        <v>4949</v>
      </c>
      <c r="O1384" s="55"/>
      <c r="P1384">
        <v>1</v>
      </c>
    </row>
    <row r="1385" spans="1:16" x14ac:dyDescent="0.25">
      <c r="A1385" s="46" t="s">
        <v>766</v>
      </c>
      <c r="B1385" s="46" t="s">
        <v>496</v>
      </c>
      <c r="C1385">
        <v>1385</v>
      </c>
      <c r="D1385" s="53">
        <v>1657</v>
      </c>
      <c r="E13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5" s="55" t="s">
        <v>1018</v>
      </c>
      <c r="G1385" s="57">
        <v>43235.619780092595</v>
      </c>
      <c r="H1385" s="55" t="s">
        <v>1238</v>
      </c>
      <c r="I1385" s="55"/>
      <c r="J1385" s="55"/>
      <c r="K1385" s="55"/>
      <c r="L1385" s="57">
        <v>43235.619780092595</v>
      </c>
      <c r="M1385" s="59" t="s">
        <v>3421</v>
      </c>
      <c r="N1385" s="58" t="s">
        <v>4950</v>
      </c>
      <c r="O1385" s="55"/>
      <c r="P1385">
        <v>1</v>
      </c>
    </row>
    <row r="1386" spans="1:16" x14ac:dyDescent="0.25">
      <c r="A1386" s="46" t="s">
        <v>766</v>
      </c>
      <c r="B1386" s="46" t="s">
        <v>812</v>
      </c>
      <c r="C1386">
        <v>1386</v>
      </c>
      <c r="D1386" s="53">
        <v>1658</v>
      </c>
      <c r="E13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6" s="55" t="s">
        <v>1018</v>
      </c>
      <c r="G1386" s="57">
        <v>43235.621331018519</v>
      </c>
      <c r="H1386" s="55" t="s">
        <v>1350</v>
      </c>
      <c r="I1386" s="55"/>
      <c r="J1386" s="55"/>
      <c r="K1386" s="55"/>
      <c r="L1386" s="57">
        <v>43235.621331018519</v>
      </c>
      <c r="M1386" s="59" t="s">
        <v>3422</v>
      </c>
      <c r="N1386" s="58" t="s">
        <v>4951</v>
      </c>
      <c r="O1386" s="55"/>
      <c r="P1386">
        <v>1</v>
      </c>
    </row>
    <row r="1387" spans="1:16" x14ac:dyDescent="0.25">
      <c r="A1387" s="46" t="s">
        <v>766</v>
      </c>
      <c r="B1387" s="46" t="s">
        <v>483</v>
      </c>
      <c r="C1387">
        <v>1387</v>
      </c>
      <c r="D1387" s="53">
        <v>1659</v>
      </c>
      <c r="E13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7" s="55" t="s">
        <v>1018</v>
      </c>
      <c r="G1387" s="57">
        <v>43235.630787037036</v>
      </c>
      <c r="H1387" s="55" t="s">
        <v>1234</v>
      </c>
      <c r="I1387" s="55"/>
      <c r="J1387" s="55"/>
      <c r="K1387" s="55"/>
      <c r="L1387" s="57">
        <v>43235.630787037036</v>
      </c>
      <c r="M1387" s="59" t="s">
        <v>3423</v>
      </c>
      <c r="N1387" s="58" t="s">
        <v>4952</v>
      </c>
      <c r="O1387" s="55"/>
      <c r="P1387">
        <v>1</v>
      </c>
    </row>
    <row r="1388" spans="1:16" x14ac:dyDescent="0.25">
      <c r="A1388" s="46" t="s">
        <v>766</v>
      </c>
      <c r="B1388" s="46" t="s">
        <v>813</v>
      </c>
      <c r="C1388">
        <v>1388</v>
      </c>
      <c r="D1388" s="53">
        <v>1660</v>
      </c>
      <c r="E13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8" s="55" t="s">
        <v>1018</v>
      </c>
      <c r="G1388" s="57">
        <v>43236.561909722222</v>
      </c>
      <c r="H1388" s="55" t="s">
        <v>1569</v>
      </c>
      <c r="I1388" s="55"/>
      <c r="J1388" s="55"/>
      <c r="K1388" s="55"/>
      <c r="L1388" s="57">
        <v>43236.561909722222</v>
      </c>
      <c r="M1388" s="59" t="s">
        <v>3424</v>
      </c>
      <c r="N1388" s="58" t="s">
        <v>4953</v>
      </c>
      <c r="O1388" s="55"/>
      <c r="P1388">
        <v>1</v>
      </c>
    </row>
    <row r="1389" spans="1:16" x14ac:dyDescent="0.25">
      <c r="A1389" s="46" t="s">
        <v>768</v>
      </c>
      <c r="B1389" s="46" t="s">
        <v>771</v>
      </c>
      <c r="C1389">
        <v>1389</v>
      </c>
      <c r="D1389" s="53">
        <v>1661</v>
      </c>
      <c r="E13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89" s="55" t="s">
        <v>1018</v>
      </c>
      <c r="G1389" s="57">
        <v>43236.300844907404</v>
      </c>
      <c r="H1389" s="55" t="s">
        <v>1366</v>
      </c>
      <c r="I1389" s="55"/>
      <c r="J1389" s="55"/>
      <c r="K1389" s="55"/>
      <c r="L1389" s="57">
        <v>43236.300844907404</v>
      </c>
      <c r="M1389" s="59" t="s">
        <v>3425</v>
      </c>
      <c r="N1389" s="58" t="s">
        <v>4954</v>
      </c>
      <c r="O1389" s="55"/>
      <c r="P1389">
        <v>2</v>
      </c>
    </row>
    <row r="1390" spans="1:16" x14ac:dyDescent="0.25">
      <c r="A1390" s="46" t="s">
        <v>768</v>
      </c>
      <c r="B1390" s="46" t="s">
        <v>852</v>
      </c>
      <c r="C1390">
        <v>1390</v>
      </c>
      <c r="D1390" s="53">
        <v>1662</v>
      </c>
      <c r="E13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0" s="55" t="s">
        <v>1018</v>
      </c>
      <c r="G1390" s="57">
        <v>43236.300844907404</v>
      </c>
      <c r="H1390" s="55" t="s">
        <v>1366</v>
      </c>
      <c r="I1390" s="55"/>
      <c r="J1390" s="55"/>
      <c r="K1390" s="55"/>
      <c r="L1390" s="57">
        <v>43236.300844907404</v>
      </c>
      <c r="M1390" s="59" t="s">
        <v>3425</v>
      </c>
      <c r="N1390" s="58" t="s">
        <v>4954</v>
      </c>
      <c r="O1390" s="55"/>
      <c r="P1390">
        <v>1</v>
      </c>
    </row>
    <row r="1391" spans="1:16" x14ac:dyDescent="0.25">
      <c r="A1391" s="46" t="s">
        <v>768</v>
      </c>
      <c r="B1391" s="46" t="s">
        <v>772</v>
      </c>
      <c r="C1391">
        <v>1391</v>
      </c>
      <c r="D1391" s="53">
        <v>1663</v>
      </c>
      <c r="E13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1" s="55" t="s">
        <v>1018</v>
      </c>
      <c r="G1391" s="57">
        <v>43236.563599537039</v>
      </c>
      <c r="H1391" s="55" t="s">
        <v>1598</v>
      </c>
      <c r="I1391" s="55"/>
      <c r="J1391" s="55"/>
      <c r="K1391" s="55" t="s">
        <v>2232</v>
      </c>
      <c r="L1391" s="57">
        <v>43236.563599537039</v>
      </c>
      <c r="M1391" s="59" t="s">
        <v>3426</v>
      </c>
      <c r="N1391" s="58" t="s">
        <v>4955</v>
      </c>
      <c r="O1391" s="55"/>
      <c r="P1391">
        <v>1</v>
      </c>
    </row>
    <row r="1392" spans="1:16" x14ac:dyDescent="0.25">
      <c r="A1392" s="46" t="s">
        <v>768</v>
      </c>
      <c r="B1392" s="46" t="s">
        <v>770</v>
      </c>
      <c r="C1392">
        <v>1392</v>
      </c>
      <c r="D1392" s="53">
        <v>1664</v>
      </c>
      <c r="E13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2" s="55" t="s">
        <v>1018</v>
      </c>
      <c r="G1392" s="57">
        <v>43236.563599537039</v>
      </c>
      <c r="H1392" s="55" t="s">
        <v>1598</v>
      </c>
      <c r="I1392" s="55"/>
      <c r="J1392" s="55"/>
      <c r="K1392" s="55" t="s">
        <v>2232</v>
      </c>
      <c r="L1392" s="57">
        <v>43236.563599537039</v>
      </c>
      <c r="M1392" s="59" t="s">
        <v>3426</v>
      </c>
      <c r="N1392" s="58" t="s">
        <v>4955</v>
      </c>
      <c r="O1392" s="55"/>
      <c r="P1392">
        <v>1</v>
      </c>
    </row>
    <row r="1393" spans="1:16" x14ac:dyDescent="0.25">
      <c r="A1393" s="46" t="s">
        <v>769</v>
      </c>
      <c r="B1393" s="46" t="s">
        <v>866</v>
      </c>
      <c r="C1393">
        <v>1393</v>
      </c>
      <c r="D1393" s="53">
        <v>1665</v>
      </c>
      <c r="E13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3" s="55" t="s">
        <v>1018</v>
      </c>
      <c r="G1393" s="57">
        <v>43236.566851851851</v>
      </c>
      <c r="H1393" s="55" t="s">
        <v>1044</v>
      </c>
      <c r="I1393" s="55"/>
      <c r="J1393" s="55"/>
      <c r="K1393" s="55"/>
      <c r="L1393" s="57">
        <v>43236.566851851851</v>
      </c>
      <c r="M1393" s="59" t="s">
        <v>3427</v>
      </c>
      <c r="N1393" s="58" t="s">
        <v>4956</v>
      </c>
      <c r="O1393" s="55"/>
      <c r="P1393">
        <v>1</v>
      </c>
    </row>
    <row r="1394" spans="1:16" x14ac:dyDescent="0.25">
      <c r="A1394" s="46" t="s">
        <v>771</v>
      </c>
      <c r="B1394" s="46" t="s">
        <v>772</v>
      </c>
      <c r="C1394">
        <v>1394</v>
      </c>
      <c r="D1394" s="53">
        <v>1667</v>
      </c>
      <c r="E13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4" s="55" t="s">
        <v>1018</v>
      </c>
      <c r="G1394" s="57">
        <v>43236.202939814815</v>
      </c>
      <c r="H1394" s="55" t="s">
        <v>1598</v>
      </c>
      <c r="I1394" s="55"/>
      <c r="J1394" s="55"/>
      <c r="K1394" s="55" t="s">
        <v>2232</v>
      </c>
      <c r="L1394" s="57">
        <v>43236.202939814815</v>
      </c>
      <c r="M1394" s="59" t="s">
        <v>3429</v>
      </c>
      <c r="N1394" s="58" t="s">
        <v>4958</v>
      </c>
      <c r="O1394" s="55"/>
      <c r="P1394">
        <v>1</v>
      </c>
    </row>
    <row r="1395" spans="1:16" x14ac:dyDescent="0.25">
      <c r="A1395" s="46" t="s">
        <v>720</v>
      </c>
      <c r="B1395" s="46" t="s">
        <v>772</v>
      </c>
      <c r="C1395">
        <v>1395</v>
      </c>
      <c r="D1395" s="53">
        <v>1668</v>
      </c>
      <c r="E13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5" s="55" t="s">
        <v>1018</v>
      </c>
      <c r="G1395" s="57">
        <v>43235.651782407411</v>
      </c>
      <c r="H1395" s="55" t="s">
        <v>1600</v>
      </c>
      <c r="I1395" s="59" t="s">
        <v>1827</v>
      </c>
      <c r="J1395" s="55" t="s">
        <v>2136</v>
      </c>
      <c r="K1395" s="55"/>
      <c r="L1395" s="57">
        <v>43235.651782407411</v>
      </c>
      <c r="M1395" s="59" t="s">
        <v>3430</v>
      </c>
      <c r="N1395" s="58" t="s">
        <v>4959</v>
      </c>
      <c r="O1395" s="55"/>
      <c r="P1395">
        <v>1</v>
      </c>
    </row>
    <row r="1396" spans="1:16" x14ac:dyDescent="0.25">
      <c r="A1396" s="46" t="s">
        <v>773</v>
      </c>
      <c r="B1396" s="46" t="s">
        <v>772</v>
      </c>
      <c r="C1396">
        <v>1396</v>
      </c>
      <c r="D1396" s="53">
        <v>1670</v>
      </c>
      <c r="E13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6" s="55" t="s">
        <v>1018</v>
      </c>
      <c r="G1396" s="57">
        <v>43236.569409722222</v>
      </c>
      <c r="H1396" s="55" t="s">
        <v>1602</v>
      </c>
      <c r="I1396" s="59" t="s">
        <v>2047</v>
      </c>
      <c r="J1396" s="55" t="s">
        <v>2136</v>
      </c>
      <c r="K1396" s="55"/>
      <c r="L1396" s="57">
        <v>43236.569409722222</v>
      </c>
      <c r="M1396" s="59" t="s">
        <v>3432</v>
      </c>
      <c r="N1396" s="58" t="s">
        <v>4961</v>
      </c>
      <c r="O1396" s="55"/>
      <c r="P1396">
        <v>1</v>
      </c>
    </row>
    <row r="1397" spans="1:16" x14ac:dyDescent="0.25">
      <c r="A1397" s="46" t="s">
        <v>775</v>
      </c>
      <c r="B1397" s="46" t="s">
        <v>774</v>
      </c>
      <c r="C1397">
        <v>1397</v>
      </c>
      <c r="D1397" s="53">
        <v>1672</v>
      </c>
      <c r="E13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7" s="55" t="s">
        <v>1018</v>
      </c>
      <c r="G1397" s="57">
        <v>43235.584999999999</v>
      </c>
      <c r="H1397" s="55" t="s">
        <v>1170</v>
      </c>
      <c r="I1397" s="55"/>
      <c r="J1397" s="55"/>
      <c r="K1397" s="55"/>
      <c r="L1397" s="57">
        <v>43235.584999999999</v>
      </c>
      <c r="M1397" s="59" t="s">
        <v>3434</v>
      </c>
      <c r="N1397" s="58" t="s">
        <v>4963</v>
      </c>
      <c r="O1397" s="55"/>
      <c r="P1397">
        <v>1</v>
      </c>
    </row>
    <row r="1398" spans="1:16" x14ac:dyDescent="0.25">
      <c r="A1398" s="46" t="s">
        <v>776</v>
      </c>
      <c r="B1398" s="46" t="s">
        <v>774</v>
      </c>
      <c r="C1398">
        <v>1398</v>
      </c>
      <c r="D1398" s="53">
        <v>1673</v>
      </c>
      <c r="E13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8" s="55" t="s">
        <v>1018</v>
      </c>
      <c r="G1398" s="57">
        <v>43235.473645833335</v>
      </c>
      <c r="H1398" s="55" t="s">
        <v>1170</v>
      </c>
      <c r="I1398" s="55"/>
      <c r="J1398" s="55"/>
      <c r="K1398" s="55"/>
      <c r="L1398" s="57">
        <v>43235.473645833335</v>
      </c>
      <c r="M1398" s="59" t="s">
        <v>3435</v>
      </c>
      <c r="N1398" s="58" t="s">
        <v>4964</v>
      </c>
      <c r="O1398" s="55"/>
      <c r="P1398">
        <v>1</v>
      </c>
    </row>
    <row r="1399" spans="1:16" x14ac:dyDescent="0.25">
      <c r="A1399" s="46" t="s">
        <v>777</v>
      </c>
      <c r="B1399" s="46" t="s">
        <v>738</v>
      </c>
      <c r="C1399">
        <v>1399</v>
      </c>
      <c r="D1399" s="53">
        <v>1674</v>
      </c>
      <c r="E13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399" s="55" t="s">
        <v>1018</v>
      </c>
      <c r="G1399" s="57">
        <v>43236.540717592594</v>
      </c>
      <c r="H1399" s="55" t="s">
        <v>1604</v>
      </c>
      <c r="I1399" s="59" t="s">
        <v>2049</v>
      </c>
      <c r="J1399" s="55" t="s">
        <v>2139</v>
      </c>
      <c r="K1399" s="55"/>
      <c r="L1399" s="57">
        <v>43236.540717592594</v>
      </c>
      <c r="M1399" s="59" t="s">
        <v>3436</v>
      </c>
      <c r="N1399" s="58" t="s">
        <v>4965</v>
      </c>
      <c r="O1399" s="58" t="s">
        <v>5392</v>
      </c>
      <c r="P1399" s="61">
        <v>1</v>
      </c>
    </row>
    <row r="1400" spans="1:16" x14ac:dyDescent="0.25">
      <c r="A1400" s="46" t="s">
        <v>776</v>
      </c>
      <c r="B1400" s="46" t="s">
        <v>777</v>
      </c>
      <c r="C1400">
        <v>1400</v>
      </c>
      <c r="D1400" s="53">
        <v>1676</v>
      </c>
      <c r="E14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0" s="55" t="s">
        <v>1018</v>
      </c>
      <c r="G1400" s="57">
        <v>43236.57203703704</v>
      </c>
      <c r="H1400" s="55" t="s">
        <v>1605</v>
      </c>
      <c r="I1400" s="55"/>
      <c r="J1400" s="55"/>
      <c r="K1400" s="55"/>
      <c r="L1400" s="57">
        <v>43236.57203703704</v>
      </c>
      <c r="M1400" s="59" t="s">
        <v>3437</v>
      </c>
      <c r="N1400" s="58" t="s">
        <v>4966</v>
      </c>
      <c r="O1400" s="55"/>
      <c r="P1400">
        <v>1</v>
      </c>
    </row>
    <row r="1401" spans="1:16" x14ac:dyDescent="0.25">
      <c r="A1401" s="46" t="s">
        <v>776</v>
      </c>
      <c r="B1401" s="46" t="s">
        <v>738</v>
      </c>
      <c r="C1401">
        <v>1401</v>
      </c>
      <c r="D1401" s="53">
        <v>1677</v>
      </c>
      <c r="E14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1" s="55" t="s">
        <v>1018</v>
      </c>
      <c r="G1401" s="57">
        <v>43236.57203703704</v>
      </c>
      <c r="H1401" s="55" t="s">
        <v>1605</v>
      </c>
      <c r="I1401" s="55"/>
      <c r="J1401" s="55"/>
      <c r="K1401" s="55"/>
      <c r="L1401" s="57">
        <v>43236.57203703704</v>
      </c>
      <c r="M1401" s="59" t="s">
        <v>3437</v>
      </c>
      <c r="N1401" s="58" t="s">
        <v>4966</v>
      </c>
      <c r="O1401" s="55"/>
      <c r="P1401">
        <v>1</v>
      </c>
    </row>
    <row r="1402" spans="1:16" x14ac:dyDescent="0.25">
      <c r="A1402" s="46" t="s">
        <v>776</v>
      </c>
      <c r="B1402" s="46" t="s">
        <v>599</v>
      </c>
      <c r="C1402">
        <v>1402</v>
      </c>
      <c r="D1402" s="53">
        <v>1678</v>
      </c>
      <c r="E14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2" s="55" t="s">
        <v>1018</v>
      </c>
      <c r="G1402" s="57">
        <v>43236.57203703704</v>
      </c>
      <c r="H1402" s="55" t="s">
        <v>1605</v>
      </c>
      <c r="I1402" s="55"/>
      <c r="J1402" s="55"/>
      <c r="K1402" s="55"/>
      <c r="L1402" s="57">
        <v>43236.57203703704</v>
      </c>
      <c r="M1402" s="59" t="s">
        <v>3437</v>
      </c>
      <c r="N1402" s="58" t="s">
        <v>4966</v>
      </c>
      <c r="O1402" s="55"/>
      <c r="P1402">
        <v>1</v>
      </c>
    </row>
    <row r="1403" spans="1:16" x14ac:dyDescent="0.25">
      <c r="A1403" s="46" t="s">
        <v>778</v>
      </c>
      <c r="B1403" s="46" t="s">
        <v>748</v>
      </c>
      <c r="C1403">
        <v>1403</v>
      </c>
      <c r="D1403" s="53">
        <v>1679</v>
      </c>
      <c r="E14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3" s="55" t="s">
        <v>1018</v>
      </c>
      <c r="G1403" s="57">
        <v>43234.89707175926</v>
      </c>
      <c r="H1403" s="55" t="s">
        <v>1606</v>
      </c>
      <c r="I1403" s="55"/>
      <c r="J1403" s="55"/>
      <c r="K1403" s="55"/>
      <c r="L1403" s="57">
        <v>43234.89707175926</v>
      </c>
      <c r="M1403" s="59" t="s">
        <v>3438</v>
      </c>
      <c r="N1403" s="58" t="s">
        <v>4967</v>
      </c>
      <c r="O1403" s="58" t="s">
        <v>5255</v>
      </c>
      <c r="P1403" s="61">
        <v>2</v>
      </c>
    </row>
    <row r="1404" spans="1:16" x14ac:dyDescent="0.25">
      <c r="A1404" s="46" t="s">
        <v>778</v>
      </c>
      <c r="B1404" s="46" t="s">
        <v>779</v>
      </c>
      <c r="C1404">
        <v>1404</v>
      </c>
      <c r="D1404" s="53">
        <v>1681</v>
      </c>
      <c r="E14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4" s="55" t="s">
        <v>1018</v>
      </c>
      <c r="G1404" s="57">
        <v>43234.927847222221</v>
      </c>
      <c r="H1404" s="55" t="s">
        <v>1607</v>
      </c>
      <c r="I1404" s="55"/>
      <c r="J1404" s="55"/>
      <c r="K1404" s="55"/>
      <c r="L1404" s="57">
        <v>43234.927847222221</v>
      </c>
      <c r="M1404" s="59" t="s">
        <v>3439</v>
      </c>
      <c r="N1404" s="58" t="s">
        <v>4968</v>
      </c>
      <c r="O1404" s="55"/>
      <c r="P1404">
        <v>1</v>
      </c>
    </row>
    <row r="1405" spans="1:16" x14ac:dyDescent="0.25">
      <c r="A1405" s="46" t="s">
        <v>780</v>
      </c>
      <c r="B1405" s="46" t="s">
        <v>778</v>
      </c>
      <c r="C1405">
        <v>1405</v>
      </c>
      <c r="D1405" s="53">
        <v>1683</v>
      </c>
      <c r="E14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5" s="55" t="s">
        <v>1018</v>
      </c>
      <c r="G1405" s="57">
        <v>43234.905868055554</v>
      </c>
      <c r="H1405" s="55" t="s">
        <v>1609</v>
      </c>
      <c r="I1405" s="55"/>
      <c r="J1405" s="55"/>
      <c r="K1405" s="55"/>
      <c r="L1405" s="57">
        <v>43234.905868055554</v>
      </c>
      <c r="M1405" s="59" t="s">
        <v>3441</v>
      </c>
      <c r="N1405" s="58" t="s">
        <v>4970</v>
      </c>
      <c r="O1405" s="55"/>
      <c r="P1405">
        <v>2</v>
      </c>
    </row>
    <row r="1406" spans="1:16" x14ac:dyDescent="0.25">
      <c r="A1406" s="46" t="s">
        <v>779</v>
      </c>
      <c r="B1406" s="46" t="s">
        <v>748</v>
      </c>
      <c r="C1406">
        <v>1406</v>
      </c>
      <c r="D1406" s="53">
        <v>1684</v>
      </c>
      <c r="E14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6" s="55" t="s">
        <v>1018</v>
      </c>
      <c r="G1406" s="57">
        <v>43234.901747685188</v>
      </c>
      <c r="H1406" s="55" t="s">
        <v>1608</v>
      </c>
      <c r="I1406" s="59" t="s">
        <v>2050</v>
      </c>
      <c r="J1406" s="55" t="s">
        <v>2139</v>
      </c>
      <c r="K1406" s="55"/>
      <c r="L1406" s="57">
        <v>43234.901747685188</v>
      </c>
      <c r="M1406" s="59" t="s">
        <v>3440</v>
      </c>
      <c r="N1406" s="58" t="s">
        <v>4969</v>
      </c>
      <c r="O1406" s="58" t="s">
        <v>4967</v>
      </c>
      <c r="P1406" s="61">
        <v>1</v>
      </c>
    </row>
    <row r="1407" spans="1:16" x14ac:dyDescent="0.25">
      <c r="A1407" s="46" t="s">
        <v>779</v>
      </c>
      <c r="B1407" s="46" t="s">
        <v>844</v>
      </c>
      <c r="C1407">
        <v>1407</v>
      </c>
      <c r="D1407" s="53">
        <v>1685</v>
      </c>
      <c r="E14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7" s="55" t="s">
        <v>1018</v>
      </c>
      <c r="G1407" s="57">
        <v>43234.901747685188</v>
      </c>
      <c r="H1407" s="55" t="s">
        <v>1608</v>
      </c>
      <c r="I1407" s="59" t="s">
        <v>2050</v>
      </c>
      <c r="J1407" s="55" t="s">
        <v>2139</v>
      </c>
      <c r="K1407" s="55"/>
      <c r="L1407" s="57">
        <v>43234.901747685188</v>
      </c>
      <c r="M1407" s="59" t="s">
        <v>3440</v>
      </c>
      <c r="N1407" s="58" t="s">
        <v>4969</v>
      </c>
      <c r="O1407" s="58" t="s">
        <v>4967</v>
      </c>
      <c r="P1407" s="61">
        <v>1</v>
      </c>
    </row>
    <row r="1408" spans="1:16" x14ac:dyDescent="0.25">
      <c r="A1408" s="46" t="s">
        <v>779</v>
      </c>
      <c r="B1408" s="46" t="s">
        <v>836</v>
      </c>
      <c r="C1408">
        <v>1408</v>
      </c>
      <c r="D1408" s="53">
        <v>1686</v>
      </c>
      <c r="E14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8" s="55" t="s">
        <v>1018</v>
      </c>
      <c r="G1408" s="57">
        <v>43236.353425925925</v>
      </c>
      <c r="H1408" s="55" t="s">
        <v>1610</v>
      </c>
      <c r="I1408" s="55"/>
      <c r="J1408" s="55"/>
      <c r="K1408" s="55"/>
      <c r="L1408" s="57">
        <v>43236.353425925925</v>
      </c>
      <c r="M1408" s="59" t="s">
        <v>3443</v>
      </c>
      <c r="N1408" s="58" t="s">
        <v>4972</v>
      </c>
      <c r="O1408" s="55"/>
      <c r="P1408">
        <v>1</v>
      </c>
    </row>
    <row r="1409" spans="1:16" x14ac:dyDescent="0.25">
      <c r="A1409" s="46" t="s">
        <v>780</v>
      </c>
      <c r="B1409" s="46" t="s">
        <v>779</v>
      </c>
      <c r="C1409">
        <v>1409</v>
      </c>
      <c r="D1409" s="53">
        <v>1687</v>
      </c>
      <c r="E14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09" s="55" t="s">
        <v>1018</v>
      </c>
      <c r="G1409" s="57">
        <v>43234.93608796296</v>
      </c>
      <c r="H1409" s="55" t="s">
        <v>1607</v>
      </c>
      <c r="I1409" s="55"/>
      <c r="J1409" s="55"/>
      <c r="K1409" s="55"/>
      <c r="L1409" s="57">
        <v>43234.93608796296</v>
      </c>
      <c r="M1409" s="59" t="s">
        <v>3442</v>
      </c>
      <c r="N1409" s="58" t="s">
        <v>4971</v>
      </c>
      <c r="O1409" s="55"/>
      <c r="P1409">
        <v>1</v>
      </c>
    </row>
    <row r="1410" spans="1:16" x14ac:dyDescent="0.25">
      <c r="A1410" s="46" t="s">
        <v>780</v>
      </c>
      <c r="B1410" s="46" t="s">
        <v>781</v>
      </c>
      <c r="C1410">
        <v>1410</v>
      </c>
      <c r="D1410" s="53">
        <v>1689</v>
      </c>
      <c r="E14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0" s="55" t="s">
        <v>1018</v>
      </c>
      <c r="G1410" s="57">
        <v>43235.798703703702</v>
      </c>
      <c r="H1410" s="55" t="s">
        <v>1147</v>
      </c>
      <c r="I1410" s="55"/>
      <c r="J1410" s="55"/>
      <c r="K1410" s="55"/>
      <c r="L1410" s="57">
        <v>43235.798703703702</v>
      </c>
      <c r="M1410" s="59" t="s">
        <v>3445</v>
      </c>
      <c r="N1410" s="58" t="s">
        <v>4974</v>
      </c>
      <c r="O1410" s="55"/>
      <c r="P1410">
        <v>1</v>
      </c>
    </row>
    <row r="1411" spans="1:16" x14ac:dyDescent="0.25">
      <c r="A1411" s="46" t="s">
        <v>483</v>
      </c>
      <c r="B1411" s="46" t="s">
        <v>782</v>
      </c>
      <c r="C1411">
        <v>1411</v>
      </c>
      <c r="D1411" s="53">
        <v>1690</v>
      </c>
      <c r="E14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1" s="55" t="s">
        <v>1018</v>
      </c>
      <c r="G1411" s="57">
        <v>43235.792129629626</v>
      </c>
      <c r="H1411" s="55" t="s">
        <v>1260</v>
      </c>
      <c r="I1411" s="59" t="s">
        <v>1863</v>
      </c>
      <c r="J1411" s="55" t="s">
        <v>2162</v>
      </c>
      <c r="K1411" s="55" t="s">
        <v>2215</v>
      </c>
      <c r="L1411" s="57">
        <v>43235.792129629626</v>
      </c>
      <c r="M1411" s="59" t="s">
        <v>3446</v>
      </c>
      <c r="N1411" s="58" t="s">
        <v>4975</v>
      </c>
      <c r="O1411" s="55"/>
      <c r="P1411">
        <v>1</v>
      </c>
    </row>
    <row r="1412" spans="1:16" x14ac:dyDescent="0.25">
      <c r="A1412" s="46" t="s">
        <v>536</v>
      </c>
      <c r="B1412" s="46" t="s">
        <v>782</v>
      </c>
      <c r="C1412">
        <v>1412</v>
      </c>
      <c r="D1412" s="53">
        <v>1691</v>
      </c>
      <c r="E14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2" s="55" t="s">
        <v>1018</v>
      </c>
      <c r="G1412" s="57">
        <v>43235.419861111113</v>
      </c>
      <c r="H1412" s="55" t="s">
        <v>1260</v>
      </c>
      <c r="I1412" s="59" t="s">
        <v>1863</v>
      </c>
      <c r="J1412" s="55" t="s">
        <v>2162</v>
      </c>
      <c r="K1412" s="55" t="s">
        <v>2215</v>
      </c>
      <c r="L1412" s="57">
        <v>43235.419861111113</v>
      </c>
      <c r="M1412" s="59" t="s">
        <v>3447</v>
      </c>
      <c r="N1412" s="58" t="s">
        <v>4976</v>
      </c>
      <c r="O1412" s="55"/>
      <c r="P1412">
        <v>1</v>
      </c>
    </row>
    <row r="1413" spans="1:16" x14ac:dyDescent="0.25">
      <c r="A1413" s="46" t="s">
        <v>782</v>
      </c>
      <c r="B1413" s="46" t="s">
        <v>857</v>
      </c>
      <c r="C1413">
        <v>1413</v>
      </c>
      <c r="D1413" s="53">
        <v>1693</v>
      </c>
      <c r="E14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3" s="55" t="s">
        <v>1018</v>
      </c>
      <c r="G1413" s="57">
        <v>43235.431400462963</v>
      </c>
      <c r="H1413" s="55" t="s">
        <v>1613</v>
      </c>
      <c r="I1413" s="59" t="s">
        <v>1935</v>
      </c>
      <c r="J1413" s="55" t="s">
        <v>2142</v>
      </c>
      <c r="K1413" s="55"/>
      <c r="L1413" s="57">
        <v>43235.431400462963</v>
      </c>
      <c r="M1413" s="59" t="s">
        <v>3449</v>
      </c>
      <c r="N1413" s="58" t="s">
        <v>4978</v>
      </c>
      <c r="O1413" s="55"/>
      <c r="P1413">
        <v>3</v>
      </c>
    </row>
    <row r="1414" spans="1:16" x14ac:dyDescent="0.25">
      <c r="A1414" s="46" t="s">
        <v>782</v>
      </c>
      <c r="B1414" s="46" t="s">
        <v>496</v>
      </c>
      <c r="C1414">
        <v>1414</v>
      </c>
      <c r="D1414" s="53">
        <v>1694</v>
      </c>
      <c r="E14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4" s="55" t="s">
        <v>1018</v>
      </c>
      <c r="G1414" s="57">
        <v>43235.478368055556</v>
      </c>
      <c r="H1414" s="55" t="s">
        <v>1238</v>
      </c>
      <c r="I1414" s="55"/>
      <c r="J1414" s="55"/>
      <c r="K1414" s="55"/>
      <c r="L1414" s="57">
        <v>43235.478368055556</v>
      </c>
      <c r="M1414" s="59" t="s">
        <v>3450</v>
      </c>
      <c r="N1414" s="58" t="s">
        <v>4979</v>
      </c>
      <c r="O1414" s="55"/>
      <c r="P1414">
        <v>1</v>
      </c>
    </row>
    <row r="1415" spans="1:16" x14ac:dyDescent="0.25">
      <c r="A1415" s="46" t="s">
        <v>782</v>
      </c>
      <c r="B1415" s="46" t="s">
        <v>891</v>
      </c>
      <c r="C1415">
        <v>1415</v>
      </c>
      <c r="D1415" s="53">
        <v>1695</v>
      </c>
      <c r="E14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5" s="55" t="s">
        <v>1018</v>
      </c>
      <c r="G1415" s="57">
        <v>43235.500335648147</v>
      </c>
      <c r="H1415" s="55" t="s">
        <v>1109</v>
      </c>
      <c r="I1415" s="55"/>
      <c r="J1415" s="55"/>
      <c r="K1415" s="55"/>
      <c r="L1415" s="57">
        <v>43235.500335648147</v>
      </c>
      <c r="M1415" s="59" t="s">
        <v>3451</v>
      </c>
      <c r="N1415" s="58" t="s">
        <v>4980</v>
      </c>
      <c r="O1415" s="55"/>
      <c r="P1415">
        <v>1</v>
      </c>
    </row>
    <row r="1416" spans="1:16" x14ac:dyDescent="0.25">
      <c r="A1416" s="46" t="s">
        <v>782</v>
      </c>
      <c r="B1416" s="46" t="s">
        <v>738</v>
      </c>
      <c r="C1416">
        <v>1416</v>
      </c>
      <c r="D1416" s="53">
        <v>1696</v>
      </c>
      <c r="E14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6" s="55" t="s">
        <v>1018</v>
      </c>
      <c r="G1416" s="57">
        <v>43235.500335648147</v>
      </c>
      <c r="H1416" s="55" t="s">
        <v>1109</v>
      </c>
      <c r="I1416" s="55"/>
      <c r="J1416" s="55"/>
      <c r="K1416" s="55"/>
      <c r="L1416" s="57">
        <v>43235.500335648147</v>
      </c>
      <c r="M1416" s="59" t="s">
        <v>3451</v>
      </c>
      <c r="N1416" s="58" t="s">
        <v>4980</v>
      </c>
      <c r="O1416" s="55"/>
      <c r="P1416">
        <v>2</v>
      </c>
    </row>
    <row r="1417" spans="1:16" x14ac:dyDescent="0.25">
      <c r="A1417" s="46" t="s">
        <v>782</v>
      </c>
      <c r="B1417" s="46" t="s">
        <v>748</v>
      </c>
      <c r="C1417">
        <v>1417</v>
      </c>
      <c r="D1417" s="53">
        <v>1697</v>
      </c>
      <c r="E14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7" s="55" t="s">
        <v>1018</v>
      </c>
      <c r="G1417" s="57">
        <v>43235.75576388889</v>
      </c>
      <c r="H1417" s="55" t="s">
        <v>1219</v>
      </c>
      <c r="I1417" s="55"/>
      <c r="J1417" s="55"/>
      <c r="K1417" s="55"/>
      <c r="L1417" s="57">
        <v>43235.75576388889</v>
      </c>
      <c r="M1417" s="59" t="s">
        <v>3452</v>
      </c>
      <c r="N1417" s="58" t="s">
        <v>4981</v>
      </c>
      <c r="O1417" s="55"/>
      <c r="P1417">
        <v>1</v>
      </c>
    </row>
    <row r="1418" spans="1:16" x14ac:dyDescent="0.25">
      <c r="A1418" s="46" t="s">
        <v>782</v>
      </c>
      <c r="B1418" s="46" t="s">
        <v>818</v>
      </c>
      <c r="C1418">
        <v>1418</v>
      </c>
      <c r="D1418" s="53">
        <v>1698</v>
      </c>
      <c r="E14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8" s="55" t="s">
        <v>1018</v>
      </c>
      <c r="G1418" s="57">
        <v>43235.83</v>
      </c>
      <c r="H1418" s="55" t="s">
        <v>1151</v>
      </c>
      <c r="I1418" s="59" t="s">
        <v>1813</v>
      </c>
      <c r="J1418" s="55" t="s">
        <v>2138</v>
      </c>
      <c r="K1418" s="55"/>
      <c r="L1418" s="57">
        <v>43235.83</v>
      </c>
      <c r="M1418" s="59" t="s">
        <v>3453</v>
      </c>
      <c r="N1418" s="58" t="s">
        <v>4982</v>
      </c>
      <c r="O1418" s="55"/>
      <c r="P1418">
        <v>1</v>
      </c>
    </row>
    <row r="1419" spans="1:16" x14ac:dyDescent="0.25">
      <c r="A1419" s="46" t="s">
        <v>782</v>
      </c>
      <c r="B1419" s="46" t="s">
        <v>850</v>
      </c>
      <c r="C1419">
        <v>1419</v>
      </c>
      <c r="D1419" s="53">
        <v>1699</v>
      </c>
      <c r="E14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19" s="55" t="s">
        <v>1018</v>
      </c>
      <c r="G1419" s="57">
        <v>43236.265902777777</v>
      </c>
      <c r="H1419" s="55" t="s">
        <v>1336</v>
      </c>
      <c r="I1419" s="55"/>
      <c r="J1419" s="55"/>
      <c r="K1419" s="55"/>
      <c r="L1419" s="57">
        <v>43236.265902777777</v>
      </c>
      <c r="M1419" s="59" t="s">
        <v>3454</v>
      </c>
      <c r="N1419" s="58" t="s">
        <v>4983</v>
      </c>
      <c r="O1419" s="55"/>
      <c r="P1419">
        <v>1</v>
      </c>
    </row>
    <row r="1420" spans="1:16" x14ac:dyDescent="0.25">
      <c r="A1420" s="46" t="s">
        <v>782</v>
      </c>
      <c r="B1420" s="46" t="s">
        <v>599</v>
      </c>
      <c r="C1420">
        <v>1420</v>
      </c>
      <c r="D1420" s="53">
        <v>1700</v>
      </c>
      <c r="E14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0" s="55" t="s">
        <v>1018</v>
      </c>
      <c r="G1420" s="57">
        <v>43236.340046296296</v>
      </c>
      <c r="H1420" s="55" t="s">
        <v>1429</v>
      </c>
      <c r="I1420" s="55"/>
      <c r="J1420" s="55"/>
      <c r="K1420" s="55"/>
      <c r="L1420" s="57">
        <v>43236.340046296296</v>
      </c>
      <c r="M1420" s="59" t="s">
        <v>3455</v>
      </c>
      <c r="N1420" s="58" t="s">
        <v>4984</v>
      </c>
      <c r="O1420" s="55"/>
      <c r="P1420">
        <v>1</v>
      </c>
    </row>
    <row r="1421" spans="1:16" x14ac:dyDescent="0.25">
      <c r="A1421" s="46" t="s">
        <v>782</v>
      </c>
      <c r="B1421" s="46" t="s">
        <v>980</v>
      </c>
      <c r="C1421">
        <v>1421</v>
      </c>
      <c r="D1421" s="53">
        <v>1701</v>
      </c>
      <c r="E14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1" s="55" t="s">
        <v>1018</v>
      </c>
      <c r="G1421" s="57">
        <v>43236.340046296296</v>
      </c>
      <c r="H1421" s="55" t="s">
        <v>1429</v>
      </c>
      <c r="I1421" s="55"/>
      <c r="J1421" s="55"/>
      <c r="K1421" s="55"/>
      <c r="L1421" s="57">
        <v>43236.340046296296</v>
      </c>
      <c r="M1421" s="59" t="s">
        <v>3455</v>
      </c>
      <c r="N1421" s="58" t="s">
        <v>4984</v>
      </c>
      <c r="O1421" s="55"/>
      <c r="P1421">
        <v>1</v>
      </c>
    </row>
    <row r="1422" spans="1:16" x14ac:dyDescent="0.25">
      <c r="A1422" s="46" t="s">
        <v>782</v>
      </c>
      <c r="B1422" s="46" t="s">
        <v>817</v>
      </c>
      <c r="C1422">
        <v>1422</v>
      </c>
      <c r="D1422" s="53">
        <v>1702</v>
      </c>
      <c r="E14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2" s="55" t="s">
        <v>1018</v>
      </c>
      <c r="G1422" s="57">
        <v>43236.340046296296</v>
      </c>
      <c r="H1422" s="55" t="s">
        <v>1429</v>
      </c>
      <c r="I1422" s="55"/>
      <c r="J1422" s="55"/>
      <c r="K1422" s="55"/>
      <c r="L1422" s="57">
        <v>43236.340046296296</v>
      </c>
      <c r="M1422" s="59" t="s">
        <v>3455</v>
      </c>
      <c r="N1422" s="58" t="s">
        <v>4984</v>
      </c>
      <c r="O1422" s="55"/>
      <c r="P1422">
        <v>1</v>
      </c>
    </row>
    <row r="1423" spans="1:16" x14ac:dyDescent="0.25">
      <c r="A1423" s="46" t="s">
        <v>765</v>
      </c>
      <c r="B1423" s="46" t="s">
        <v>782</v>
      </c>
      <c r="C1423">
        <v>1423</v>
      </c>
      <c r="D1423" s="53">
        <v>1703</v>
      </c>
      <c r="E14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3" s="55" t="s">
        <v>1018</v>
      </c>
      <c r="G1423" s="57">
        <v>43235.818495370368</v>
      </c>
      <c r="H1423" s="55" t="s">
        <v>1260</v>
      </c>
      <c r="I1423" s="59" t="s">
        <v>1863</v>
      </c>
      <c r="J1423" s="55" t="s">
        <v>2162</v>
      </c>
      <c r="K1423" s="55" t="s">
        <v>2215</v>
      </c>
      <c r="L1423" s="57">
        <v>43235.818495370368</v>
      </c>
      <c r="M1423" s="59" t="s">
        <v>3456</v>
      </c>
      <c r="N1423" s="58" t="s">
        <v>4985</v>
      </c>
      <c r="O1423" s="55"/>
      <c r="P1423">
        <v>1</v>
      </c>
    </row>
    <row r="1424" spans="1:16" x14ac:dyDescent="0.25">
      <c r="A1424" s="46" t="s">
        <v>780</v>
      </c>
      <c r="B1424" s="46" t="s">
        <v>782</v>
      </c>
      <c r="C1424">
        <v>1424</v>
      </c>
      <c r="D1424" s="53">
        <v>1704</v>
      </c>
      <c r="E14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4" s="55" t="s">
        <v>1018</v>
      </c>
      <c r="G1424" s="57">
        <v>43235.826724537037</v>
      </c>
      <c r="H1424" s="55" t="s">
        <v>1260</v>
      </c>
      <c r="I1424" s="59" t="s">
        <v>1863</v>
      </c>
      <c r="J1424" s="55" t="s">
        <v>2162</v>
      </c>
      <c r="K1424" s="55" t="s">
        <v>2215</v>
      </c>
      <c r="L1424" s="57">
        <v>43235.826724537037</v>
      </c>
      <c r="M1424" s="59" t="s">
        <v>3457</v>
      </c>
      <c r="N1424" s="58" t="s">
        <v>4986</v>
      </c>
      <c r="O1424" s="55"/>
      <c r="P1424">
        <v>1</v>
      </c>
    </row>
    <row r="1425" spans="1:16" x14ac:dyDescent="0.25">
      <c r="A1425" s="46" t="s">
        <v>780</v>
      </c>
      <c r="B1425" s="46" t="s">
        <v>783</v>
      </c>
      <c r="C1425">
        <v>1425</v>
      </c>
      <c r="D1425" s="53">
        <v>1706</v>
      </c>
      <c r="E14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5" s="55" t="s">
        <v>1018</v>
      </c>
      <c r="G1425" s="57">
        <v>43236.306932870371</v>
      </c>
      <c r="H1425" s="55" t="s">
        <v>1380</v>
      </c>
      <c r="I1425" s="55"/>
      <c r="J1425" s="55"/>
      <c r="K1425" s="55"/>
      <c r="L1425" s="57">
        <v>43236.306932870371</v>
      </c>
      <c r="M1425" s="59" t="s">
        <v>3459</v>
      </c>
      <c r="N1425" s="58" t="s">
        <v>4988</v>
      </c>
      <c r="O1425" s="55"/>
      <c r="P1425">
        <v>1</v>
      </c>
    </row>
    <row r="1426" spans="1:16" x14ac:dyDescent="0.25">
      <c r="A1426" s="46" t="s">
        <v>780</v>
      </c>
      <c r="B1426" s="46" t="s">
        <v>784</v>
      </c>
      <c r="C1426">
        <v>1426</v>
      </c>
      <c r="D1426" s="53">
        <v>1708</v>
      </c>
      <c r="E14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6" s="55" t="s">
        <v>1018</v>
      </c>
      <c r="G1426" s="57">
        <v>43236.351006944446</v>
      </c>
      <c r="H1426" s="55" t="s">
        <v>1423</v>
      </c>
      <c r="I1426" s="55"/>
      <c r="J1426" s="55"/>
      <c r="K1426" s="55" t="s">
        <v>2238</v>
      </c>
      <c r="L1426" s="57">
        <v>43236.351006944446</v>
      </c>
      <c r="M1426" s="59" t="s">
        <v>3461</v>
      </c>
      <c r="N1426" s="58" t="s">
        <v>4990</v>
      </c>
      <c r="O1426" s="55"/>
      <c r="P1426">
        <v>1</v>
      </c>
    </row>
    <row r="1427" spans="1:16" x14ac:dyDescent="0.25">
      <c r="A1427" s="46" t="s">
        <v>596</v>
      </c>
      <c r="B1427" s="46" t="s">
        <v>891</v>
      </c>
      <c r="C1427">
        <v>1427</v>
      </c>
      <c r="D1427" s="53">
        <v>1709</v>
      </c>
      <c r="E14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7" s="55" t="s">
        <v>1018</v>
      </c>
      <c r="G1427" s="57">
        <v>43235.408622685187</v>
      </c>
      <c r="H1427" s="55" t="s">
        <v>1109</v>
      </c>
      <c r="I1427" s="55"/>
      <c r="J1427" s="55"/>
      <c r="K1427" s="55"/>
      <c r="L1427" s="57">
        <v>43235.408622685187</v>
      </c>
      <c r="M1427" s="59" t="s">
        <v>3462</v>
      </c>
      <c r="N1427" s="58" t="s">
        <v>4991</v>
      </c>
      <c r="O1427" s="55"/>
      <c r="P1427">
        <v>1</v>
      </c>
    </row>
    <row r="1428" spans="1:16" x14ac:dyDescent="0.25">
      <c r="A1428" s="46" t="s">
        <v>596</v>
      </c>
      <c r="B1428" s="46" t="s">
        <v>738</v>
      </c>
      <c r="C1428">
        <v>1428</v>
      </c>
      <c r="D1428" s="53">
        <v>1710</v>
      </c>
      <c r="E14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8" s="55" t="s">
        <v>1018</v>
      </c>
      <c r="G1428" s="57">
        <v>43235.408622685187</v>
      </c>
      <c r="H1428" s="55" t="s">
        <v>1109</v>
      </c>
      <c r="I1428" s="55"/>
      <c r="J1428" s="55"/>
      <c r="K1428" s="55"/>
      <c r="L1428" s="57">
        <v>43235.408622685187</v>
      </c>
      <c r="M1428" s="59" t="s">
        <v>3462</v>
      </c>
      <c r="N1428" s="58" t="s">
        <v>4991</v>
      </c>
      <c r="O1428" s="55"/>
      <c r="P1428">
        <v>2</v>
      </c>
    </row>
    <row r="1429" spans="1:16" x14ac:dyDescent="0.25">
      <c r="A1429" s="46" t="s">
        <v>780</v>
      </c>
      <c r="B1429" s="46" t="s">
        <v>596</v>
      </c>
      <c r="C1429">
        <v>1429</v>
      </c>
      <c r="D1429" s="53">
        <v>1712</v>
      </c>
      <c r="E14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29" s="55" t="s">
        <v>1018</v>
      </c>
      <c r="G1429" s="57">
        <v>43236.386689814812</v>
      </c>
      <c r="H1429" s="55" t="s">
        <v>1617</v>
      </c>
      <c r="I1429" s="59" t="s">
        <v>1990</v>
      </c>
      <c r="J1429" s="55" t="s">
        <v>2162</v>
      </c>
      <c r="K1429" s="55"/>
      <c r="L1429" s="57">
        <v>43236.386689814812</v>
      </c>
      <c r="M1429" s="59" t="s">
        <v>3464</v>
      </c>
      <c r="N1429" s="58" t="s">
        <v>4993</v>
      </c>
      <c r="O1429" s="55"/>
      <c r="P1429">
        <v>1</v>
      </c>
    </row>
    <row r="1430" spans="1:16" x14ac:dyDescent="0.25">
      <c r="A1430" s="46" t="s">
        <v>738</v>
      </c>
      <c r="B1430" s="46" t="s">
        <v>942</v>
      </c>
      <c r="C1430">
        <v>1430</v>
      </c>
      <c r="D1430" s="53">
        <v>1713</v>
      </c>
      <c r="E14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0" s="55" t="s">
        <v>1018</v>
      </c>
      <c r="G1430" s="57">
        <v>43235.313472222224</v>
      </c>
      <c r="H1430" s="55" t="s">
        <v>1326</v>
      </c>
      <c r="I1430" s="55"/>
      <c r="J1430" s="55"/>
      <c r="K1430" s="55"/>
      <c r="L1430" s="57">
        <v>43235.313472222224</v>
      </c>
      <c r="M1430" s="59" t="s">
        <v>3465</v>
      </c>
      <c r="N1430" s="58" t="s">
        <v>4994</v>
      </c>
      <c r="O1430" s="55"/>
      <c r="P1430">
        <v>1</v>
      </c>
    </row>
    <row r="1431" spans="1:16" x14ac:dyDescent="0.25">
      <c r="A1431" s="46" t="s">
        <v>785</v>
      </c>
      <c r="B1431" s="46" t="s">
        <v>942</v>
      </c>
      <c r="C1431">
        <v>1431</v>
      </c>
      <c r="D1431" s="53">
        <v>1714</v>
      </c>
      <c r="E14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1" s="55" t="s">
        <v>1018</v>
      </c>
      <c r="G1431" s="57">
        <v>43235.259548611109</v>
      </c>
      <c r="H1431" s="55" t="s">
        <v>1326</v>
      </c>
      <c r="I1431" s="55"/>
      <c r="J1431" s="55"/>
      <c r="K1431" s="55"/>
      <c r="L1431" s="57">
        <v>43235.259548611109</v>
      </c>
      <c r="M1431" s="59" t="s">
        <v>3466</v>
      </c>
      <c r="N1431" s="58" t="s">
        <v>4995</v>
      </c>
      <c r="O1431" s="55"/>
      <c r="P1431">
        <v>1</v>
      </c>
    </row>
    <row r="1432" spans="1:16" x14ac:dyDescent="0.25">
      <c r="A1432" s="46" t="s">
        <v>785</v>
      </c>
      <c r="B1432" s="46" t="s">
        <v>771</v>
      </c>
      <c r="C1432">
        <v>1432</v>
      </c>
      <c r="D1432" s="53">
        <v>1715</v>
      </c>
      <c r="E14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2" s="55" t="s">
        <v>1018</v>
      </c>
      <c r="G1432" s="57">
        <v>43235.259548611109</v>
      </c>
      <c r="H1432" s="55" t="s">
        <v>1326</v>
      </c>
      <c r="I1432" s="55"/>
      <c r="J1432" s="55"/>
      <c r="K1432" s="55"/>
      <c r="L1432" s="57">
        <v>43235.259548611109</v>
      </c>
      <c r="M1432" s="59" t="s">
        <v>3466</v>
      </c>
      <c r="N1432" s="58" t="s">
        <v>4995</v>
      </c>
      <c r="O1432" s="55"/>
      <c r="P1432">
        <v>1</v>
      </c>
    </row>
    <row r="1433" spans="1:16" x14ac:dyDescent="0.25">
      <c r="A1433" s="46" t="s">
        <v>785</v>
      </c>
      <c r="B1433" s="46" t="s">
        <v>645</v>
      </c>
      <c r="C1433">
        <v>1433</v>
      </c>
      <c r="D1433" s="53">
        <v>1716</v>
      </c>
      <c r="E14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3" s="55" t="s">
        <v>1018</v>
      </c>
      <c r="G1433" s="57">
        <v>43235.313090277778</v>
      </c>
      <c r="H1433" s="55" t="s">
        <v>1128</v>
      </c>
      <c r="I1433" s="55"/>
      <c r="J1433" s="55"/>
      <c r="K1433" s="55"/>
      <c r="L1433" s="57">
        <v>43235.313090277778</v>
      </c>
      <c r="M1433" s="59" t="s">
        <v>3467</v>
      </c>
      <c r="N1433" s="58" t="s">
        <v>4996</v>
      </c>
      <c r="O1433" s="55"/>
      <c r="P1433">
        <v>1</v>
      </c>
    </row>
    <row r="1434" spans="1:16" x14ac:dyDescent="0.25">
      <c r="A1434" s="46" t="s">
        <v>785</v>
      </c>
      <c r="B1434" s="46" t="s">
        <v>738</v>
      </c>
      <c r="C1434">
        <v>1434</v>
      </c>
      <c r="D1434" s="53">
        <v>1717</v>
      </c>
      <c r="E14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4" s="55" t="s">
        <v>1018</v>
      </c>
      <c r="G1434" s="57">
        <v>43235.47148148148</v>
      </c>
      <c r="H1434" s="55" t="s">
        <v>1120</v>
      </c>
      <c r="I1434" s="55"/>
      <c r="J1434" s="55"/>
      <c r="K1434" s="55"/>
      <c r="L1434" s="57">
        <v>43235.47148148148</v>
      </c>
      <c r="M1434" s="59" t="s">
        <v>3468</v>
      </c>
      <c r="N1434" s="58" t="s">
        <v>4997</v>
      </c>
      <c r="O1434" s="55"/>
      <c r="P1434">
        <v>3</v>
      </c>
    </row>
    <row r="1435" spans="1:16" x14ac:dyDescent="0.25">
      <c r="A1435" s="46" t="s">
        <v>785</v>
      </c>
      <c r="B1435" s="46" t="s">
        <v>818</v>
      </c>
      <c r="C1435">
        <v>1435</v>
      </c>
      <c r="D1435" s="53">
        <v>1718</v>
      </c>
      <c r="E14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5" s="55" t="s">
        <v>1018</v>
      </c>
      <c r="G1435" s="57">
        <v>43235.700671296298</v>
      </c>
      <c r="H1435" s="55" t="s">
        <v>1204</v>
      </c>
      <c r="I1435" s="55"/>
      <c r="J1435" s="55"/>
      <c r="K1435" s="55"/>
      <c r="L1435" s="57">
        <v>43235.700671296298</v>
      </c>
      <c r="M1435" s="59" t="s">
        <v>3469</v>
      </c>
      <c r="N1435" s="58" t="s">
        <v>4998</v>
      </c>
      <c r="O1435" s="55"/>
      <c r="P1435">
        <v>1</v>
      </c>
    </row>
    <row r="1436" spans="1:16" x14ac:dyDescent="0.25">
      <c r="A1436" s="46" t="s">
        <v>785</v>
      </c>
      <c r="B1436" s="46" t="s">
        <v>857</v>
      </c>
      <c r="C1436">
        <v>1436</v>
      </c>
      <c r="D1436" s="53">
        <v>1719</v>
      </c>
      <c r="E14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6" s="55" t="s">
        <v>1018</v>
      </c>
      <c r="G1436" s="57">
        <v>43235.740902777776</v>
      </c>
      <c r="H1436" s="55" t="s">
        <v>1185</v>
      </c>
      <c r="I1436" s="55"/>
      <c r="J1436" s="55"/>
      <c r="K1436" s="55"/>
      <c r="L1436" s="57">
        <v>43235.740902777776</v>
      </c>
      <c r="M1436" s="59" t="s">
        <v>3470</v>
      </c>
      <c r="N1436" s="58" t="s">
        <v>4999</v>
      </c>
      <c r="O1436" s="55"/>
      <c r="P1436">
        <v>3</v>
      </c>
    </row>
    <row r="1437" spans="1:16" x14ac:dyDescent="0.25">
      <c r="A1437" s="46" t="s">
        <v>785</v>
      </c>
      <c r="B1437" s="46" t="s">
        <v>928</v>
      </c>
      <c r="C1437">
        <v>1437</v>
      </c>
      <c r="D1437" s="53">
        <v>1720</v>
      </c>
      <c r="E14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7" s="55" t="s">
        <v>1018</v>
      </c>
      <c r="G1437" s="57">
        <v>43235.741701388892</v>
      </c>
      <c r="H1437" s="55" t="s">
        <v>1256</v>
      </c>
      <c r="I1437" s="55"/>
      <c r="J1437" s="55"/>
      <c r="K1437" s="55"/>
      <c r="L1437" s="57">
        <v>43235.741701388892</v>
      </c>
      <c r="M1437" s="59" t="s">
        <v>3471</v>
      </c>
      <c r="N1437" s="58" t="s">
        <v>5000</v>
      </c>
      <c r="O1437" s="55"/>
      <c r="P1437">
        <v>1</v>
      </c>
    </row>
    <row r="1438" spans="1:16" x14ac:dyDescent="0.25">
      <c r="A1438" s="46" t="s">
        <v>785</v>
      </c>
      <c r="B1438" s="46" t="s">
        <v>929</v>
      </c>
      <c r="C1438">
        <v>1438</v>
      </c>
      <c r="D1438" s="53">
        <v>1721</v>
      </c>
      <c r="E14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8" s="55" t="s">
        <v>1018</v>
      </c>
      <c r="G1438" s="57">
        <v>43235.741701388892</v>
      </c>
      <c r="H1438" s="55" t="s">
        <v>1256</v>
      </c>
      <c r="I1438" s="55"/>
      <c r="J1438" s="55"/>
      <c r="K1438" s="55"/>
      <c r="L1438" s="57">
        <v>43235.741701388892</v>
      </c>
      <c r="M1438" s="59" t="s">
        <v>3471</v>
      </c>
      <c r="N1438" s="58" t="s">
        <v>5000</v>
      </c>
      <c r="O1438" s="55"/>
      <c r="P1438">
        <v>1</v>
      </c>
    </row>
    <row r="1439" spans="1:16" x14ac:dyDescent="0.25">
      <c r="A1439" s="46" t="s">
        <v>785</v>
      </c>
      <c r="B1439" s="46" t="s">
        <v>810</v>
      </c>
      <c r="C1439">
        <v>1439</v>
      </c>
      <c r="D1439" s="53">
        <v>1722</v>
      </c>
      <c r="E14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39" s="55" t="s">
        <v>1018</v>
      </c>
      <c r="G1439" s="57">
        <v>43235.741701388892</v>
      </c>
      <c r="H1439" s="55" t="s">
        <v>1256</v>
      </c>
      <c r="I1439" s="55"/>
      <c r="J1439" s="55"/>
      <c r="K1439" s="55"/>
      <c r="L1439" s="57">
        <v>43235.741701388892</v>
      </c>
      <c r="M1439" s="59" t="s">
        <v>3471</v>
      </c>
      <c r="N1439" s="58" t="s">
        <v>5000</v>
      </c>
      <c r="O1439" s="55"/>
      <c r="P1439">
        <v>1</v>
      </c>
    </row>
    <row r="1440" spans="1:16" x14ac:dyDescent="0.25">
      <c r="A1440" s="46" t="s">
        <v>785</v>
      </c>
      <c r="B1440" s="46" t="s">
        <v>748</v>
      </c>
      <c r="C1440">
        <v>1440</v>
      </c>
      <c r="D1440" s="53">
        <v>1723</v>
      </c>
      <c r="E14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0" s="55" t="s">
        <v>1018</v>
      </c>
      <c r="G1440" s="57">
        <v>43235.862615740742</v>
      </c>
      <c r="H1440" s="55" t="s">
        <v>1219</v>
      </c>
      <c r="I1440" s="55"/>
      <c r="J1440" s="55"/>
      <c r="K1440" s="55"/>
      <c r="L1440" s="57">
        <v>43235.862615740742</v>
      </c>
      <c r="M1440" s="59" t="s">
        <v>3472</v>
      </c>
      <c r="N1440" s="58" t="s">
        <v>5001</v>
      </c>
      <c r="O1440" s="55"/>
      <c r="P1440">
        <v>1</v>
      </c>
    </row>
    <row r="1441" spans="1:16" x14ac:dyDescent="0.25">
      <c r="A1441" s="46" t="s">
        <v>785</v>
      </c>
      <c r="B1441" s="46" t="s">
        <v>816</v>
      </c>
      <c r="C1441">
        <v>1441</v>
      </c>
      <c r="D1441" s="53">
        <v>1724</v>
      </c>
      <c r="E14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1" s="55" t="s">
        <v>1018</v>
      </c>
      <c r="G1441" s="57">
        <v>43235.863807870373</v>
      </c>
      <c r="H1441" s="55" t="s">
        <v>1177</v>
      </c>
      <c r="I1441" s="55"/>
      <c r="J1441" s="55"/>
      <c r="K1441" s="55"/>
      <c r="L1441" s="57">
        <v>43235.863807870373</v>
      </c>
      <c r="M1441" s="59" t="s">
        <v>3473</v>
      </c>
      <c r="N1441" s="58" t="s">
        <v>5002</v>
      </c>
      <c r="O1441" s="55"/>
      <c r="P1441">
        <v>1</v>
      </c>
    </row>
    <row r="1442" spans="1:16" x14ac:dyDescent="0.25">
      <c r="A1442" s="46" t="s">
        <v>785</v>
      </c>
      <c r="B1442" s="46" t="s">
        <v>891</v>
      </c>
      <c r="C1442">
        <v>1442</v>
      </c>
      <c r="D1442" s="53">
        <v>1725</v>
      </c>
      <c r="E14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2" s="55" t="s">
        <v>1018</v>
      </c>
      <c r="G1442" s="57">
        <v>43236.186620370368</v>
      </c>
      <c r="H1442" s="55" t="s">
        <v>1109</v>
      </c>
      <c r="I1442" s="55"/>
      <c r="J1442" s="55"/>
      <c r="K1442" s="55"/>
      <c r="L1442" s="57">
        <v>43236.186620370368</v>
      </c>
      <c r="M1442" s="59" t="s">
        <v>3474</v>
      </c>
      <c r="N1442" s="58" t="s">
        <v>5003</v>
      </c>
      <c r="O1442" s="55"/>
      <c r="P1442">
        <v>1</v>
      </c>
    </row>
    <row r="1443" spans="1:16" x14ac:dyDescent="0.25">
      <c r="A1443" s="46" t="s">
        <v>785</v>
      </c>
      <c r="B1443" s="46" t="s">
        <v>715</v>
      </c>
      <c r="C1443">
        <v>1443</v>
      </c>
      <c r="D1443" s="53">
        <v>1726</v>
      </c>
      <c r="E14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3" s="55" t="s">
        <v>1018</v>
      </c>
      <c r="G1443" s="57">
        <v>43236.232847222222</v>
      </c>
      <c r="H1443" s="55" t="s">
        <v>1313</v>
      </c>
      <c r="I1443" s="55"/>
      <c r="J1443" s="55"/>
      <c r="K1443" s="55"/>
      <c r="L1443" s="57">
        <v>43236.232847222222</v>
      </c>
      <c r="M1443" s="59" t="s">
        <v>3475</v>
      </c>
      <c r="N1443" s="58" t="s">
        <v>5004</v>
      </c>
      <c r="O1443" s="55"/>
      <c r="P1443">
        <v>1</v>
      </c>
    </row>
    <row r="1444" spans="1:16" x14ac:dyDescent="0.25">
      <c r="A1444" s="46" t="s">
        <v>785</v>
      </c>
      <c r="B1444" s="46" t="s">
        <v>599</v>
      </c>
      <c r="C1444">
        <v>1444</v>
      </c>
      <c r="D1444" s="53">
        <v>1727</v>
      </c>
      <c r="E14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4" s="55" t="s">
        <v>1018</v>
      </c>
      <c r="G1444" s="57">
        <v>43236.373912037037</v>
      </c>
      <c r="H1444" s="55" t="s">
        <v>1429</v>
      </c>
      <c r="I1444" s="55"/>
      <c r="J1444" s="55"/>
      <c r="K1444" s="55"/>
      <c r="L1444" s="57">
        <v>43236.373912037037</v>
      </c>
      <c r="M1444" s="59" t="s">
        <v>3476</v>
      </c>
      <c r="N1444" s="58" t="s">
        <v>5005</v>
      </c>
      <c r="O1444" s="55"/>
      <c r="P1444">
        <v>1</v>
      </c>
    </row>
    <row r="1445" spans="1:16" x14ac:dyDescent="0.25">
      <c r="A1445" s="46" t="s">
        <v>785</v>
      </c>
      <c r="B1445" s="46" t="s">
        <v>980</v>
      </c>
      <c r="C1445">
        <v>1445</v>
      </c>
      <c r="D1445" s="53">
        <v>1728</v>
      </c>
      <c r="E14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5" s="55" t="s">
        <v>1018</v>
      </c>
      <c r="G1445" s="57">
        <v>43236.373912037037</v>
      </c>
      <c r="H1445" s="55" t="s">
        <v>1429</v>
      </c>
      <c r="I1445" s="55"/>
      <c r="J1445" s="55"/>
      <c r="K1445" s="55"/>
      <c r="L1445" s="57">
        <v>43236.373912037037</v>
      </c>
      <c r="M1445" s="59" t="s">
        <v>3476</v>
      </c>
      <c r="N1445" s="58" t="s">
        <v>5005</v>
      </c>
      <c r="O1445" s="55"/>
      <c r="P1445">
        <v>1</v>
      </c>
    </row>
    <row r="1446" spans="1:16" x14ac:dyDescent="0.25">
      <c r="A1446" s="46" t="s">
        <v>785</v>
      </c>
      <c r="B1446" s="46" t="s">
        <v>817</v>
      </c>
      <c r="C1446">
        <v>1446</v>
      </c>
      <c r="D1446" s="53">
        <v>1729</v>
      </c>
      <c r="E14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6" s="55" t="s">
        <v>1018</v>
      </c>
      <c r="G1446" s="57">
        <v>43236.373912037037</v>
      </c>
      <c r="H1446" s="55" t="s">
        <v>1429</v>
      </c>
      <c r="I1446" s="55"/>
      <c r="J1446" s="55"/>
      <c r="K1446" s="55"/>
      <c r="L1446" s="57">
        <v>43236.373912037037</v>
      </c>
      <c r="M1446" s="59" t="s">
        <v>3476</v>
      </c>
      <c r="N1446" s="58" t="s">
        <v>5005</v>
      </c>
      <c r="O1446" s="55"/>
      <c r="P1446">
        <v>1</v>
      </c>
    </row>
    <row r="1447" spans="1:16" x14ac:dyDescent="0.25">
      <c r="A1447" s="46" t="s">
        <v>785</v>
      </c>
      <c r="B1447" s="46" t="s">
        <v>832</v>
      </c>
      <c r="C1447">
        <v>1447</v>
      </c>
      <c r="D1447" s="53">
        <v>1730</v>
      </c>
      <c r="E14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7" s="55" t="s">
        <v>1018</v>
      </c>
      <c r="G1447" s="57">
        <v>43236.524942129632</v>
      </c>
      <c r="H1447" s="55" t="s">
        <v>1618</v>
      </c>
      <c r="I1447" s="59" t="s">
        <v>1999</v>
      </c>
      <c r="J1447" s="55" t="s">
        <v>2142</v>
      </c>
      <c r="K1447" s="55"/>
      <c r="L1447" s="57">
        <v>43236.524942129632</v>
      </c>
      <c r="M1447" s="59" t="s">
        <v>3477</v>
      </c>
      <c r="N1447" s="58" t="s">
        <v>5006</v>
      </c>
      <c r="O1447" s="55"/>
      <c r="P1447">
        <v>1</v>
      </c>
    </row>
    <row r="1448" spans="1:16" x14ac:dyDescent="0.25">
      <c r="A1448" s="46" t="s">
        <v>785</v>
      </c>
      <c r="B1448" s="46" t="s">
        <v>854</v>
      </c>
      <c r="C1448">
        <v>1448</v>
      </c>
      <c r="D1448" s="53">
        <v>1731</v>
      </c>
      <c r="E14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8" s="55" t="s">
        <v>1018</v>
      </c>
      <c r="G1448" s="57">
        <v>43236.57267361111</v>
      </c>
      <c r="H1448" s="55" t="s">
        <v>1619</v>
      </c>
      <c r="I1448" s="55" t="s">
        <v>2054</v>
      </c>
      <c r="J1448" s="55" t="s">
        <v>2189</v>
      </c>
      <c r="K1448" s="55"/>
      <c r="L1448" s="57">
        <v>43236.57267361111</v>
      </c>
      <c r="M1448" s="59" t="s">
        <v>3478</v>
      </c>
      <c r="N1448" s="58" t="s">
        <v>5007</v>
      </c>
      <c r="O1448" s="55"/>
      <c r="P1448">
        <v>1</v>
      </c>
    </row>
    <row r="1449" spans="1:16" x14ac:dyDescent="0.25">
      <c r="A1449" s="46" t="s">
        <v>785</v>
      </c>
      <c r="B1449" s="46" t="s">
        <v>851</v>
      </c>
      <c r="C1449">
        <v>1449</v>
      </c>
      <c r="D1449" s="53">
        <v>1732</v>
      </c>
      <c r="E14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49" s="55" t="s">
        <v>1018</v>
      </c>
      <c r="G1449" s="57">
        <v>43236.575138888889</v>
      </c>
      <c r="H1449" s="55" t="s">
        <v>1501</v>
      </c>
      <c r="I1449" s="55"/>
      <c r="J1449" s="55"/>
      <c r="K1449" s="55" t="s">
        <v>2251</v>
      </c>
      <c r="L1449" s="57">
        <v>43236.575138888889</v>
      </c>
      <c r="M1449" s="59" t="s">
        <v>3479</v>
      </c>
      <c r="N1449" s="58" t="s">
        <v>5008</v>
      </c>
      <c r="O1449" s="55"/>
      <c r="P1449">
        <v>1</v>
      </c>
    </row>
    <row r="1450" spans="1:16" x14ac:dyDescent="0.25">
      <c r="A1450" s="46" t="s">
        <v>787</v>
      </c>
      <c r="B1450" s="46" t="s">
        <v>895</v>
      </c>
      <c r="C1450">
        <v>1450</v>
      </c>
      <c r="D1450" s="53">
        <v>1734</v>
      </c>
      <c r="E14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0" s="55" t="s">
        <v>1018</v>
      </c>
      <c r="G1450" s="57">
        <v>43235.882118055553</v>
      </c>
      <c r="H1450" s="55" t="s">
        <v>1621</v>
      </c>
      <c r="I1450" s="59" t="s">
        <v>2056</v>
      </c>
      <c r="J1450" s="55" t="s">
        <v>2139</v>
      </c>
      <c r="K1450" s="55"/>
      <c r="L1450" s="57">
        <v>43235.882118055553</v>
      </c>
      <c r="M1450" s="59" t="s">
        <v>3481</v>
      </c>
      <c r="N1450" s="58" t="s">
        <v>5010</v>
      </c>
      <c r="O1450" s="58" t="s">
        <v>5393</v>
      </c>
      <c r="P1450" s="61">
        <v>1</v>
      </c>
    </row>
    <row r="1451" spans="1:16" x14ac:dyDescent="0.25">
      <c r="A1451" s="46" t="s">
        <v>789</v>
      </c>
      <c r="B1451" s="46" t="s">
        <v>788</v>
      </c>
      <c r="C1451">
        <v>1451</v>
      </c>
      <c r="D1451" s="53">
        <v>1737</v>
      </c>
      <c r="E14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1" s="55" t="s">
        <v>1018</v>
      </c>
      <c r="G1451" s="57">
        <v>43236.576886574076</v>
      </c>
      <c r="H1451" s="55" t="s">
        <v>1623</v>
      </c>
      <c r="I1451" s="55"/>
      <c r="J1451" s="55"/>
      <c r="K1451" s="55"/>
      <c r="L1451" s="57">
        <v>43236.576886574076</v>
      </c>
      <c r="M1451" s="59" t="s">
        <v>3483</v>
      </c>
      <c r="N1451" s="58" t="s">
        <v>5012</v>
      </c>
      <c r="O1451" s="55"/>
      <c r="P1451">
        <v>1</v>
      </c>
    </row>
    <row r="1452" spans="1:16" x14ac:dyDescent="0.25">
      <c r="A1452" s="46" t="s">
        <v>790</v>
      </c>
      <c r="B1452" s="46" t="s">
        <v>738</v>
      </c>
      <c r="C1452">
        <v>1452</v>
      </c>
      <c r="D1452" s="53">
        <v>1738</v>
      </c>
      <c r="E14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2" s="55" t="s">
        <v>1018</v>
      </c>
      <c r="G1452" s="57">
        <v>43235.534108796295</v>
      </c>
      <c r="H1452" s="55" t="s">
        <v>1120</v>
      </c>
      <c r="I1452" s="55"/>
      <c r="J1452" s="55"/>
      <c r="K1452" s="55"/>
      <c r="L1452" s="57">
        <v>43235.534108796295</v>
      </c>
      <c r="M1452" s="59" t="s">
        <v>3484</v>
      </c>
      <c r="N1452" s="58" t="s">
        <v>5013</v>
      </c>
      <c r="O1452" s="55"/>
      <c r="P1452">
        <v>1</v>
      </c>
    </row>
    <row r="1453" spans="1:16" x14ac:dyDescent="0.25">
      <c r="A1453" s="46" t="s">
        <v>790</v>
      </c>
      <c r="B1453" s="46" t="s">
        <v>818</v>
      </c>
      <c r="C1453">
        <v>1453</v>
      </c>
      <c r="D1453" s="53">
        <v>1739</v>
      </c>
      <c r="E14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3" s="55" t="s">
        <v>1018</v>
      </c>
      <c r="G1453" s="57">
        <v>43235.561712962961</v>
      </c>
      <c r="H1453" s="55" t="s">
        <v>1151</v>
      </c>
      <c r="I1453" s="59" t="s">
        <v>1813</v>
      </c>
      <c r="J1453" s="55" t="s">
        <v>2138</v>
      </c>
      <c r="K1453" s="55"/>
      <c r="L1453" s="57">
        <v>43235.561712962961</v>
      </c>
      <c r="M1453" s="59" t="s">
        <v>3485</v>
      </c>
      <c r="N1453" s="58" t="s">
        <v>5014</v>
      </c>
      <c r="O1453" s="55"/>
      <c r="P1453">
        <v>1</v>
      </c>
    </row>
    <row r="1454" spans="1:16" x14ac:dyDescent="0.25">
      <c r="A1454" s="46" t="s">
        <v>790</v>
      </c>
      <c r="B1454" s="46" t="s">
        <v>742</v>
      </c>
      <c r="C1454">
        <v>1454</v>
      </c>
      <c r="D1454" s="53">
        <v>1740</v>
      </c>
      <c r="E14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4" s="55" t="s">
        <v>1018</v>
      </c>
      <c r="G1454" s="57">
        <v>43236.507523148146</v>
      </c>
      <c r="H1454" s="55" t="s">
        <v>1352</v>
      </c>
      <c r="I1454" s="59" t="s">
        <v>1917</v>
      </c>
      <c r="J1454" s="55" t="s">
        <v>2169</v>
      </c>
      <c r="K1454" s="55"/>
      <c r="L1454" s="57">
        <v>43236.507523148146</v>
      </c>
      <c r="M1454" s="59" t="s">
        <v>3486</v>
      </c>
      <c r="N1454" s="58" t="s">
        <v>5015</v>
      </c>
      <c r="O1454" s="55"/>
      <c r="P1454">
        <v>1</v>
      </c>
    </row>
    <row r="1455" spans="1:16" x14ac:dyDescent="0.25">
      <c r="A1455" s="46" t="s">
        <v>790</v>
      </c>
      <c r="B1455" s="46" t="s">
        <v>816</v>
      </c>
      <c r="C1455">
        <v>1455</v>
      </c>
      <c r="D1455" s="53">
        <v>1742</v>
      </c>
      <c r="E14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5" s="55" t="s">
        <v>1018</v>
      </c>
      <c r="G1455" s="57">
        <v>43236.579791666663</v>
      </c>
      <c r="H1455" s="55" t="s">
        <v>1177</v>
      </c>
      <c r="I1455" s="55"/>
      <c r="J1455" s="55"/>
      <c r="K1455" s="55"/>
      <c r="L1455" s="57">
        <v>43236.579791666663</v>
      </c>
      <c r="M1455" s="59" t="s">
        <v>3488</v>
      </c>
      <c r="N1455" s="58" t="s">
        <v>5017</v>
      </c>
      <c r="O1455" s="55"/>
      <c r="P1455">
        <v>1</v>
      </c>
    </row>
    <row r="1456" spans="1:16" x14ac:dyDescent="0.25">
      <c r="A1456" s="46" t="s">
        <v>791</v>
      </c>
      <c r="B1456" s="46" t="s">
        <v>926</v>
      </c>
      <c r="C1456">
        <v>1456</v>
      </c>
      <c r="D1456" s="53">
        <v>1743</v>
      </c>
      <c r="E14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6" s="55" t="s">
        <v>1018</v>
      </c>
      <c r="G1456" s="57">
        <v>43235.607476851852</v>
      </c>
      <c r="H1456" s="55" t="s">
        <v>1231</v>
      </c>
      <c r="I1456" s="55"/>
      <c r="J1456" s="55"/>
      <c r="K1456" s="55"/>
      <c r="L1456" s="57">
        <v>43235.607476851852</v>
      </c>
      <c r="M1456" s="59" t="s">
        <v>3489</v>
      </c>
      <c r="N1456" s="58" t="s">
        <v>5018</v>
      </c>
      <c r="O1456" s="55"/>
      <c r="P1456">
        <v>1</v>
      </c>
    </row>
    <row r="1457" spans="1:16" x14ac:dyDescent="0.25">
      <c r="A1457" s="46" t="s">
        <v>791</v>
      </c>
      <c r="B1457" s="46" t="s">
        <v>715</v>
      </c>
      <c r="C1457">
        <v>1457</v>
      </c>
      <c r="D1457" s="53">
        <v>1744</v>
      </c>
      <c r="E14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7" s="55" t="s">
        <v>1018</v>
      </c>
      <c r="G1457" s="57">
        <v>43235.607476851852</v>
      </c>
      <c r="H1457" s="55" t="s">
        <v>1231</v>
      </c>
      <c r="I1457" s="55"/>
      <c r="J1457" s="55"/>
      <c r="K1457" s="55"/>
      <c r="L1457" s="57">
        <v>43235.607476851852</v>
      </c>
      <c r="M1457" s="59" t="s">
        <v>3489</v>
      </c>
      <c r="N1457" s="58" t="s">
        <v>5018</v>
      </c>
      <c r="O1457" s="55"/>
      <c r="P1457">
        <v>1</v>
      </c>
    </row>
    <row r="1458" spans="1:16" x14ac:dyDescent="0.25">
      <c r="A1458" s="46" t="s">
        <v>610</v>
      </c>
      <c r="B1458" s="46" t="s">
        <v>791</v>
      </c>
      <c r="C1458">
        <v>1458</v>
      </c>
      <c r="D1458" s="53">
        <v>1745</v>
      </c>
      <c r="E14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8" s="55" t="s">
        <v>1018</v>
      </c>
      <c r="G1458" s="57">
        <v>43235.632106481484</v>
      </c>
      <c r="H1458" s="55" t="s">
        <v>1231</v>
      </c>
      <c r="I1458" s="55"/>
      <c r="J1458" s="55"/>
      <c r="K1458" s="55"/>
      <c r="L1458" s="57">
        <v>43235.632106481484</v>
      </c>
      <c r="M1458" s="59" t="s">
        <v>3490</v>
      </c>
      <c r="N1458" s="58" t="s">
        <v>5019</v>
      </c>
      <c r="O1458" s="55"/>
      <c r="P1458">
        <v>1</v>
      </c>
    </row>
    <row r="1459" spans="1:16" x14ac:dyDescent="0.25">
      <c r="A1459" s="46" t="s">
        <v>792</v>
      </c>
      <c r="B1459" s="46" t="s">
        <v>791</v>
      </c>
      <c r="C1459">
        <v>1459</v>
      </c>
      <c r="D1459" s="53">
        <v>1746</v>
      </c>
      <c r="E14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59" s="55" t="s">
        <v>1018</v>
      </c>
      <c r="G1459" s="57">
        <v>43235.723449074074</v>
      </c>
      <c r="H1459" s="55" t="s">
        <v>1231</v>
      </c>
      <c r="I1459" s="55"/>
      <c r="J1459" s="55"/>
      <c r="K1459" s="55"/>
      <c r="L1459" s="57">
        <v>43235.723449074074</v>
      </c>
      <c r="M1459" s="59" t="s">
        <v>3491</v>
      </c>
      <c r="N1459" s="58" t="s">
        <v>5020</v>
      </c>
      <c r="O1459" s="55"/>
      <c r="P1459">
        <v>1</v>
      </c>
    </row>
    <row r="1460" spans="1:16" x14ac:dyDescent="0.25">
      <c r="A1460" s="46" t="s">
        <v>715</v>
      </c>
      <c r="B1460" s="46" t="s">
        <v>791</v>
      </c>
      <c r="C1460">
        <v>1460</v>
      </c>
      <c r="D1460" s="53">
        <v>1747</v>
      </c>
      <c r="E14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0" s="55" t="s">
        <v>1018</v>
      </c>
      <c r="G1460" s="57">
        <v>43235.222349537034</v>
      </c>
      <c r="H1460" s="55" t="s">
        <v>1625</v>
      </c>
      <c r="I1460" s="59" t="s">
        <v>1895</v>
      </c>
      <c r="J1460" s="55" t="s">
        <v>2137</v>
      </c>
      <c r="K1460" s="55"/>
      <c r="L1460" s="57">
        <v>43235.222349537034</v>
      </c>
      <c r="M1460" s="59" t="s">
        <v>3492</v>
      </c>
      <c r="N1460" s="58" t="s">
        <v>5021</v>
      </c>
      <c r="O1460" s="55"/>
      <c r="P1460">
        <v>2</v>
      </c>
    </row>
    <row r="1461" spans="1:16" x14ac:dyDescent="0.25">
      <c r="A1461" s="46" t="s">
        <v>780</v>
      </c>
      <c r="B1461" s="46" t="s">
        <v>791</v>
      </c>
      <c r="C1461">
        <v>1461</v>
      </c>
      <c r="D1461" s="53">
        <v>1748</v>
      </c>
      <c r="E14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1" s="55" t="s">
        <v>1018</v>
      </c>
      <c r="G1461" s="57">
        <v>43235.742627314816</v>
      </c>
      <c r="H1461" s="55" t="s">
        <v>1231</v>
      </c>
      <c r="I1461" s="55"/>
      <c r="J1461" s="55"/>
      <c r="K1461" s="55"/>
      <c r="L1461" s="57">
        <v>43235.742627314816</v>
      </c>
      <c r="M1461" s="59" t="s">
        <v>3494</v>
      </c>
      <c r="N1461" s="58" t="s">
        <v>5023</v>
      </c>
      <c r="O1461" s="55"/>
      <c r="P1461">
        <v>1</v>
      </c>
    </row>
    <row r="1462" spans="1:16" x14ac:dyDescent="0.25">
      <c r="A1462" s="46" t="s">
        <v>787</v>
      </c>
      <c r="B1462" s="46" t="s">
        <v>791</v>
      </c>
      <c r="C1462">
        <v>1462</v>
      </c>
      <c r="D1462" s="53">
        <v>1749</v>
      </c>
      <c r="E14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2" s="55" t="s">
        <v>1018</v>
      </c>
      <c r="G1462" s="57">
        <v>43235.683437500003</v>
      </c>
      <c r="H1462" s="55" t="s">
        <v>1231</v>
      </c>
      <c r="I1462" s="55"/>
      <c r="J1462" s="55"/>
      <c r="K1462" s="55"/>
      <c r="L1462" s="57">
        <v>43235.683437500003</v>
      </c>
      <c r="M1462" s="59" t="s">
        <v>3495</v>
      </c>
      <c r="N1462" s="58" t="s">
        <v>5024</v>
      </c>
      <c r="O1462" s="55"/>
      <c r="P1462">
        <v>1</v>
      </c>
    </row>
    <row r="1463" spans="1:16" x14ac:dyDescent="0.25">
      <c r="A1463" s="46" t="s">
        <v>793</v>
      </c>
      <c r="B1463" s="46" t="s">
        <v>791</v>
      </c>
      <c r="C1463">
        <v>1463</v>
      </c>
      <c r="D1463" s="53">
        <v>1750</v>
      </c>
      <c r="E14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3" s="55" t="s">
        <v>1018</v>
      </c>
      <c r="G1463" s="57">
        <v>43235.71597222222</v>
      </c>
      <c r="H1463" s="55" t="s">
        <v>1231</v>
      </c>
      <c r="I1463" s="55"/>
      <c r="J1463" s="55"/>
      <c r="K1463" s="55"/>
      <c r="L1463" s="57">
        <v>43235.71597222222</v>
      </c>
      <c r="M1463" s="59" t="s">
        <v>3496</v>
      </c>
      <c r="N1463" s="58" t="s">
        <v>5025</v>
      </c>
      <c r="O1463" s="55"/>
      <c r="P1463">
        <v>1</v>
      </c>
    </row>
    <row r="1464" spans="1:16" x14ac:dyDescent="0.25">
      <c r="A1464" s="46" t="s">
        <v>610</v>
      </c>
      <c r="B1464" s="46" t="s">
        <v>926</v>
      </c>
      <c r="C1464">
        <v>1464</v>
      </c>
      <c r="D1464" s="53">
        <v>1751</v>
      </c>
      <c r="E14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4" s="55" t="s">
        <v>1018</v>
      </c>
      <c r="G1464" s="57">
        <v>43235.632106481484</v>
      </c>
      <c r="H1464" s="55" t="s">
        <v>1231</v>
      </c>
      <c r="I1464" s="55"/>
      <c r="J1464" s="55"/>
      <c r="K1464" s="55"/>
      <c r="L1464" s="57">
        <v>43235.632106481484</v>
      </c>
      <c r="M1464" s="59" t="s">
        <v>3490</v>
      </c>
      <c r="N1464" s="58" t="s">
        <v>5019</v>
      </c>
      <c r="O1464" s="55"/>
      <c r="P1464">
        <v>1</v>
      </c>
    </row>
    <row r="1465" spans="1:16" x14ac:dyDescent="0.25">
      <c r="A1465" s="46" t="s">
        <v>792</v>
      </c>
      <c r="B1465" s="46" t="s">
        <v>926</v>
      </c>
      <c r="C1465">
        <v>1465</v>
      </c>
      <c r="D1465" s="53">
        <v>1752</v>
      </c>
      <c r="E14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5" s="55" t="s">
        <v>1018</v>
      </c>
      <c r="G1465" s="57">
        <v>43235.723449074074</v>
      </c>
      <c r="H1465" s="55" t="s">
        <v>1231</v>
      </c>
      <c r="I1465" s="55"/>
      <c r="J1465" s="55"/>
      <c r="K1465" s="55"/>
      <c r="L1465" s="57">
        <v>43235.723449074074</v>
      </c>
      <c r="M1465" s="59" t="s">
        <v>3491</v>
      </c>
      <c r="N1465" s="58" t="s">
        <v>5020</v>
      </c>
      <c r="O1465" s="55"/>
      <c r="P1465">
        <v>1</v>
      </c>
    </row>
    <row r="1466" spans="1:16" x14ac:dyDescent="0.25">
      <c r="A1466" s="46" t="s">
        <v>715</v>
      </c>
      <c r="B1466" s="46" t="s">
        <v>926</v>
      </c>
      <c r="C1466">
        <v>1466</v>
      </c>
      <c r="D1466" s="53">
        <v>1753</v>
      </c>
      <c r="E14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6" s="55" t="s">
        <v>1018</v>
      </c>
      <c r="G1466" s="57">
        <v>43235.549791666665</v>
      </c>
      <c r="H1466" s="55" t="s">
        <v>1626</v>
      </c>
      <c r="I1466" s="59" t="s">
        <v>2059</v>
      </c>
      <c r="J1466" s="55" t="s">
        <v>2139</v>
      </c>
      <c r="K1466" s="55"/>
      <c r="L1466" s="57">
        <v>43235.549791666665</v>
      </c>
      <c r="M1466" s="59" t="s">
        <v>3493</v>
      </c>
      <c r="N1466" s="58" t="s">
        <v>5022</v>
      </c>
      <c r="O1466" s="55"/>
      <c r="P1466">
        <v>1</v>
      </c>
    </row>
    <row r="1467" spans="1:16" x14ac:dyDescent="0.25">
      <c r="A1467" s="46" t="s">
        <v>780</v>
      </c>
      <c r="B1467" s="46" t="s">
        <v>926</v>
      </c>
      <c r="C1467">
        <v>1467</v>
      </c>
      <c r="D1467" s="53">
        <v>1754</v>
      </c>
      <c r="E14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7" s="55" t="s">
        <v>1018</v>
      </c>
      <c r="G1467" s="57">
        <v>43235.742627314816</v>
      </c>
      <c r="H1467" s="55" t="s">
        <v>1231</v>
      </c>
      <c r="I1467" s="55"/>
      <c r="J1467" s="55"/>
      <c r="K1467" s="55"/>
      <c r="L1467" s="57">
        <v>43235.742627314816</v>
      </c>
      <c r="M1467" s="59" t="s">
        <v>3494</v>
      </c>
      <c r="N1467" s="58" t="s">
        <v>5023</v>
      </c>
      <c r="O1467" s="55"/>
      <c r="P1467">
        <v>1</v>
      </c>
    </row>
    <row r="1468" spans="1:16" x14ac:dyDescent="0.25">
      <c r="A1468" s="46" t="s">
        <v>787</v>
      </c>
      <c r="B1468" s="46" t="s">
        <v>926</v>
      </c>
      <c r="C1468">
        <v>1468</v>
      </c>
      <c r="D1468" s="53">
        <v>1755</v>
      </c>
      <c r="E14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8" s="55" t="s">
        <v>1018</v>
      </c>
      <c r="G1468" s="57">
        <v>43235.683437500003</v>
      </c>
      <c r="H1468" s="55" t="s">
        <v>1231</v>
      </c>
      <c r="I1468" s="55"/>
      <c r="J1468" s="55"/>
      <c r="K1468" s="55"/>
      <c r="L1468" s="57">
        <v>43235.683437500003</v>
      </c>
      <c r="M1468" s="59" t="s">
        <v>3495</v>
      </c>
      <c r="N1468" s="58" t="s">
        <v>5024</v>
      </c>
      <c r="O1468" s="55"/>
      <c r="P1468">
        <v>1</v>
      </c>
    </row>
    <row r="1469" spans="1:16" x14ac:dyDescent="0.25">
      <c r="A1469" s="46" t="s">
        <v>793</v>
      </c>
      <c r="B1469" s="46" t="s">
        <v>926</v>
      </c>
      <c r="C1469">
        <v>1469</v>
      </c>
      <c r="D1469" s="53">
        <v>1756</v>
      </c>
      <c r="E14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69" s="55" t="s">
        <v>1018</v>
      </c>
      <c r="G1469" s="57">
        <v>43235.71597222222</v>
      </c>
      <c r="H1469" s="55" t="s">
        <v>1231</v>
      </c>
      <c r="I1469" s="55"/>
      <c r="J1469" s="55"/>
      <c r="K1469" s="55"/>
      <c r="L1469" s="57">
        <v>43235.71597222222</v>
      </c>
      <c r="M1469" s="59" t="s">
        <v>3496</v>
      </c>
      <c r="N1469" s="58" t="s">
        <v>5025</v>
      </c>
      <c r="O1469" s="55"/>
      <c r="P1469">
        <v>1</v>
      </c>
    </row>
    <row r="1470" spans="1:16" x14ac:dyDescent="0.25">
      <c r="A1470" s="46" t="s">
        <v>793</v>
      </c>
      <c r="B1470" s="46" t="s">
        <v>715</v>
      </c>
      <c r="C1470">
        <v>1470</v>
      </c>
      <c r="D1470" s="53">
        <v>1757</v>
      </c>
      <c r="E14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0" s="55" t="s">
        <v>1018</v>
      </c>
      <c r="G1470" s="57">
        <v>43235.71597222222</v>
      </c>
      <c r="H1470" s="55" t="s">
        <v>1231</v>
      </c>
      <c r="I1470" s="55"/>
      <c r="J1470" s="55"/>
      <c r="K1470" s="55"/>
      <c r="L1470" s="57">
        <v>43235.71597222222</v>
      </c>
      <c r="M1470" s="59" t="s">
        <v>3496</v>
      </c>
      <c r="N1470" s="58" t="s">
        <v>5025</v>
      </c>
      <c r="O1470" s="55"/>
      <c r="P1470">
        <v>1</v>
      </c>
    </row>
    <row r="1471" spans="1:16" x14ac:dyDescent="0.25">
      <c r="A1471" s="46" t="s">
        <v>793</v>
      </c>
      <c r="B1471" s="46" t="s">
        <v>857</v>
      </c>
      <c r="C1471">
        <v>1471</v>
      </c>
      <c r="D1471" s="53">
        <v>1758</v>
      </c>
      <c r="E14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1" s="55" t="s">
        <v>1018</v>
      </c>
      <c r="G1471" s="57">
        <v>43236.249988425923</v>
      </c>
      <c r="H1471" s="55" t="s">
        <v>1301</v>
      </c>
      <c r="I1471" s="55"/>
      <c r="J1471" s="55"/>
      <c r="K1471" s="55"/>
      <c r="L1471" s="57">
        <v>43236.249988425923</v>
      </c>
      <c r="M1471" s="59" t="s">
        <v>3497</v>
      </c>
      <c r="N1471" s="58" t="s">
        <v>5026</v>
      </c>
      <c r="O1471" s="55"/>
      <c r="P1471">
        <v>1</v>
      </c>
    </row>
    <row r="1472" spans="1:16" x14ac:dyDescent="0.25">
      <c r="A1472" s="46" t="s">
        <v>793</v>
      </c>
      <c r="B1472" s="46" t="s">
        <v>792</v>
      </c>
      <c r="C1472">
        <v>1472</v>
      </c>
      <c r="D1472" s="53">
        <v>1759</v>
      </c>
      <c r="E14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2" s="55" t="s">
        <v>1018</v>
      </c>
      <c r="G1472" s="57">
        <v>43236.372546296298</v>
      </c>
      <c r="H1472" s="55" t="s">
        <v>1402</v>
      </c>
      <c r="I1472" s="55"/>
      <c r="J1472" s="55"/>
      <c r="K1472" s="55"/>
      <c r="L1472" s="57">
        <v>43236.372546296298</v>
      </c>
      <c r="M1472" s="59" t="s">
        <v>3498</v>
      </c>
      <c r="N1472" s="58" t="s">
        <v>5027</v>
      </c>
      <c r="O1472" s="55"/>
      <c r="P1472">
        <v>1</v>
      </c>
    </row>
    <row r="1473" spans="1:16" x14ac:dyDescent="0.25">
      <c r="A1473" s="46" t="s">
        <v>793</v>
      </c>
      <c r="B1473" s="46" t="s">
        <v>780</v>
      </c>
      <c r="C1473">
        <v>1473</v>
      </c>
      <c r="D1473" s="53">
        <v>1760</v>
      </c>
      <c r="E14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3" s="55" t="s">
        <v>1018</v>
      </c>
      <c r="G1473" s="57">
        <v>43236.580405092594</v>
      </c>
      <c r="H1473" s="55" t="s">
        <v>1627</v>
      </c>
      <c r="I1473" s="59" t="s">
        <v>1817</v>
      </c>
      <c r="J1473" s="55" t="s">
        <v>2137</v>
      </c>
      <c r="K1473" s="55"/>
      <c r="L1473" s="57">
        <v>43236.580405092594</v>
      </c>
      <c r="M1473" s="59" t="s">
        <v>3499</v>
      </c>
      <c r="N1473" s="58" t="s">
        <v>5028</v>
      </c>
      <c r="O1473" s="55"/>
      <c r="P1473">
        <v>1</v>
      </c>
    </row>
    <row r="1474" spans="1:16" x14ac:dyDescent="0.25">
      <c r="A1474" s="46" t="s">
        <v>794</v>
      </c>
      <c r="B1474" s="46" t="s">
        <v>891</v>
      </c>
      <c r="C1474">
        <v>1474</v>
      </c>
      <c r="D1474" s="53">
        <v>1762</v>
      </c>
      <c r="E14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4" s="55" t="s">
        <v>1018</v>
      </c>
      <c r="G1474" s="57">
        <v>43235.390219907407</v>
      </c>
      <c r="H1474" s="55" t="s">
        <v>1109</v>
      </c>
      <c r="I1474" s="55"/>
      <c r="J1474" s="55"/>
      <c r="K1474" s="55"/>
      <c r="L1474" s="57">
        <v>43235.390219907407</v>
      </c>
      <c r="M1474" s="59" t="s">
        <v>3501</v>
      </c>
      <c r="N1474" s="58" t="s">
        <v>5030</v>
      </c>
      <c r="O1474" s="55"/>
      <c r="P1474">
        <v>1</v>
      </c>
    </row>
    <row r="1475" spans="1:16" x14ac:dyDescent="0.25">
      <c r="A1475" s="46" t="s">
        <v>794</v>
      </c>
      <c r="B1475" s="46" t="s">
        <v>738</v>
      </c>
      <c r="C1475">
        <v>1475</v>
      </c>
      <c r="D1475" s="53">
        <v>1763</v>
      </c>
      <c r="E14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5" s="55" t="s">
        <v>1018</v>
      </c>
      <c r="G1475" s="57">
        <v>43235.390219907407</v>
      </c>
      <c r="H1475" s="55" t="s">
        <v>1109</v>
      </c>
      <c r="I1475" s="55"/>
      <c r="J1475" s="55"/>
      <c r="K1475" s="55"/>
      <c r="L1475" s="57">
        <v>43235.390219907407</v>
      </c>
      <c r="M1475" s="59" t="s">
        <v>3501</v>
      </c>
      <c r="N1475" s="58" t="s">
        <v>5030</v>
      </c>
      <c r="O1475" s="55"/>
      <c r="P1475">
        <v>1</v>
      </c>
    </row>
    <row r="1476" spans="1:16" x14ac:dyDescent="0.25">
      <c r="A1476" s="46" t="s">
        <v>794</v>
      </c>
      <c r="B1476" s="46" t="s">
        <v>818</v>
      </c>
      <c r="C1476">
        <v>1476</v>
      </c>
      <c r="D1476" s="53">
        <v>1764</v>
      </c>
      <c r="E14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6" s="55" t="s">
        <v>1018</v>
      </c>
      <c r="G1476" s="57">
        <v>43235.807708333334</v>
      </c>
      <c r="H1476" s="55" t="s">
        <v>1204</v>
      </c>
      <c r="I1476" s="55"/>
      <c r="J1476" s="55"/>
      <c r="K1476" s="55"/>
      <c r="L1476" s="57">
        <v>43235.807708333334</v>
      </c>
      <c r="M1476" s="59" t="s">
        <v>3502</v>
      </c>
      <c r="N1476" s="58" t="s">
        <v>5032</v>
      </c>
      <c r="O1476" s="55"/>
      <c r="P1476">
        <v>1</v>
      </c>
    </row>
    <row r="1477" spans="1:16" x14ac:dyDescent="0.25">
      <c r="A1477" s="46" t="s">
        <v>797</v>
      </c>
      <c r="B1477" s="46" t="s">
        <v>940</v>
      </c>
      <c r="C1477">
        <v>1477</v>
      </c>
      <c r="D1477" s="53">
        <v>1769</v>
      </c>
      <c r="E14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7" s="55" t="s">
        <v>1018</v>
      </c>
      <c r="G1477" s="57">
        <v>43235.791365740741</v>
      </c>
      <c r="H1477" s="55" t="s">
        <v>1634</v>
      </c>
      <c r="I1477" s="59" t="s">
        <v>2066</v>
      </c>
      <c r="J1477" s="55" t="s">
        <v>2139</v>
      </c>
      <c r="K1477" s="55" t="s">
        <v>2225</v>
      </c>
      <c r="L1477" s="57">
        <v>43235.791365740741</v>
      </c>
      <c r="M1477" s="59" t="s">
        <v>3508</v>
      </c>
      <c r="N1477" s="58" t="s">
        <v>5038</v>
      </c>
      <c r="O1477" s="55"/>
      <c r="P1477">
        <v>1</v>
      </c>
    </row>
    <row r="1478" spans="1:16" x14ac:dyDescent="0.25">
      <c r="A1478" s="46" t="s">
        <v>798</v>
      </c>
      <c r="B1478" s="46" t="s">
        <v>940</v>
      </c>
      <c r="C1478">
        <v>1478</v>
      </c>
      <c r="D1478" s="53">
        <v>1770</v>
      </c>
      <c r="E14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8" s="55" t="s">
        <v>1018</v>
      </c>
      <c r="G1478" s="57">
        <v>43236.551006944443</v>
      </c>
      <c r="H1478" s="55" t="s">
        <v>1285</v>
      </c>
      <c r="I1478" s="55"/>
      <c r="J1478" s="55"/>
      <c r="K1478" s="55" t="s">
        <v>2225</v>
      </c>
      <c r="L1478" s="57">
        <v>43236.551006944443</v>
      </c>
      <c r="M1478" s="59" t="s">
        <v>3509</v>
      </c>
      <c r="N1478" s="58" t="s">
        <v>5039</v>
      </c>
      <c r="O1478" s="55"/>
      <c r="P1478">
        <v>1</v>
      </c>
    </row>
    <row r="1479" spans="1:16" x14ac:dyDescent="0.25">
      <c r="A1479" s="46" t="s">
        <v>795</v>
      </c>
      <c r="B1479" s="46" t="s">
        <v>940</v>
      </c>
      <c r="C1479">
        <v>1479</v>
      </c>
      <c r="D1479" s="53">
        <v>1771</v>
      </c>
      <c r="E14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79" s="55" t="s">
        <v>1018</v>
      </c>
      <c r="G1479" s="57">
        <v>43235.82366898148</v>
      </c>
      <c r="H1479" s="55" t="s">
        <v>1635</v>
      </c>
      <c r="I1479" s="59" t="s">
        <v>2067</v>
      </c>
      <c r="J1479" s="55" t="s">
        <v>2139</v>
      </c>
      <c r="K1479" s="55" t="s">
        <v>2261</v>
      </c>
      <c r="L1479" s="57">
        <v>43235.82366898148</v>
      </c>
      <c r="M1479" s="59" t="s">
        <v>3510</v>
      </c>
      <c r="N1479" s="58" t="s">
        <v>5040</v>
      </c>
      <c r="O1479" s="58" t="s">
        <v>5038</v>
      </c>
      <c r="P1479" s="61">
        <v>1</v>
      </c>
    </row>
    <row r="1480" spans="1:16" x14ac:dyDescent="0.25">
      <c r="A1480" s="46" t="s">
        <v>797</v>
      </c>
      <c r="B1480" s="46" t="s">
        <v>798</v>
      </c>
      <c r="C1480">
        <v>1480</v>
      </c>
      <c r="D1480" s="53">
        <v>1772</v>
      </c>
      <c r="E14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0" s="55" t="s">
        <v>1018</v>
      </c>
      <c r="G1480" s="57">
        <v>43235.307395833333</v>
      </c>
      <c r="H1480" s="55" t="s">
        <v>1636</v>
      </c>
      <c r="I1480" s="59" t="s">
        <v>2068</v>
      </c>
      <c r="J1480" s="55" t="s">
        <v>2139</v>
      </c>
      <c r="K1480" s="55"/>
      <c r="L1480" s="57">
        <v>43235.307395833333</v>
      </c>
      <c r="M1480" s="59" t="s">
        <v>3511</v>
      </c>
      <c r="N1480" s="58" t="s">
        <v>5041</v>
      </c>
      <c r="O1480" s="55"/>
      <c r="P1480">
        <v>2</v>
      </c>
    </row>
    <row r="1481" spans="1:16" x14ac:dyDescent="0.25">
      <c r="A1481" s="46" t="s">
        <v>798</v>
      </c>
      <c r="B1481" s="46" t="s">
        <v>797</v>
      </c>
      <c r="C1481">
        <v>1481</v>
      </c>
      <c r="D1481" s="53">
        <v>1773</v>
      </c>
      <c r="E14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1" s="55" t="s">
        <v>1018</v>
      </c>
      <c r="G1481" s="57">
        <v>43236.551006944443</v>
      </c>
      <c r="H1481" s="55" t="s">
        <v>1285</v>
      </c>
      <c r="I1481" s="55"/>
      <c r="J1481" s="55"/>
      <c r="K1481" s="55" t="s">
        <v>2225</v>
      </c>
      <c r="L1481" s="57">
        <v>43236.551006944443</v>
      </c>
      <c r="M1481" s="59" t="s">
        <v>3509</v>
      </c>
      <c r="N1481" s="58" t="s">
        <v>5039</v>
      </c>
      <c r="O1481" s="55"/>
      <c r="P1481">
        <v>1</v>
      </c>
    </row>
    <row r="1482" spans="1:16" x14ac:dyDescent="0.25">
      <c r="A1482" s="46" t="s">
        <v>795</v>
      </c>
      <c r="B1482" s="46" t="s">
        <v>798</v>
      </c>
      <c r="C1482">
        <v>1482</v>
      </c>
      <c r="D1482" s="53">
        <v>1774</v>
      </c>
      <c r="E14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2" s="55" t="s">
        <v>1018</v>
      </c>
      <c r="G1482" s="57">
        <v>43235.82366898148</v>
      </c>
      <c r="H1482" s="55" t="s">
        <v>1635</v>
      </c>
      <c r="I1482" s="59" t="s">
        <v>2067</v>
      </c>
      <c r="J1482" s="55" t="s">
        <v>2139</v>
      </c>
      <c r="K1482" s="55" t="s">
        <v>2261</v>
      </c>
      <c r="L1482" s="57">
        <v>43235.82366898148</v>
      </c>
      <c r="M1482" s="59" t="s">
        <v>3510</v>
      </c>
      <c r="N1482" s="58" t="s">
        <v>5040</v>
      </c>
      <c r="O1482" s="58" t="s">
        <v>5038</v>
      </c>
      <c r="P1482" s="61">
        <v>1</v>
      </c>
    </row>
    <row r="1483" spans="1:16" x14ac:dyDescent="0.25">
      <c r="A1483" s="46" t="s">
        <v>795</v>
      </c>
      <c r="B1483" s="46" t="s">
        <v>762</v>
      </c>
      <c r="C1483">
        <v>1483</v>
      </c>
      <c r="D1483" s="53">
        <v>1776</v>
      </c>
      <c r="E14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3" s="55" t="s">
        <v>1018</v>
      </c>
      <c r="G1483" s="57">
        <v>43235.823773148149</v>
      </c>
      <c r="H1483" s="55" t="s">
        <v>1370</v>
      </c>
      <c r="I1483" s="55"/>
      <c r="J1483" s="55"/>
      <c r="K1483" s="55" t="s">
        <v>2231</v>
      </c>
      <c r="L1483" s="57">
        <v>43235.823773148149</v>
      </c>
      <c r="M1483" s="59" t="s">
        <v>3513</v>
      </c>
      <c r="N1483" s="58" t="s">
        <v>5043</v>
      </c>
      <c r="O1483" s="55"/>
      <c r="P1483">
        <v>1</v>
      </c>
    </row>
    <row r="1484" spans="1:16" x14ac:dyDescent="0.25">
      <c r="A1484" s="46" t="s">
        <v>799</v>
      </c>
      <c r="B1484" s="46" t="s">
        <v>800</v>
      </c>
      <c r="C1484">
        <v>1484</v>
      </c>
      <c r="D1484" s="53">
        <v>1777</v>
      </c>
      <c r="E14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4" s="55" t="s">
        <v>1018</v>
      </c>
      <c r="G1484" s="57">
        <v>43235.455601851849</v>
      </c>
      <c r="H1484" s="55" t="s">
        <v>1638</v>
      </c>
      <c r="I1484" s="59" t="s">
        <v>2069</v>
      </c>
      <c r="J1484" s="55" t="s">
        <v>2139</v>
      </c>
      <c r="K1484" s="55" t="s">
        <v>2229</v>
      </c>
      <c r="L1484" s="57">
        <v>43235.455601851849</v>
      </c>
      <c r="M1484" s="59" t="s">
        <v>3514</v>
      </c>
      <c r="N1484" s="58" t="s">
        <v>5044</v>
      </c>
      <c r="O1484" s="55"/>
      <c r="P1484">
        <v>1</v>
      </c>
    </row>
    <row r="1485" spans="1:16" x14ac:dyDescent="0.25">
      <c r="A1485" s="46" t="s">
        <v>800</v>
      </c>
      <c r="B1485" s="46" t="s">
        <v>799</v>
      </c>
      <c r="C1485">
        <v>1485</v>
      </c>
      <c r="D1485" s="53">
        <v>1778</v>
      </c>
      <c r="E14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5" s="55" t="s">
        <v>1018</v>
      </c>
      <c r="G1485" s="57">
        <v>43236.25476851852</v>
      </c>
      <c r="H1485" s="55" t="s">
        <v>1338</v>
      </c>
      <c r="I1485" s="55"/>
      <c r="J1485" s="55"/>
      <c r="K1485" s="55" t="s">
        <v>2229</v>
      </c>
      <c r="L1485" s="57">
        <v>43236.25476851852</v>
      </c>
      <c r="M1485" s="59" t="s">
        <v>3515</v>
      </c>
      <c r="N1485" s="58" t="s">
        <v>5045</v>
      </c>
      <c r="O1485" s="55"/>
      <c r="P1485">
        <v>1</v>
      </c>
    </row>
    <row r="1486" spans="1:16" x14ac:dyDescent="0.25">
      <c r="A1486" s="46" t="s">
        <v>795</v>
      </c>
      <c r="B1486" s="46" t="s">
        <v>800</v>
      </c>
      <c r="C1486">
        <v>1486</v>
      </c>
      <c r="D1486" s="53">
        <v>1779</v>
      </c>
      <c r="E14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6" s="55" t="s">
        <v>1018</v>
      </c>
      <c r="G1486" s="57">
        <v>43235.824166666665</v>
      </c>
      <c r="H1486" s="55" t="s">
        <v>1338</v>
      </c>
      <c r="I1486" s="55"/>
      <c r="J1486" s="55"/>
      <c r="K1486" s="55" t="s">
        <v>2229</v>
      </c>
      <c r="L1486" s="57">
        <v>43235.824166666665</v>
      </c>
      <c r="M1486" s="59" t="s">
        <v>3516</v>
      </c>
      <c r="N1486" s="58" t="s">
        <v>5046</v>
      </c>
      <c r="O1486" s="55"/>
      <c r="P1486">
        <v>1</v>
      </c>
    </row>
    <row r="1487" spans="1:16" x14ac:dyDescent="0.25">
      <c r="A1487" s="46" t="s">
        <v>795</v>
      </c>
      <c r="B1487" s="46" t="s">
        <v>799</v>
      </c>
      <c r="C1487">
        <v>1487</v>
      </c>
      <c r="D1487" s="53">
        <v>1780</v>
      </c>
      <c r="E14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7" s="55" t="s">
        <v>1018</v>
      </c>
      <c r="G1487" s="57">
        <v>43235.824166666665</v>
      </c>
      <c r="H1487" s="55" t="s">
        <v>1338</v>
      </c>
      <c r="I1487" s="55"/>
      <c r="J1487" s="55"/>
      <c r="K1487" s="55" t="s">
        <v>2229</v>
      </c>
      <c r="L1487" s="57">
        <v>43235.824166666665</v>
      </c>
      <c r="M1487" s="59" t="s">
        <v>3516</v>
      </c>
      <c r="N1487" s="58" t="s">
        <v>5046</v>
      </c>
      <c r="O1487" s="55"/>
      <c r="P1487">
        <v>1</v>
      </c>
    </row>
    <row r="1488" spans="1:16" x14ac:dyDescent="0.25">
      <c r="A1488" s="46" t="s">
        <v>795</v>
      </c>
      <c r="B1488" s="46" t="s">
        <v>801</v>
      </c>
      <c r="C1488">
        <v>1488</v>
      </c>
      <c r="D1488" s="53">
        <v>1782</v>
      </c>
      <c r="E14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8" s="55" t="s">
        <v>1018</v>
      </c>
      <c r="G1488" s="57">
        <v>43235.82440972222</v>
      </c>
      <c r="H1488" s="55" t="s">
        <v>1500</v>
      </c>
      <c r="I1488" s="55"/>
      <c r="J1488" s="55"/>
      <c r="K1488" s="55"/>
      <c r="L1488" s="57">
        <v>43235.82440972222</v>
      </c>
      <c r="M1488" s="59" t="s">
        <v>3518</v>
      </c>
      <c r="N1488" s="58" t="s">
        <v>5048</v>
      </c>
      <c r="O1488" s="55"/>
      <c r="P1488">
        <v>1</v>
      </c>
    </row>
    <row r="1489" spans="1:16" x14ac:dyDescent="0.25">
      <c r="A1489" s="46" t="s">
        <v>795</v>
      </c>
      <c r="B1489" s="46" t="s">
        <v>999</v>
      </c>
      <c r="C1489">
        <v>1489</v>
      </c>
      <c r="D1489" s="53">
        <v>1785</v>
      </c>
      <c r="E14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89" s="55" t="s">
        <v>1018</v>
      </c>
      <c r="G1489" s="57">
        <v>43236.436550925922</v>
      </c>
      <c r="H1489" s="55" t="s">
        <v>1642</v>
      </c>
      <c r="I1489" s="59" t="s">
        <v>2073</v>
      </c>
      <c r="J1489" s="55" t="s">
        <v>2139</v>
      </c>
      <c r="K1489" s="55"/>
      <c r="L1489" s="57">
        <v>43236.436550925922</v>
      </c>
      <c r="M1489" s="59" t="s">
        <v>3521</v>
      </c>
      <c r="N1489" s="58" t="s">
        <v>5051</v>
      </c>
      <c r="O1489" s="58" t="s">
        <v>5063</v>
      </c>
      <c r="P1489" s="61">
        <v>1</v>
      </c>
    </row>
    <row r="1490" spans="1:16" x14ac:dyDescent="0.25">
      <c r="A1490" s="46" t="s">
        <v>795</v>
      </c>
      <c r="B1490" s="46" t="s">
        <v>802</v>
      </c>
      <c r="C1490">
        <v>1490</v>
      </c>
      <c r="D1490" s="53">
        <v>1787</v>
      </c>
      <c r="E14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0" s="55" t="s">
        <v>1018</v>
      </c>
      <c r="G1490" s="57">
        <v>43236.436550925922</v>
      </c>
      <c r="H1490" s="55" t="s">
        <v>1642</v>
      </c>
      <c r="I1490" s="59" t="s">
        <v>2073</v>
      </c>
      <c r="J1490" s="55" t="s">
        <v>2139</v>
      </c>
      <c r="K1490" s="55"/>
      <c r="L1490" s="57">
        <v>43236.436550925922</v>
      </c>
      <c r="M1490" s="59" t="s">
        <v>3521</v>
      </c>
      <c r="N1490" s="58" t="s">
        <v>5051</v>
      </c>
      <c r="O1490" s="58" t="s">
        <v>5063</v>
      </c>
      <c r="P1490" s="61">
        <v>1</v>
      </c>
    </row>
    <row r="1491" spans="1:16" x14ac:dyDescent="0.25">
      <c r="A1491" s="46" t="s">
        <v>795</v>
      </c>
      <c r="B1491" s="46" t="s">
        <v>873</v>
      </c>
      <c r="C1491">
        <v>1491</v>
      </c>
      <c r="D1491" s="53">
        <v>1788</v>
      </c>
      <c r="E14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1" s="55" t="s">
        <v>1018</v>
      </c>
      <c r="G1491" s="57">
        <v>43235.820648148147</v>
      </c>
      <c r="H1491" s="55" t="s">
        <v>1644</v>
      </c>
      <c r="I1491" s="59" t="s">
        <v>2075</v>
      </c>
      <c r="J1491" s="55" t="s">
        <v>2139</v>
      </c>
      <c r="K1491" s="55" t="s">
        <v>2264</v>
      </c>
      <c r="L1491" s="57">
        <v>43235.820648148147</v>
      </c>
      <c r="M1491" s="59" t="s">
        <v>3523</v>
      </c>
      <c r="N1491" s="58" t="s">
        <v>5053</v>
      </c>
      <c r="O1491" s="58" t="s">
        <v>5062</v>
      </c>
      <c r="P1491" s="61">
        <v>2</v>
      </c>
    </row>
    <row r="1492" spans="1:16" x14ac:dyDescent="0.25">
      <c r="A1492" s="46" t="s">
        <v>795</v>
      </c>
      <c r="B1492" s="46" t="s">
        <v>803</v>
      </c>
      <c r="C1492">
        <v>1492</v>
      </c>
      <c r="D1492" s="53">
        <v>1791</v>
      </c>
      <c r="E14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2" s="55" t="s">
        <v>1018</v>
      </c>
      <c r="G1492" s="57">
        <v>43236.518090277779</v>
      </c>
      <c r="H1492" s="55" t="s">
        <v>1398</v>
      </c>
      <c r="I1492" s="55"/>
      <c r="J1492" s="55"/>
      <c r="K1492" s="55"/>
      <c r="L1492" s="57">
        <v>43236.518090277779</v>
      </c>
      <c r="M1492" s="59" t="s">
        <v>3526</v>
      </c>
      <c r="N1492" s="58" t="s">
        <v>5056</v>
      </c>
      <c r="O1492" s="55"/>
      <c r="P1492">
        <v>1</v>
      </c>
    </row>
    <row r="1493" spans="1:16" x14ac:dyDescent="0.25">
      <c r="A1493" s="46" t="s">
        <v>795</v>
      </c>
      <c r="B1493" s="46" t="s">
        <v>720</v>
      </c>
      <c r="C1493">
        <v>1493</v>
      </c>
      <c r="D1493" s="53">
        <v>1795</v>
      </c>
      <c r="E14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3" s="55" t="s">
        <v>1018</v>
      </c>
      <c r="G1493" s="57">
        <v>43236.544594907406</v>
      </c>
      <c r="H1493" s="55" t="s">
        <v>1649</v>
      </c>
      <c r="I1493" s="55"/>
      <c r="J1493" s="55"/>
      <c r="K1493" s="55"/>
      <c r="L1493" s="57">
        <v>43236.544594907406</v>
      </c>
      <c r="M1493" s="59" t="s">
        <v>3529</v>
      </c>
      <c r="N1493" s="58" t="s">
        <v>5059</v>
      </c>
      <c r="O1493" s="55"/>
      <c r="P1493">
        <v>1</v>
      </c>
    </row>
    <row r="1494" spans="1:16" x14ac:dyDescent="0.25">
      <c r="A1494" s="46" t="s">
        <v>795</v>
      </c>
      <c r="B1494" s="46" t="s">
        <v>1016</v>
      </c>
      <c r="C1494">
        <v>1494</v>
      </c>
      <c r="D1494" s="53">
        <v>1796</v>
      </c>
      <c r="E14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4" s="55" t="s">
        <v>1018</v>
      </c>
      <c r="G1494" s="57">
        <v>43236.543900462966</v>
      </c>
      <c r="H1494" s="55" t="s">
        <v>1650</v>
      </c>
      <c r="I1494" s="59" t="s">
        <v>2079</v>
      </c>
      <c r="J1494" s="55" t="s">
        <v>2139</v>
      </c>
      <c r="K1494" s="55" t="s">
        <v>2265</v>
      </c>
      <c r="L1494" s="57">
        <v>43236.543900462966</v>
      </c>
      <c r="M1494" s="59" t="s">
        <v>3530</v>
      </c>
      <c r="N1494" s="58" t="s">
        <v>5060</v>
      </c>
      <c r="O1494" s="58" t="s">
        <v>5401</v>
      </c>
      <c r="P1494" s="61">
        <v>2</v>
      </c>
    </row>
    <row r="1495" spans="1:16" x14ac:dyDescent="0.25">
      <c r="A1495" s="46" t="s">
        <v>795</v>
      </c>
      <c r="B1495" s="46" t="s">
        <v>804</v>
      </c>
      <c r="C1495">
        <v>1495</v>
      </c>
      <c r="D1495" s="53">
        <v>1798</v>
      </c>
      <c r="E14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5" s="55" t="s">
        <v>1018</v>
      </c>
      <c r="G1495" s="57">
        <v>43235.556851851848</v>
      </c>
      <c r="H1495" s="55" t="s">
        <v>1652</v>
      </c>
      <c r="I1495" s="55"/>
      <c r="J1495" s="55"/>
      <c r="K1495" s="55" t="s">
        <v>2267</v>
      </c>
      <c r="L1495" s="57">
        <v>43235.556851851848</v>
      </c>
      <c r="M1495" s="59" t="s">
        <v>3532</v>
      </c>
      <c r="N1495" s="58" t="s">
        <v>5064</v>
      </c>
      <c r="O1495" s="55"/>
      <c r="P1495">
        <v>11</v>
      </c>
    </row>
    <row r="1496" spans="1:16" x14ac:dyDescent="0.25">
      <c r="A1496" s="46" t="s">
        <v>795</v>
      </c>
      <c r="B1496" s="46" t="s">
        <v>848</v>
      </c>
      <c r="C1496">
        <v>1496</v>
      </c>
      <c r="D1496" s="53">
        <v>1799</v>
      </c>
      <c r="E14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6" s="55" t="s">
        <v>1018</v>
      </c>
      <c r="G1496" s="57">
        <v>43235.564236111109</v>
      </c>
      <c r="H1496" s="55" t="s">
        <v>1630</v>
      </c>
      <c r="I1496" s="59" t="s">
        <v>2062</v>
      </c>
      <c r="J1496" s="55" t="s">
        <v>2139</v>
      </c>
      <c r="K1496" s="55" t="s">
        <v>2259</v>
      </c>
      <c r="L1496" s="57">
        <v>43235.564236111109</v>
      </c>
      <c r="M1496" s="59" t="s">
        <v>3504</v>
      </c>
      <c r="N1496" s="58" t="s">
        <v>5034</v>
      </c>
      <c r="O1496" s="58" t="s">
        <v>5394</v>
      </c>
      <c r="P1496" s="61">
        <v>1</v>
      </c>
    </row>
    <row r="1497" spans="1:16" x14ac:dyDescent="0.25">
      <c r="A1497" s="46" t="s">
        <v>795</v>
      </c>
      <c r="B1497" s="46" t="s">
        <v>771</v>
      </c>
      <c r="C1497">
        <v>1497</v>
      </c>
      <c r="D1497" s="53">
        <v>1802</v>
      </c>
      <c r="E14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7" s="55" t="s">
        <v>1018</v>
      </c>
      <c r="G1497" s="57">
        <v>43235.851655092592</v>
      </c>
      <c r="H1497" s="55" t="s">
        <v>1654</v>
      </c>
      <c r="I1497" s="59" t="s">
        <v>2082</v>
      </c>
      <c r="J1497" s="55" t="s">
        <v>2139</v>
      </c>
      <c r="K1497" s="55" t="s">
        <v>2268</v>
      </c>
      <c r="L1497" s="57">
        <v>43235.851655092592</v>
      </c>
      <c r="M1497" s="59" t="s">
        <v>3534</v>
      </c>
      <c r="N1497" s="58" t="s">
        <v>5066</v>
      </c>
      <c r="O1497" s="55"/>
      <c r="P1497">
        <v>1</v>
      </c>
    </row>
    <row r="1498" spans="1:16" x14ac:dyDescent="0.25">
      <c r="A1498" s="46" t="s">
        <v>805</v>
      </c>
      <c r="B1498" s="46" t="s">
        <v>857</v>
      </c>
      <c r="C1498">
        <v>1498</v>
      </c>
      <c r="D1498" s="53">
        <v>1803</v>
      </c>
      <c r="E14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8" s="55" t="s">
        <v>1018</v>
      </c>
      <c r="G1498" s="57">
        <v>43235.296875</v>
      </c>
      <c r="H1498" s="55" t="s">
        <v>1161</v>
      </c>
      <c r="I1498" s="55"/>
      <c r="J1498" s="55"/>
      <c r="K1498" s="55"/>
      <c r="L1498" s="57">
        <v>43235.296875</v>
      </c>
      <c r="M1498" s="59" t="s">
        <v>3535</v>
      </c>
      <c r="N1498" s="58" t="s">
        <v>5067</v>
      </c>
      <c r="O1498" s="55"/>
      <c r="P1498">
        <v>4</v>
      </c>
    </row>
    <row r="1499" spans="1:16" x14ac:dyDescent="0.25">
      <c r="A1499" s="46" t="s">
        <v>805</v>
      </c>
      <c r="B1499" s="46" t="s">
        <v>848</v>
      </c>
      <c r="C1499">
        <v>1499</v>
      </c>
      <c r="D1499" s="53">
        <v>1804</v>
      </c>
      <c r="E14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499" s="55" t="s">
        <v>1018</v>
      </c>
      <c r="G1499" s="57">
        <v>43235.297222222223</v>
      </c>
      <c r="H1499" s="55" t="s">
        <v>1181</v>
      </c>
      <c r="I1499" s="55"/>
      <c r="J1499" s="55"/>
      <c r="K1499" s="55" t="s">
        <v>2215</v>
      </c>
      <c r="L1499" s="57">
        <v>43235.297222222223</v>
      </c>
      <c r="M1499" s="59" t="s">
        <v>3536</v>
      </c>
      <c r="N1499" s="58" t="s">
        <v>5068</v>
      </c>
      <c r="O1499" s="55"/>
      <c r="P1499">
        <v>1</v>
      </c>
    </row>
    <row r="1500" spans="1:16" x14ac:dyDescent="0.25">
      <c r="A1500" s="46" t="s">
        <v>805</v>
      </c>
      <c r="B1500" s="46" t="s">
        <v>843</v>
      </c>
      <c r="C1500">
        <v>1500</v>
      </c>
      <c r="D1500" s="53">
        <v>1805</v>
      </c>
      <c r="E15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0" s="55" t="s">
        <v>1018</v>
      </c>
      <c r="G1500" s="57">
        <v>43235.297222222223</v>
      </c>
      <c r="H1500" s="55" t="s">
        <v>1181</v>
      </c>
      <c r="I1500" s="55"/>
      <c r="J1500" s="55"/>
      <c r="K1500" s="55" t="s">
        <v>2215</v>
      </c>
      <c r="L1500" s="57">
        <v>43235.297222222223</v>
      </c>
      <c r="M1500" s="59" t="s">
        <v>3536</v>
      </c>
      <c r="N1500" s="58" t="s">
        <v>5068</v>
      </c>
      <c r="O1500" s="55"/>
      <c r="P1500">
        <v>1</v>
      </c>
    </row>
    <row r="1501" spans="1:16" x14ac:dyDescent="0.25">
      <c r="A1501" s="46" t="s">
        <v>805</v>
      </c>
      <c r="B1501" s="46" t="s">
        <v>738</v>
      </c>
      <c r="C1501">
        <v>1501</v>
      </c>
      <c r="D1501" s="53">
        <v>1806</v>
      </c>
      <c r="E15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1" s="55" t="s">
        <v>1018</v>
      </c>
      <c r="G1501" s="57">
        <v>43235.727442129632</v>
      </c>
      <c r="H1501" s="55" t="s">
        <v>1120</v>
      </c>
      <c r="I1501" s="55"/>
      <c r="J1501" s="55"/>
      <c r="K1501" s="55"/>
      <c r="L1501" s="57">
        <v>43235.727442129632</v>
      </c>
      <c r="M1501" s="59" t="s">
        <v>3537</v>
      </c>
      <c r="N1501" s="58" t="s">
        <v>5069</v>
      </c>
      <c r="O1501" s="55"/>
      <c r="P1501">
        <v>1</v>
      </c>
    </row>
    <row r="1502" spans="1:16" x14ac:dyDescent="0.25">
      <c r="A1502" s="46" t="s">
        <v>805</v>
      </c>
      <c r="B1502" s="46" t="s">
        <v>851</v>
      </c>
      <c r="C1502">
        <v>1502</v>
      </c>
      <c r="D1502" s="53">
        <v>1807</v>
      </c>
      <c r="E15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2" s="55" t="s">
        <v>1018</v>
      </c>
      <c r="G1502" s="57">
        <v>43236.478356481479</v>
      </c>
      <c r="H1502" s="55" t="s">
        <v>1475</v>
      </c>
      <c r="I1502" s="59" t="s">
        <v>1979</v>
      </c>
      <c r="J1502" s="55" t="s">
        <v>2181</v>
      </c>
      <c r="K1502" s="55" t="s">
        <v>2244</v>
      </c>
      <c r="L1502" s="57">
        <v>43236.478356481479</v>
      </c>
      <c r="M1502" s="59" t="s">
        <v>3538</v>
      </c>
      <c r="N1502" s="58" t="s">
        <v>5070</v>
      </c>
      <c r="O1502" s="55"/>
      <c r="P1502">
        <v>2</v>
      </c>
    </row>
    <row r="1503" spans="1:16" x14ac:dyDescent="0.25">
      <c r="A1503" s="46" t="s">
        <v>805</v>
      </c>
      <c r="B1503" s="46" t="s">
        <v>818</v>
      </c>
      <c r="C1503">
        <v>1503</v>
      </c>
      <c r="D1503" s="53">
        <v>1808</v>
      </c>
      <c r="E15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3" s="55" t="s">
        <v>1018</v>
      </c>
      <c r="G1503" s="57">
        <v>43236.51357638889</v>
      </c>
      <c r="H1503" s="55" t="s">
        <v>1204</v>
      </c>
      <c r="I1503" s="55"/>
      <c r="J1503" s="55"/>
      <c r="K1503" s="55"/>
      <c r="L1503" s="57">
        <v>43236.51357638889</v>
      </c>
      <c r="M1503" s="59" t="s">
        <v>3539</v>
      </c>
      <c r="N1503" s="58" t="s">
        <v>5071</v>
      </c>
      <c r="O1503" s="55"/>
      <c r="P1503">
        <v>1</v>
      </c>
    </row>
    <row r="1504" spans="1:16" x14ac:dyDescent="0.25">
      <c r="A1504" s="46" t="s">
        <v>805</v>
      </c>
      <c r="B1504" s="46" t="s">
        <v>780</v>
      </c>
      <c r="C1504">
        <v>1504</v>
      </c>
      <c r="D1504" s="53">
        <v>1809</v>
      </c>
      <c r="E15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4" s="55" t="s">
        <v>1018</v>
      </c>
      <c r="G1504" s="57">
        <v>43236.58085648148</v>
      </c>
      <c r="H1504" s="55" t="s">
        <v>1627</v>
      </c>
      <c r="I1504" s="59" t="s">
        <v>1817</v>
      </c>
      <c r="J1504" s="55" t="s">
        <v>2137</v>
      </c>
      <c r="K1504" s="55"/>
      <c r="L1504" s="57">
        <v>43236.58085648148</v>
      </c>
      <c r="M1504" s="59" t="s">
        <v>3540</v>
      </c>
      <c r="N1504" s="58" t="s">
        <v>5072</v>
      </c>
      <c r="O1504" s="55"/>
      <c r="P1504">
        <v>1</v>
      </c>
    </row>
    <row r="1505" spans="1:16" x14ac:dyDescent="0.25">
      <c r="A1505" s="46" t="s">
        <v>807</v>
      </c>
      <c r="B1505" s="46" t="s">
        <v>806</v>
      </c>
      <c r="C1505">
        <v>1505</v>
      </c>
      <c r="D1505" s="53">
        <v>1811</v>
      </c>
      <c r="E15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5" s="55" t="s">
        <v>1018</v>
      </c>
      <c r="G1505" s="57">
        <v>43235.319548611114</v>
      </c>
      <c r="H1505" s="55" t="s">
        <v>1463</v>
      </c>
      <c r="I1505" s="55"/>
      <c r="J1505" s="55"/>
      <c r="K1505" s="55"/>
      <c r="L1505" s="57">
        <v>43235.319548611114</v>
      </c>
      <c r="M1505" s="59" t="s">
        <v>3542</v>
      </c>
      <c r="N1505" s="58" t="s">
        <v>5074</v>
      </c>
      <c r="O1505" s="55"/>
      <c r="P1505">
        <v>1</v>
      </c>
    </row>
    <row r="1506" spans="1:16" x14ac:dyDescent="0.25">
      <c r="A1506" s="46" t="s">
        <v>808</v>
      </c>
      <c r="B1506" s="46" t="s">
        <v>857</v>
      </c>
      <c r="C1506">
        <v>1506</v>
      </c>
      <c r="D1506" s="53">
        <v>1812</v>
      </c>
      <c r="E15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6" s="55" t="s">
        <v>1018</v>
      </c>
      <c r="G1506" s="57">
        <v>43235.483020833337</v>
      </c>
      <c r="H1506" s="55" t="s">
        <v>1101</v>
      </c>
      <c r="I1506" s="55"/>
      <c r="J1506" s="55"/>
      <c r="K1506" s="55"/>
      <c r="L1506" s="57">
        <v>43235.483020833337</v>
      </c>
      <c r="M1506" s="59" t="s">
        <v>3543</v>
      </c>
      <c r="N1506" s="58" t="s">
        <v>5075</v>
      </c>
      <c r="O1506" s="55"/>
      <c r="P1506">
        <v>2</v>
      </c>
    </row>
    <row r="1507" spans="1:16" x14ac:dyDescent="0.25">
      <c r="A1507" s="46" t="s">
        <v>808</v>
      </c>
      <c r="B1507" s="46" t="s">
        <v>748</v>
      </c>
      <c r="C1507">
        <v>1507</v>
      </c>
      <c r="D1507" s="53">
        <v>1814</v>
      </c>
      <c r="E15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7" s="55" t="s">
        <v>1018</v>
      </c>
      <c r="G1507" s="57">
        <v>43236.236238425925</v>
      </c>
      <c r="H1507" s="55" t="s">
        <v>1219</v>
      </c>
      <c r="I1507" s="55"/>
      <c r="J1507" s="55"/>
      <c r="K1507" s="55"/>
      <c r="L1507" s="57">
        <v>43236.236238425925</v>
      </c>
      <c r="M1507" s="59" t="s">
        <v>3545</v>
      </c>
      <c r="N1507" s="58" t="s">
        <v>5077</v>
      </c>
      <c r="O1507" s="55"/>
      <c r="P1507">
        <v>1</v>
      </c>
    </row>
    <row r="1508" spans="1:16" x14ac:dyDescent="0.25">
      <c r="A1508" s="46" t="s">
        <v>808</v>
      </c>
      <c r="B1508" s="46" t="s">
        <v>738</v>
      </c>
      <c r="C1508">
        <v>1508</v>
      </c>
      <c r="D1508" s="53">
        <v>1815</v>
      </c>
      <c r="E15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8" s="55" t="s">
        <v>1018</v>
      </c>
      <c r="G1508" s="57">
        <v>43236.236238425925</v>
      </c>
      <c r="H1508" s="55" t="s">
        <v>1219</v>
      </c>
      <c r="I1508" s="55"/>
      <c r="J1508" s="55"/>
      <c r="K1508" s="55"/>
      <c r="L1508" s="57">
        <v>43236.236238425925</v>
      </c>
      <c r="M1508" s="59" t="s">
        <v>3545</v>
      </c>
      <c r="N1508" s="58" t="s">
        <v>5077</v>
      </c>
      <c r="O1508" s="55"/>
      <c r="P1508">
        <v>1</v>
      </c>
    </row>
    <row r="1509" spans="1:16" x14ac:dyDescent="0.25">
      <c r="A1509" s="46" t="s">
        <v>738</v>
      </c>
      <c r="B1509" s="46" t="s">
        <v>808</v>
      </c>
      <c r="C1509">
        <v>1509</v>
      </c>
      <c r="D1509" s="53">
        <v>1816</v>
      </c>
      <c r="E15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09" s="55" t="s">
        <v>1018</v>
      </c>
      <c r="G1509" s="57">
        <v>43236.210648148146</v>
      </c>
      <c r="H1509" s="55" t="s">
        <v>1529</v>
      </c>
      <c r="I1509" s="59" t="s">
        <v>1906</v>
      </c>
      <c r="J1509" s="55" t="s">
        <v>2142</v>
      </c>
      <c r="K1509" s="55"/>
      <c r="L1509" s="57">
        <v>43236.210648148146</v>
      </c>
      <c r="M1509" s="59" t="s">
        <v>3546</v>
      </c>
      <c r="N1509" s="58" t="s">
        <v>5078</v>
      </c>
      <c r="O1509" s="55"/>
      <c r="P1509">
        <v>1</v>
      </c>
    </row>
    <row r="1510" spans="1:16" x14ac:dyDescent="0.25">
      <c r="A1510" s="46" t="s">
        <v>807</v>
      </c>
      <c r="B1510" s="46" t="s">
        <v>808</v>
      </c>
      <c r="C1510">
        <v>1510</v>
      </c>
      <c r="D1510" s="53">
        <v>1817</v>
      </c>
      <c r="E15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0" s="55" t="s">
        <v>1018</v>
      </c>
      <c r="G1510" s="57">
        <v>43235.542662037034</v>
      </c>
      <c r="H1510" s="55" t="s">
        <v>1334</v>
      </c>
      <c r="I1510" s="55"/>
      <c r="J1510" s="55"/>
      <c r="K1510" s="55"/>
      <c r="L1510" s="57">
        <v>43235.542662037034</v>
      </c>
      <c r="M1510" s="59" t="s">
        <v>3547</v>
      </c>
      <c r="N1510" s="58" t="s">
        <v>5079</v>
      </c>
      <c r="O1510" s="55"/>
      <c r="P1510">
        <v>1</v>
      </c>
    </row>
    <row r="1511" spans="1:16" x14ac:dyDescent="0.25">
      <c r="A1511" s="46" t="s">
        <v>807</v>
      </c>
      <c r="B1511" s="46" t="s">
        <v>809</v>
      </c>
      <c r="C1511">
        <v>1511</v>
      </c>
      <c r="D1511" s="53">
        <v>1819</v>
      </c>
      <c r="E15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1" s="55" t="s">
        <v>1018</v>
      </c>
      <c r="G1511" s="57">
        <v>43236.332546296297</v>
      </c>
      <c r="H1511" s="55" t="s">
        <v>1658</v>
      </c>
      <c r="I1511" s="59" t="s">
        <v>1989</v>
      </c>
      <c r="J1511" s="55" t="s">
        <v>2162</v>
      </c>
      <c r="K1511" s="55"/>
      <c r="L1511" s="57">
        <v>43236.332546296297</v>
      </c>
      <c r="M1511" s="59" t="s">
        <v>3549</v>
      </c>
      <c r="N1511" s="58" t="s">
        <v>5081</v>
      </c>
      <c r="O1511" s="55"/>
      <c r="P1511">
        <v>1</v>
      </c>
    </row>
    <row r="1512" spans="1:16" x14ac:dyDescent="0.25">
      <c r="A1512" s="46" t="s">
        <v>536</v>
      </c>
      <c r="B1512" s="46" t="s">
        <v>890</v>
      </c>
      <c r="C1512">
        <v>1512</v>
      </c>
      <c r="D1512" s="53">
        <v>1820</v>
      </c>
      <c r="E15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2" s="55" t="s">
        <v>1018</v>
      </c>
      <c r="G1512" s="57">
        <v>43235.377152777779</v>
      </c>
      <c r="H1512" s="55" t="s">
        <v>1659</v>
      </c>
      <c r="I1512" s="59" t="s">
        <v>2085</v>
      </c>
      <c r="J1512" s="55" t="s">
        <v>2139</v>
      </c>
      <c r="K1512" s="55"/>
      <c r="L1512" s="57">
        <v>43235.377152777779</v>
      </c>
      <c r="M1512" s="59" t="s">
        <v>3550</v>
      </c>
      <c r="N1512" s="58" t="s">
        <v>5082</v>
      </c>
      <c r="O1512" s="55"/>
      <c r="P1512">
        <v>2</v>
      </c>
    </row>
    <row r="1513" spans="1:16" x14ac:dyDescent="0.25">
      <c r="A1513" s="46" t="s">
        <v>787</v>
      </c>
      <c r="B1513" s="46" t="s">
        <v>890</v>
      </c>
      <c r="C1513">
        <v>1513</v>
      </c>
      <c r="D1513" s="53">
        <v>1821</v>
      </c>
      <c r="E15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3" s="55" t="s">
        <v>1018</v>
      </c>
      <c r="G1513" s="57">
        <v>43236.290833333333</v>
      </c>
      <c r="H1513" s="55" t="s">
        <v>1108</v>
      </c>
      <c r="I1513" s="55"/>
      <c r="J1513" s="55"/>
      <c r="K1513" s="55"/>
      <c r="L1513" s="57">
        <v>43236.290833333333</v>
      </c>
      <c r="M1513" s="59" t="s">
        <v>3551</v>
      </c>
      <c r="N1513" s="58" t="s">
        <v>5083</v>
      </c>
      <c r="O1513" s="55"/>
      <c r="P1513">
        <v>1</v>
      </c>
    </row>
    <row r="1514" spans="1:16" x14ac:dyDescent="0.25">
      <c r="A1514" s="46" t="s">
        <v>810</v>
      </c>
      <c r="B1514" s="46" t="s">
        <v>890</v>
      </c>
      <c r="C1514">
        <v>1514</v>
      </c>
      <c r="D1514" s="53">
        <v>1822</v>
      </c>
      <c r="E15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4" s="55" t="s">
        <v>1018</v>
      </c>
      <c r="G1514" s="57">
        <v>43235.895775462966</v>
      </c>
      <c r="H1514" s="55" t="s">
        <v>1108</v>
      </c>
      <c r="I1514" s="55"/>
      <c r="J1514" s="55"/>
      <c r="K1514" s="55"/>
      <c r="L1514" s="57">
        <v>43235.895775462966</v>
      </c>
      <c r="M1514" s="59" t="s">
        <v>3552</v>
      </c>
      <c r="N1514" s="58" t="s">
        <v>5084</v>
      </c>
      <c r="O1514" s="55"/>
      <c r="P1514">
        <v>1</v>
      </c>
    </row>
    <row r="1515" spans="1:16" x14ac:dyDescent="0.25">
      <c r="A1515" s="46" t="s">
        <v>536</v>
      </c>
      <c r="B1515" s="46" t="s">
        <v>676</v>
      </c>
      <c r="C1515">
        <v>1515</v>
      </c>
      <c r="D1515" s="53">
        <v>1823</v>
      </c>
      <c r="E15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5" s="55" t="s">
        <v>1018</v>
      </c>
      <c r="G1515" s="57">
        <v>43235.377152777779</v>
      </c>
      <c r="H1515" s="55" t="s">
        <v>1659</v>
      </c>
      <c r="I1515" s="59" t="s">
        <v>2085</v>
      </c>
      <c r="J1515" s="55" t="s">
        <v>2139</v>
      </c>
      <c r="K1515" s="55"/>
      <c r="L1515" s="57">
        <v>43235.377152777779</v>
      </c>
      <c r="M1515" s="59" t="s">
        <v>3550</v>
      </c>
      <c r="N1515" s="58" t="s">
        <v>5082</v>
      </c>
      <c r="O1515" s="55"/>
      <c r="P1515">
        <v>2</v>
      </c>
    </row>
    <row r="1516" spans="1:16" x14ac:dyDescent="0.25">
      <c r="A1516" s="46" t="s">
        <v>787</v>
      </c>
      <c r="B1516" s="46" t="s">
        <v>676</v>
      </c>
      <c r="C1516">
        <v>1516</v>
      </c>
      <c r="D1516" s="53">
        <v>1824</v>
      </c>
      <c r="E15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6" s="55" t="s">
        <v>1018</v>
      </c>
      <c r="G1516" s="57">
        <v>43236.290833333333</v>
      </c>
      <c r="H1516" s="55" t="s">
        <v>1108</v>
      </c>
      <c r="I1516" s="55"/>
      <c r="J1516" s="55"/>
      <c r="K1516" s="55"/>
      <c r="L1516" s="57">
        <v>43236.290833333333</v>
      </c>
      <c r="M1516" s="59" t="s">
        <v>3551</v>
      </c>
      <c r="N1516" s="58" t="s">
        <v>5083</v>
      </c>
      <c r="O1516" s="55"/>
      <c r="P1516">
        <v>1</v>
      </c>
    </row>
    <row r="1517" spans="1:16" x14ac:dyDescent="0.25">
      <c r="A1517" s="46" t="s">
        <v>810</v>
      </c>
      <c r="B1517" s="46" t="s">
        <v>676</v>
      </c>
      <c r="C1517">
        <v>1517</v>
      </c>
      <c r="D1517" s="53">
        <v>1825</v>
      </c>
      <c r="E15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7" s="55" t="s">
        <v>1018</v>
      </c>
      <c r="G1517" s="57">
        <v>43235.895775462966</v>
      </c>
      <c r="H1517" s="55" t="s">
        <v>1108</v>
      </c>
      <c r="I1517" s="55"/>
      <c r="J1517" s="55"/>
      <c r="K1517" s="55"/>
      <c r="L1517" s="57">
        <v>43235.895775462966</v>
      </c>
      <c r="M1517" s="59" t="s">
        <v>3552</v>
      </c>
      <c r="N1517" s="58" t="s">
        <v>5084</v>
      </c>
      <c r="O1517" s="55"/>
      <c r="P1517">
        <v>1</v>
      </c>
    </row>
    <row r="1518" spans="1:16" x14ac:dyDescent="0.25">
      <c r="A1518" s="46" t="s">
        <v>610</v>
      </c>
      <c r="B1518" s="46" t="s">
        <v>792</v>
      </c>
      <c r="C1518">
        <v>1518</v>
      </c>
      <c r="D1518" s="53">
        <v>1826</v>
      </c>
      <c r="E15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8" s="55" t="s">
        <v>1018</v>
      </c>
      <c r="G1518" s="57">
        <v>43235.395682870374</v>
      </c>
      <c r="H1518" s="55" t="s">
        <v>1387</v>
      </c>
      <c r="I1518" s="55"/>
      <c r="J1518" s="55"/>
      <c r="K1518" s="55"/>
      <c r="L1518" s="57">
        <v>43235.395682870374</v>
      </c>
      <c r="M1518" s="59" t="s">
        <v>3553</v>
      </c>
      <c r="N1518" s="58" t="s">
        <v>5085</v>
      </c>
      <c r="O1518" s="55"/>
      <c r="P1518">
        <v>2</v>
      </c>
    </row>
    <row r="1519" spans="1:16" x14ac:dyDescent="0.25">
      <c r="A1519" s="46" t="s">
        <v>792</v>
      </c>
      <c r="B1519" s="46" t="s">
        <v>847</v>
      </c>
      <c r="C1519">
        <v>1519</v>
      </c>
      <c r="D1519" s="53">
        <v>1828</v>
      </c>
      <c r="E15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19" s="55" t="s">
        <v>1018</v>
      </c>
      <c r="G1519" s="57">
        <v>43235.415613425925</v>
      </c>
      <c r="H1519" s="55" t="s">
        <v>1661</v>
      </c>
      <c r="I1519" s="55"/>
      <c r="J1519" s="55"/>
      <c r="K1519" s="55"/>
      <c r="L1519" s="57">
        <v>43235.415613425925</v>
      </c>
      <c r="M1519" s="59" t="s">
        <v>3555</v>
      </c>
      <c r="N1519" s="58" t="s">
        <v>5087</v>
      </c>
      <c r="O1519" s="55"/>
      <c r="P1519">
        <v>1</v>
      </c>
    </row>
    <row r="1520" spans="1:16" x14ac:dyDescent="0.25">
      <c r="A1520" s="46" t="s">
        <v>792</v>
      </c>
      <c r="B1520" s="46" t="s">
        <v>818</v>
      </c>
      <c r="C1520">
        <v>1520</v>
      </c>
      <c r="D1520" s="53">
        <v>1829</v>
      </c>
      <c r="E15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0" s="55" t="s">
        <v>1018</v>
      </c>
      <c r="G1520" s="57">
        <v>43235.41673611111</v>
      </c>
      <c r="H1520" s="55" t="s">
        <v>1211</v>
      </c>
      <c r="I1520" s="59" t="s">
        <v>1744</v>
      </c>
      <c r="J1520" s="55" t="s">
        <v>2138</v>
      </c>
      <c r="K1520" s="55"/>
      <c r="L1520" s="57">
        <v>43235.41673611111</v>
      </c>
      <c r="M1520" s="59" t="s">
        <v>3556</v>
      </c>
      <c r="N1520" s="58" t="s">
        <v>5088</v>
      </c>
      <c r="O1520" s="55"/>
      <c r="P1520">
        <v>1</v>
      </c>
    </row>
    <row r="1521" spans="1:16" x14ac:dyDescent="0.25">
      <c r="A1521" s="46" t="s">
        <v>792</v>
      </c>
      <c r="B1521" s="46" t="s">
        <v>857</v>
      </c>
      <c r="C1521">
        <v>1521</v>
      </c>
      <c r="D1521" s="53">
        <v>1830</v>
      </c>
      <c r="E15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1" s="55" t="s">
        <v>1018</v>
      </c>
      <c r="G1521" s="57">
        <v>43235.420590277776</v>
      </c>
      <c r="H1521" s="55" t="s">
        <v>1101</v>
      </c>
      <c r="I1521" s="55"/>
      <c r="J1521" s="55"/>
      <c r="K1521" s="55"/>
      <c r="L1521" s="57">
        <v>43235.420590277776</v>
      </c>
      <c r="M1521" s="59" t="s">
        <v>3557</v>
      </c>
      <c r="N1521" s="58" t="s">
        <v>5089</v>
      </c>
      <c r="O1521" s="55"/>
      <c r="P1521">
        <v>3</v>
      </c>
    </row>
    <row r="1522" spans="1:16" x14ac:dyDescent="0.25">
      <c r="A1522" s="46" t="s">
        <v>792</v>
      </c>
      <c r="B1522" s="46" t="s">
        <v>812</v>
      </c>
      <c r="C1522">
        <v>1522</v>
      </c>
      <c r="D1522" s="53">
        <v>1831</v>
      </c>
      <c r="E15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2" s="55" t="s">
        <v>1018</v>
      </c>
      <c r="G1522" s="57">
        <v>43235.708472222221</v>
      </c>
      <c r="H1522" s="55" t="s">
        <v>1350</v>
      </c>
      <c r="I1522" s="55"/>
      <c r="J1522" s="55"/>
      <c r="K1522" s="55"/>
      <c r="L1522" s="57">
        <v>43235.708472222221</v>
      </c>
      <c r="M1522" s="59" t="s">
        <v>3558</v>
      </c>
      <c r="N1522" s="58" t="s">
        <v>5090</v>
      </c>
      <c r="O1522" s="55"/>
      <c r="P1522">
        <v>1</v>
      </c>
    </row>
    <row r="1523" spans="1:16" x14ac:dyDescent="0.25">
      <c r="A1523" s="46" t="s">
        <v>792</v>
      </c>
      <c r="B1523" s="46" t="s">
        <v>715</v>
      </c>
      <c r="C1523">
        <v>1523</v>
      </c>
      <c r="D1523" s="53">
        <v>1832</v>
      </c>
      <c r="E15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3" s="55" t="s">
        <v>1018</v>
      </c>
      <c r="G1523" s="57">
        <v>43235.723449074074</v>
      </c>
      <c r="H1523" s="55" t="s">
        <v>1231</v>
      </c>
      <c r="I1523" s="55"/>
      <c r="J1523" s="55"/>
      <c r="K1523" s="55"/>
      <c r="L1523" s="57">
        <v>43235.723449074074</v>
      </c>
      <c r="M1523" s="59" t="s">
        <v>3491</v>
      </c>
      <c r="N1523" s="58" t="s">
        <v>5020</v>
      </c>
      <c r="O1523" s="55"/>
      <c r="P1523">
        <v>1</v>
      </c>
    </row>
    <row r="1524" spans="1:16" x14ac:dyDescent="0.25">
      <c r="A1524" s="46" t="s">
        <v>792</v>
      </c>
      <c r="B1524" s="46" t="s">
        <v>524</v>
      </c>
      <c r="C1524">
        <v>1524</v>
      </c>
      <c r="D1524" s="53">
        <v>1833</v>
      </c>
      <c r="E15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4" s="55" t="s">
        <v>1018</v>
      </c>
      <c r="G1524" s="57">
        <v>43236.250555555554</v>
      </c>
      <c r="H1524" s="55" t="s">
        <v>1293</v>
      </c>
      <c r="I1524" s="59" t="s">
        <v>1884</v>
      </c>
      <c r="J1524" s="55" t="s">
        <v>2142</v>
      </c>
      <c r="K1524" s="55"/>
      <c r="L1524" s="57">
        <v>43236.250555555554</v>
      </c>
      <c r="M1524" s="59" t="s">
        <v>3559</v>
      </c>
      <c r="N1524" s="58" t="s">
        <v>5091</v>
      </c>
      <c r="O1524" s="55"/>
      <c r="P1524">
        <v>1</v>
      </c>
    </row>
    <row r="1525" spans="1:16" x14ac:dyDescent="0.25">
      <c r="A1525" s="46" t="s">
        <v>792</v>
      </c>
      <c r="B1525" s="46" t="s">
        <v>693</v>
      </c>
      <c r="C1525">
        <v>1525</v>
      </c>
      <c r="D1525" s="53">
        <v>1834</v>
      </c>
      <c r="E15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5" s="55" t="s">
        <v>1018</v>
      </c>
      <c r="G1525" s="57">
        <v>43236.432118055556</v>
      </c>
      <c r="H1525" s="55" t="s">
        <v>1438</v>
      </c>
      <c r="I1525" s="55"/>
      <c r="J1525" s="55"/>
      <c r="K1525" s="55"/>
      <c r="L1525" s="57">
        <v>43236.432118055556</v>
      </c>
      <c r="M1525" s="59" t="s">
        <v>3560</v>
      </c>
      <c r="N1525" s="58" t="s">
        <v>5092</v>
      </c>
      <c r="O1525" s="55"/>
      <c r="P1525">
        <v>1</v>
      </c>
    </row>
    <row r="1526" spans="1:16" x14ac:dyDescent="0.25">
      <c r="A1526" s="46" t="s">
        <v>810</v>
      </c>
      <c r="B1526" s="46" t="s">
        <v>792</v>
      </c>
      <c r="C1526">
        <v>1526</v>
      </c>
      <c r="D1526" s="53">
        <v>1835</v>
      </c>
      <c r="E15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6" s="55" t="s">
        <v>1018</v>
      </c>
      <c r="G1526" s="57">
        <v>43236.396724537037</v>
      </c>
      <c r="H1526" s="55" t="s">
        <v>1391</v>
      </c>
      <c r="I1526" s="55"/>
      <c r="J1526" s="55"/>
      <c r="K1526" s="55"/>
      <c r="L1526" s="57">
        <v>43236.396724537037</v>
      </c>
      <c r="M1526" s="59" t="s">
        <v>3561</v>
      </c>
      <c r="N1526" s="58" t="s">
        <v>5093</v>
      </c>
      <c r="O1526" s="55"/>
      <c r="P1526">
        <v>1</v>
      </c>
    </row>
    <row r="1527" spans="1:16" x14ac:dyDescent="0.25">
      <c r="A1527" s="46" t="s">
        <v>536</v>
      </c>
      <c r="B1527" s="46" t="s">
        <v>742</v>
      </c>
      <c r="C1527">
        <v>1527</v>
      </c>
      <c r="D1527" s="53">
        <v>1836</v>
      </c>
      <c r="E15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7" s="55" t="s">
        <v>1018</v>
      </c>
      <c r="G1527" s="57">
        <v>43236.286747685182</v>
      </c>
      <c r="H1527" s="55" t="s">
        <v>1352</v>
      </c>
      <c r="I1527" s="59" t="s">
        <v>1917</v>
      </c>
      <c r="J1527" s="55" t="s">
        <v>2169</v>
      </c>
      <c r="K1527" s="55"/>
      <c r="L1527" s="57">
        <v>43236.286747685182</v>
      </c>
      <c r="M1527" s="59" t="s">
        <v>3562</v>
      </c>
      <c r="N1527" s="58" t="s">
        <v>5094</v>
      </c>
      <c r="O1527" s="55"/>
      <c r="P1527">
        <v>1</v>
      </c>
    </row>
    <row r="1528" spans="1:16" x14ac:dyDescent="0.25">
      <c r="A1528" s="46" t="s">
        <v>810</v>
      </c>
      <c r="B1528" s="46" t="s">
        <v>742</v>
      </c>
      <c r="C1528">
        <v>1528</v>
      </c>
      <c r="D1528" s="53">
        <v>1838</v>
      </c>
      <c r="E15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8" s="55" t="s">
        <v>1018</v>
      </c>
      <c r="G1528" s="57">
        <v>43236.401956018519</v>
      </c>
      <c r="H1528" s="55" t="s">
        <v>1352</v>
      </c>
      <c r="I1528" s="59" t="s">
        <v>1917</v>
      </c>
      <c r="J1528" s="55" t="s">
        <v>2169</v>
      </c>
      <c r="K1528" s="55"/>
      <c r="L1528" s="57">
        <v>43236.401956018519</v>
      </c>
      <c r="M1528" s="59" t="s">
        <v>3564</v>
      </c>
      <c r="N1528" s="58" t="s">
        <v>5096</v>
      </c>
      <c r="O1528" s="55"/>
      <c r="P1528">
        <v>1</v>
      </c>
    </row>
    <row r="1529" spans="1:16" x14ac:dyDescent="0.25">
      <c r="A1529" s="46" t="s">
        <v>780</v>
      </c>
      <c r="B1529" s="46" t="s">
        <v>818</v>
      </c>
      <c r="C1529">
        <v>1529</v>
      </c>
      <c r="D1529" s="53">
        <v>1839</v>
      </c>
      <c r="E15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29" s="55" t="s">
        <v>1018</v>
      </c>
      <c r="G1529" s="57">
        <v>43234.858541666668</v>
      </c>
      <c r="H1529" s="55" t="s">
        <v>1211</v>
      </c>
      <c r="I1529" s="59" t="s">
        <v>1744</v>
      </c>
      <c r="J1529" s="55" t="s">
        <v>2138</v>
      </c>
      <c r="K1529" s="55"/>
      <c r="L1529" s="57">
        <v>43234.858541666668</v>
      </c>
      <c r="M1529" s="59" t="s">
        <v>3565</v>
      </c>
      <c r="N1529" s="58" t="s">
        <v>5097</v>
      </c>
      <c r="O1529" s="55"/>
      <c r="P1529">
        <v>3</v>
      </c>
    </row>
    <row r="1530" spans="1:16" x14ac:dyDescent="0.25">
      <c r="A1530" s="46" t="s">
        <v>780</v>
      </c>
      <c r="B1530" s="46" t="s">
        <v>748</v>
      </c>
      <c r="C1530">
        <v>1530</v>
      </c>
      <c r="D1530" s="53">
        <v>1840</v>
      </c>
      <c r="E15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0" s="55" t="s">
        <v>1018</v>
      </c>
      <c r="G1530" s="57">
        <v>43234.896701388891</v>
      </c>
      <c r="H1530" s="55" t="s">
        <v>1663</v>
      </c>
      <c r="I1530" s="55"/>
      <c r="J1530" s="55"/>
      <c r="K1530" s="55" t="s">
        <v>2269</v>
      </c>
      <c r="L1530" s="57">
        <v>43234.896701388891</v>
      </c>
      <c r="M1530" s="59" t="s">
        <v>3566</v>
      </c>
      <c r="N1530" s="58" t="s">
        <v>5098</v>
      </c>
      <c r="O1530" s="55"/>
      <c r="P1530">
        <v>4</v>
      </c>
    </row>
    <row r="1531" spans="1:16" x14ac:dyDescent="0.25">
      <c r="A1531" s="46" t="s">
        <v>780</v>
      </c>
      <c r="B1531" s="46" t="s">
        <v>844</v>
      </c>
      <c r="C1531">
        <v>1531</v>
      </c>
      <c r="D1531" s="53">
        <v>1841</v>
      </c>
      <c r="E15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1" s="55" t="s">
        <v>1018</v>
      </c>
      <c r="G1531" s="57">
        <v>43234.896701388891</v>
      </c>
      <c r="H1531" s="55" t="s">
        <v>1663</v>
      </c>
      <c r="I1531" s="55"/>
      <c r="J1531" s="55"/>
      <c r="K1531" s="55" t="s">
        <v>2269</v>
      </c>
      <c r="L1531" s="57">
        <v>43234.896701388891</v>
      </c>
      <c r="M1531" s="59" t="s">
        <v>3566</v>
      </c>
      <c r="N1531" s="58" t="s">
        <v>5098</v>
      </c>
      <c r="O1531" s="55"/>
      <c r="P1531">
        <v>3</v>
      </c>
    </row>
    <row r="1532" spans="1:16" x14ac:dyDescent="0.25">
      <c r="A1532" s="46" t="s">
        <v>780</v>
      </c>
      <c r="B1532" s="46" t="s">
        <v>857</v>
      </c>
      <c r="C1532">
        <v>1532</v>
      </c>
      <c r="D1532" s="53">
        <v>1842</v>
      </c>
      <c r="E15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2" s="55" t="s">
        <v>1018</v>
      </c>
      <c r="G1532" s="57">
        <v>43235.237962962965</v>
      </c>
      <c r="H1532" s="55" t="s">
        <v>1074</v>
      </c>
      <c r="I1532" s="55"/>
      <c r="J1532" s="55"/>
      <c r="K1532" s="55"/>
      <c r="L1532" s="57">
        <v>43235.237962962965</v>
      </c>
      <c r="M1532" s="59" t="s">
        <v>3567</v>
      </c>
      <c r="N1532" s="58" t="s">
        <v>5099</v>
      </c>
      <c r="O1532" s="55"/>
      <c r="P1532">
        <v>1</v>
      </c>
    </row>
    <row r="1533" spans="1:16" x14ac:dyDescent="0.25">
      <c r="A1533" s="46" t="s">
        <v>780</v>
      </c>
      <c r="B1533" s="46" t="s">
        <v>891</v>
      </c>
      <c r="C1533">
        <v>1533</v>
      </c>
      <c r="D1533" s="53">
        <v>1843</v>
      </c>
      <c r="E15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3" s="55" t="s">
        <v>1018</v>
      </c>
      <c r="G1533" s="57">
        <v>43235.487349537034</v>
      </c>
      <c r="H1533" s="55" t="s">
        <v>1109</v>
      </c>
      <c r="I1533" s="55"/>
      <c r="J1533" s="55"/>
      <c r="K1533" s="55"/>
      <c r="L1533" s="57">
        <v>43235.487349537034</v>
      </c>
      <c r="M1533" s="59" t="s">
        <v>3568</v>
      </c>
      <c r="N1533" s="58" t="s">
        <v>5100</v>
      </c>
      <c r="O1533" s="55"/>
      <c r="P1533">
        <v>1</v>
      </c>
    </row>
    <row r="1534" spans="1:16" x14ac:dyDescent="0.25">
      <c r="A1534" s="46" t="s">
        <v>780</v>
      </c>
      <c r="B1534" s="46" t="s">
        <v>738</v>
      </c>
      <c r="C1534">
        <v>1534</v>
      </c>
      <c r="D1534" s="53">
        <v>1844</v>
      </c>
      <c r="E15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4" s="55" t="s">
        <v>1018</v>
      </c>
      <c r="G1534" s="57">
        <v>43235.487349537034</v>
      </c>
      <c r="H1534" s="55" t="s">
        <v>1109</v>
      </c>
      <c r="I1534" s="55"/>
      <c r="J1534" s="55"/>
      <c r="K1534" s="55"/>
      <c r="L1534" s="57">
        <v>43235.487349537034</v>
      </c>
      <c r="M1534" s="59" t="s">
        <v>3568</v>
      </c>
      <c r="N1534" s="58" t="s">
        <v>5100</v>
      </c>
      <c r="O1534" s="55"/>
      <c r="P1534">
        <v>2</v>
      </c>
    </row>
    <row r="1535" spans="1:16" x14ac:dyDescent="0.25">
      <c r="A1535" s="46" t="s">
        <v>780</v>
      </c>
      <c r="B1535" s="46" t="s">
        <v>850</v>
      </c>
      <c r="C1535">
        <v>1535</v>
      </c>
      <c r="D1535" s="53">
        <v>1845</v>
      </c>
      <c r="E15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5" s="55" t="s">
        <v>1018</v>
      </c>
      <c r="G1535" s="57">
        <v>43235.7265625</v>
      </c>
      <c r="H1535" s="55" t="s">
        <v>1202</v>
      </c>
      <c r="I1535" s="59" t="s">
        <v>1836</v>
      </c>
      <c r="J1535" s="55" t="s">
        <v>2138</v>
      </c>
      <c r="K1535" s="55"/>
      <c r="L1535" s="57">
        <v>43235.7265625</v>
      </c>
      <c r="M1535" s="59" t="s">
        <v>3569</v>
      </c>
      <c r="N1535" s="58" t="s">
        <v>5101</v>
      </c>
      <c r="O1535" s="55"/>
      <c r="P1535">
        <v>1</v>
      </c>
    </row>
    <row r="1536" spans="1:16" x14ac:dyDescent="0.25">
      <c r="A1536" s="46" t="s">
        <v>780</v>
      </c>
      <c r="B1536" s="46" t="s">
        <v>715</v>
      </c>
      <c r="C1536">
        <v>1536</v>
      </c>
      <c r="D1536" s="53">
        <v>1846</v>
      </c>
      <c r="E15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6" s="55" t="s">
        <v>1018</v>
      </c>
      <c r="G1536" s="57">
        <v>43235.742627314816</v>
      </c>
      <c r="H1536" s="55" t="s">
        <v>1231</v>
      </c>
      <c r="I1536" s="55"/>
      <c r="J1536" s="55"/>
      <c r="K1536" s="55"/>
      <c r="L1536" s="57">
        <v>43235.742627314816</v>
      </c>
      <c r="M1536" s="59" t="s">
        <v>3494</v>
      </c>
      <c r="N1536" s="58" t="s">
        <v>5023</v>
      </c>
      <c r="O1536" s="55"/>
      <c r="P1536">
        <v>2</v>
      </c>
    </row>
    <row r="1537" spans="1:16" x14ac:dyDescent="0.25">
      <c r="A1537" s="46" t="s">
        <v>780</v>
      </c>
      <c r="B1537" s="46" t="s">
        <v>816</v>
      </c>
      <c r="C1537">
        <v>1537</v>
      </c>
      <c r="D1537" s="53">
        <v>1847</v>
      </c>
      <c r="E15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7" s="55" t="s">
        <v>1018</v>
      </c>
      <c r="G1537" s="57">
        <v>43235.763391203705</v>
      </c>
      <c r="H1537" s="55" t="s">
        <v>1177</v>
      </c>
      <c r="I1537" s="55"/>
      <c r="J1537" s="55"/>
      <c r="K1537" s="55"/>
      <c r="L1537" s="57">
        <v>43235.763391203705</v>
      </c>
      <c r="M1537" s="59" t="s">
        <v>3570</v>
      </c>
      <c r="N1537" s="58" t="s">
        <v>5102</v>
      </c>
      <c r="O1537" s="55"/>
      <c r="P1537">
        <v>1</v>
      </c>
    </row>
    <row r="1538" spans="1:16" x14ac:dyDescent="0.25">
      <c r="A1538" s="46" t="s">
        <v>787</v>
      </c>
      <c r="B1538" s="46" t="s">
        <v>780</v>
      </c>
      <c r="C1538">
        <v>1538</v>
      </c>
      <c r="D1538" s="53">
        <v>1849</v>
      </c>
      <c r="E15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8" s="55" t="s">
        <v>1018</v>
      </c>
      <c r="G1538" s="57">
        <v>43236.575370370374</v>
      </c>
      <c r="H1538" s="55" t="s">
        <v>1627</v>
      </c>
      <c r="I1538" s="59" t="s">
        <v>1817</v>
      </c>
      <c r="J1538" s="55" t="s">
        <v>2137</v>
      </c>
      <c r="K1538" s="55"/>
      <c r="L1538" s="57">
        <v>43236.575370370374</v>
      </c>
      <c r="M1538" s="59" t="s">
        <v>3572</v>
      </c>
      <c r="N1538" s="58" t="s">
        <v>5104</v>
      </c>
      <c r="O1538" s="55"/>
      <c r="P1538">
        <v>1</v>
      </c>
    </row>
    <row r="1539" spans="1:16" x14ac:dyDescent="0.25">
      <c r="A1539" s="46" t="s">
        <v>810</v>
      </c>
      <c r="B1539" s="46" t="s">
        <v>780</v>
      </c>
      <c r="C1539">
        <v>1539</v>
      </c>
      <c r="D1539" s="53">
        <v>1850</v>
      </c>
      <c r="E15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39" s="55" t="s">
        <v>1018</v>
      </c>
      <c r="G1539" s="57">
        <v>43236.580567129633</v>
      </c>
      <c r="H1539" s="55" t="s">
        <v>1627</v>
      </c>
      <c r="I1539" s="59" t="s">
        <v>1817</v>
      </c>
      <c r="J1539" s="55" t="s">
        <v>2137</v>
      </c>
      <c r="K1539" s="55"/>
      <c r="L1539" s="57">
        <v>43236.580567129633</v>
      </c>
      <c r="M1539" s="59" t="s">
        <v>3573</v>
      </c>
      <c r="N1539" s="58" t="s">
        <v>5105</v>
      </c>
      <c r="O1539" s="55"/>
      <c r="P1539">
        <v>1</v>
      </c>
    </row>
    <row r="1540" spans="1:16" x14ac:dyDescent="0.25">
      <c r="A1540" s="46" t="s">
        <v>811</v>
      </c>
      <c r="B1540" s="46" t="s">
        <v>944</v>
      </c>
      <c r="C1540">
        <v>1540</v>
      </c>
      <c r="D1540" s="53">
        <v>1851</v>
      </c>
      <c r="E15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0" s="55" t="s">
        <v>1018</v>
      </c>
      <c r="G1540" s="57">
        <v>43234.843668981484</v>
      </c>
      <c r="H1540" s="55" t="s">
        <v>1330</v>
      </c>
      <c r="I1540" s="59" t="s">
        <v>1908</v>
      </c>
      <c r="J1540" s="55" t="s">
        <v>2141</v>
      </c>
      <c r="K1540" s="55"/>
      <c r="L1540" s="57">
        <v>43234.843668981484</v>
      </c>
      <c r="M1540" s="59" t="s">
        <v>3574</v>
      </c>
      <c r="N1540" s="58" t="s">
        <v>5106</v>
      </c>
      <c r="O1540" s="55"/>
      <c r="P1540">
        <v>1</v>
      </c>
    </row>
    <row r="1541" spans="1:16" x14ac:dyDescent="0.25">
      <c r="A1541" s="46" t="s">
        <v>610</v>
      </c>
      <c r="B1541" s="46" t="s">
        <v>765</v>
      </c>
      <c r="C1541">
        <v>1541</v>
      </c>
      <c r="D1541" s="53">
        <v>1852</v>
      </c>
      <c r="E15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1" s="55" t="s">
        <v>1018</v>
      </c>
      <c r="G1541" s="57">
        <v>43234.822048611109</v>
      </c>
      <c r="H1541" s="55" t="s">
        <v>1041</v>
      </c>
      <c r="I1541" s="59" t="s">
        <v>1748</v>
      </c>
      <c r="J1541" s="55" t="s">
        <v>2141</v>
      </c>
      <c r="K1541" s="55"/>
      <c r="L1541" s="57">
        <v>43234.822048611109</v>
      </c>
      <c r="M1541" s="59" t="s">
        <v>3575</v>
      </c>
      <c r="N1541" s="58" t="s">
        <v>5107</v>
      </c>
      <c r="O1541" s="55"/>
      <c r="P1541">
        <v>1</v>
      </c>
    </row>
    <row r="1542" spans="1:16" x14ac:dyDescent="0.25">
      <c r="A1542" s="46" t="s">
        <v>765</v>
      </c>
      <c r="B1542" s="46" t="s">
        <v>848</v>
      </c>
      <c r="C1542">
        <v>1542</v>
      </c>
      <c r="D1542" s="53">
        <v>1854</v>
      </c>
      <c r="E15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2" s="55" t="s">
        <v>1018</v>
      </c>
      <c r="G1542" s="57">
        <v>43235.681180555555</v>
      </c>
      <c r="H1542" s="55" t="s">
        <v>1181</v>
      </c>
      <c r="I1542" s="55"/>
      <c r="J1542" s="55"/>
      <c r="K1542" s="55" t="s">
        <v>2215</v>
      </c>
      <c r="L1542" s="57">
        <v>43235.681180555555</v>
      </c>
      <c r="M1542" s="59" t="s">
        <v>3577</v>
      </c>
      <c r="N1542" s="58" t="s">
        <v>5109</v>
      </c>
      <c r="O1542" s="55"/>
      <c r="P1542">
        <v>1</v>
      </c>
    </row>
    <row r="1543" spans="1:16" x14ac:dyDescent="0.25">
      <c r="A1543" s="46" t="s">
        <v>765</v>
      </c>
      <c r="B1543" s="46" t="s">
        <v>843</v>
      </c>
      <c r="C1543">
        <v>1543</v>
      </c>
      <c r="D1543" s="53">
        <v>1855</v>
      </c>
      <c r="E15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3" s="55" t="s">
        <v>1018</v>
      </c>
      <c r="G1543" s="57">
        <v>43235.681180555555</v>
      </c>
      <c r="H1543" s="55" t="s">
        <v>1181</v>
      </c>
      <c r="I1543" s="55"/>
      <c r="J1543" s="55"/>
      <c r="K1543" s="55" t="s">
        <v>2215</v>
      </c>
      <c r="L1543" s="57">
        <v>43235.681180555555</v>
      </c>
      <c r="M1543" s="59" t="s">
        <v>3577</v>
      </c>
      <c r="N1543" s="58" t="s">
        <v>5109</v>
      </c>
      <c r="O1543" s="55"/>
      <c r="P1543">
        <v>1</v>
      </c>
    </row>
    <row r="1544" spans="1:16" x14ac:dyDescent="0.25">
      <c r="A1544" s="46" t="s">
        <v>765</v>
      </c>
      <c r="B1544" s="46" t="s">
        <v>738</v>
      </c>
      <c r="C1544">
        <v>1544</v>
      </c>
      <c r="D1544" s="53">
        <v>1856</v>
      </c>
      <c r="E15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4" s="55" t="s">
        <v>1018</v>
      </c>
      <c r="G1544" s="57">
        <v>43235.693645833337</v>
      </c>
      <c r="H1544" s="55" t="s">
        <v>1120</v>
      </c>
      <c r="I1544" s="55"/>
      <c r="J1544" s="55"/>
      <c r="K1544" s="55"/>
      <c r="L1544" s="57">
        <v>43235.693645833337</v>
      </c>
      <c r="M1544" s="59" t="s">
        <v>3578</v>
      </c>
      <c r="N1544" s="58" t="s">
        <v>5110</v>
      </c>
      <c r="O1544" s="55"/>
      <c r="P1544">
        <v>2</v>
      </c>
    </row>
    <row r="1545" spans="1:16" x14ac:dyDescent="0.25">
      <c r="A1545" s="46" t="s">
        <v>765</v>
      </c>
      <c r="B1545" s="46" t="s">
        <v>847</v>
      </c>
      <c r="C1545">
        <v>1545</v>
      </c>
      <c r="D1545" s="53">
        <v>1857</v>
      </c>
      <c r="E15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5" s="55" t="s">
        <v>1018</v>
      </c>
      <c r="G1545" s="57">
        <v>43235.721238425926</v>
      </c>
      <c r="H1545" s="55" t="s">
        <v>1436</v>
      </c>
      <c r="I1545" s="55"/>
      <c r="J1545" s="55"/>
      <c r="K1545" s="55"/>
      <c r="L1545" s="57">
        <v>43235.721238425926</v>
      </c>
      <c r="M1545" s="59" t="s">
        <v>3579</v>
      </c>
      <c r="N1545" s="58" t="s">
        <v>5111</v>
      </c>
      <c r="O1545" s="55"/>
      <c r="P1545">
        <v>1</v>
      </c>
    </row>
    <row r="1546" spans="1:16" x14ac:dyDescent="0.25">
      <c r="A1546" s="46" t="s">
        <v>765</v>
      </c>
      <c r="B1546" s="46" t="s">
        <v>715</v>
      </c>
      <c r="C1546">
        <v>1546</v>
      </c>
      <c r="D1546" s="53">
        <v>1858</v>
      </c>
      <c r="E15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6" s="55" t="s">
        <v>1018</v>
      </c>
      <c r="G1546" s="57">
        <v>43235.722685185188</v>
      </c>
      <c r="H1546" s="55" t="s">
        <v>1214</v>
      </c>
      <c r="I1546" s="59" t="s">
        <v>1802</v>
      </c>
      <c r="J1546" s="55" t="s">
        <v>2137</v>
      </c>
      <c r="K1546" s="55"/>
      <c r="L1546" s="57">
        <v>43235.722685185188</v>
      </c>
      <c r="M1546" s="59" t="s">
        <v>3580</v>
      </c>
      <c r="N1546" s="58" t="s">
        <v>5112</v>
      </c>
      <c r="O1546" s="55"/>
      <c r="P1546">
        <v>1</v>
      </c>
    </row>
    <row r="1547" spans="1:16" x14ac:dyDescent="0.25">
      <c r="A1547" s="46" t="s">
        <v>765</v>
      </c>
      <c r="B1547" s="46" t="s">
        <v>748</v>
      </c>
      <c r="C1547">
        <v>1547</v>
      </c>
      <c r="D1547" s="53">
        <v>1859</v>
      </c>
      <c r="E15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7" s="55" t="s">
        <v>1018</v>
      </c>
      <c r="G1547" s="57">
        <v>43235.79247685185</v>
      </c>
      <c r="H1547" s="55" t="s">
        <v>1219</v>
      </c>
      <c r="I1547" s="55"/>
      <c r="J1547" s="55"/>
      <c r="K1547" s="55"/>
      <c r="L1547" s="57">
        <v>43235.79247685185</v>
      </c>
      <c r="M1547" s="59" t="s">
        <v>3581</v>
      </c>
      <c r="N1547" s="58" t="s">
        <v>5113</v>
      </c>
      <c r="O1547" s="55"/>
      <c r="P1547">
        <v>1</v>
      </c>
    </row>
    <row r="1548" spans="1:16" x14ac:dyDescent="0.25">
      <c r="A1548" s="46" t="s">
        <v>765</v>
      </c>
      <c r="B1548" s="46" t="s">
        <v>851</v>
      </c>
      <c r="C1548">
        <v>1548</v>
      </c>
      <c r="D1548" s="53">
        <v>1860</v>
      </c>
      <c r="E15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8" s="55" t="s">
        <v>1018</v>
      </c>
      <c r="G1548" s="57">
        <v>43236.520949074074</v>
      </c>
      <c r="H1548" s="55" t="s">
        <v>1475</v>
      </c>
      <c r="I1548" s="59" t="s">
        <v>1979</v>
      </c>
      <c r="J1548" s="55" t="s">
        <v>2181</v>
      </c>
      <c r="K1548" s="55" t="s">
        <v>2244</v>
      </c>
      <c r="L1548" s="57">
        <v>43236.520949074074</v>
      </c>
      <c r="M1548" s="59" t="s">
        <v>3582</v>
      </c>
      <c r="N1548" s="58" t="s">
        <v>5114</v>
      </c>
      <c r="O1548" s="55"/>
      <c r="P1548">
        <v>1</v>
      </c>
    </row>
    <row r="1549" spans="1:16" x14ac:dyDescent="0.25">
      <c r="A1549" s="46" t="s">
        <v>810</v>
      </c>
      <c r="B1549" s="46" t="s">
        <v>765</v>
      </c>
      <c r="C1549">
        <v>1549</v>
      </c>
      <c r="D1549" s="53">
        <v>1861</v>
      </c>
      <c r="E15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49" s="55" t="s">
        <v>1018</v>
      </c>
      <c r="G1549" s="57">
        <v>43234.849212962959</v>
      </c>
      <c r="H1549" s="55" t="s">
        <v>1041</v>
      </c>
      <c r="I1549" s="59" t="s">
        <v>1748</v>
      </c>
      <c r="J1549" s="55" t="s">
        <v>2141</v>
      </c>
      <c r="K1549" s="55"/>
      <c r="L1549" s="57">
        <v>43234.849212962959</v>
      </c>
      <c r="M1549" s="59" t="s">
        <v>3583</v>
      </c>
      <c r="N1549" s="58" t="s">
        <v>5115</v>
      </c>
      <c r="O1549" s="55"/>
      <c r="P1549">
        <v>1</v>
      </c>
    </row>
    <row r="1550" spans="1:16" x14ac:dyDescent="0.25">
      <c r="A1550" s="46" t="s">
        <v>811</v>
      </c>
      <c r="B1550" s="46" t="s">
        <v>765</v>
      </c>
      <c r="C1550">
        <v>1550</v>
      </c>
      <c r="D1550" s="53">
        <v>1862</v>
      </c>
      <c r="E15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0" s="55" t="s">
        <v>1018</v>
      </c>
      <c r="G1550" s="57">
        <v>43234.844236111108</v>
      </c>
      <c r="H1550" s="55" t="s">
        <v>1041</v>
      </c>
      <c r="I1550" s="59" t="s">
        <v>1748</v>
      </c>
      <c r="J1550" s="55" t="s">
        <v>2141</v>
      </c>
      <c r="K1550" s="55"/>
      <c r="L1550" s="57">
        <v>43234.844236111108</v>
      </c>
      <c r="M1550" s="59" t="s">
        <v>3584</v>
      </c>
      <c r="N1550" s="58" t="s">
        <v>5116</v>
      </c>
      <c r="O1550" s="55"/>
      <c r="P1550">
        <v>1</v>
      </c>
    </row>
    <row r="1551" spans="1:16" x14ac:dyDescent="0.25">
      <c r="A1551" s="46" t="s">
        <v>536</v>
      </c>
      <c r="B1551" s="46" t="s">
        <v>848</v>
      </c>
      <c r="C1551">
        <v>1551</v>
      </c>
      <c r="D1551" s="53">
        <v>1863</v>
      </c>
      <c r="E15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1" s="55" t="s">
        <v>1018</v>
      </c>
      <c r="G1551" s="57">
        <v>43235.337372685186</v>
      </c>
      <c r="H1551" s="55" t="s">
        <v>1181</v>
      </c>
      <c r="I1551" s="55"/>
      <c r="J1551" s="55"/>
      <c r="K1551" s="55" t="s">
        <v>2215</v>
      </c>
      <c r="L1551" s="57">
        <v>43235.337372685186</v>
      </c>
      <c r="M1551" s="59" t="s">
        <v>3585</v>
      </c>
      <c r="N1551" s="58" t="s">
        <v>5117</v>
      </c>
      <c r="O1551" s="55"/>
      <c r="P1551">
        <v>1</v>
      </c>
    </row>
    <row r="1552" spans="1:16" x14ac:dyDescent="0.25">
      <c r="A1552" s="46" t="s">
        <v>536</v>
      </c>
      <c r="B1552" s="46" t="s">
        <v>843</v>
      </c>
      <c r="C1552">
        <v>1552</v>
      </c>
      <c r="D1552" s="53">
        <v>1864</v>
      </c>
      <c r="E15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2" s="55" t="s">
        <v>1018</v>
      </c>
      <c r="G1552" s="57">
        <v>43235.337372685186</v>
      </c>
      <c r="H1552" s="55" t="s">
        <v>1181</v>
      </c>
      <c r="I1552" s="55"/>
      <c r="J1552" s="55"/>
      <c r="K1552" s="55" t="s">
        <v>2215</v>
      </c>
      <c r="L1552" s="57">
        <v>43235.337372685186</v>
      </c>
      <c r="M1552" s="59" t="s">
        <v>3585</v>
      </c>
      <c r="N1552" s="58" t="s">
        <v>5117</v>
      </c>
      <c r="O1552" s="55"/>
      <c r="P1552">
        <v>1</v>
      </c>
    </row>
    <row r="1553" spans="1:16" x14ac:dyDescent="0.25">
      <c r="A1553" s="46" t="s">
        <v>536</v>
      </c>
      <c r="B1553" s="46" t="s">
        <v>891</v>
      </c>
      <c r="C1553">
        <v>1553</v>
      </c>
      <c r="D1553" s="53">
        <v>1866</v>
      </c>
      <c r="E15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3" s="55" t="s">
        <v>1018</v>
      </c>
      <c r="G1553" s="57">
        <v>43235.3903125</v>
      </c>
      <c r="H1553" s="55" t="s">
        <v>1109</v>
      </c>
      <c r="I1553" s="55"/>
      <c r="J1553" s="55"/>
      <c r="K1553" s="55"/>
      <c r="L1553" s="57">
        <v>43235.3903125</v>
      </c>
      <c r="M1553" s="59" t="s">
        <v>3587</v>
      </c>
      <c r="N1553" s="58" t="s">
        <v>5119</v>
      </c>
      <c r="O1553" s="55"/>
      <c r="P1553">
        <v>1</v>
      </c>
    </row>
    <row r="1554" spans="1:16" x14ac:dyDescent="0.25">
      <c r="A1554" s="46" t="s">
        <v>536</v>
      </c>
      <c r="B1554" s="46" t="s">
        <v>738</v>
      </c>
      <c r="C1554">
        <v>1554</v>
      </c>
      <c r="D1554" s="53">
        <v>1867</v>
      </c>
      <c r="E15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4" s="55" t="s">
        <v>1018</v>
      </c>
      <c r="G1554" s="57">
        <v>43235.3903125</v>
      </c>
      <c r="H1554" s="55" t="s">
        <v>1109</v>
      </c>
      <c r="I1554" s="55"/>
      <c r="J1554" s="55"/>
      <c r="K1554" s="55"/>
      <c r="L1554" s="57">
        <v>43235.3903125</v>
      </c>
      <c r="M1554" s="59" t="s">
        <v>3587</v>
      </c>
      <c r="N1554" s="58" t="s">
        <v>5119</v>
      </c>
      <c r="O1554" s="55"/>
      <c r="P1554">
        <v>3</v>
      </c>
    </row>
    <row r="1555" spans="1:16" x14ac:dyDescent="0.25">
      <c r="A1555" s="46" t="s">
        <v>536</v>
      </c>
      <c r="B1555" s="46" t="s">
        <v>857</v>
      </c>
      <c r="C1555">
        <v>1555</v>
      </c>
      <c r="D1555" s="53">
        <v>1868</v>
      </c>
      <c r="E15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5" s="55" t="s">
        <v>1018</v>
      </c>
      <c r="G1555" s="57">
        <v>43235.485636574071</v>
      </c>
      <c r="H1555" s="55" t="s">
        <v>1563</v>
      </c>
      <c r="I1555" s="59" t="s">
        <v>2029</v>
      </c>
      <c r="J1555" s="55" t="s">
        <v>2142</v>
      </c>
      <c r="K1555" s="55"/>
      <c r="L1555" s="57">
        <v>43235.485636574071</v>
      </c>
      <c r="M1555" s="59" t="s">
        <v>3318</v>
      </c>
      <c r="N1555" s="58" t="s">
        <v>4847</v>
      </c>
      <c r="O1555" s="55"/>
      <c r="P1555">
        <v>3</v>
      </c>
    </row>
    <row r="1556" spans="1:16" x14ac:dyDescent="0.25">
      <c r="A1556" s="46" t="s">
        <v>536</v>
      </c>
      <c r="B1556" s="46" t="s">
        <v>743</v>
      </c>
      <c r="C1556">
        <v>1556</v>
      </c>
      <c r="D1556" s="53">
        <v>1869</v>
      </c>
      <c r="E15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6" s="55" t="s">
        <v>1018</v>
      </c>
      <c r="G1556" s="57">
        <v>43235.485636574071</v>
      </c>
      <c r="H1556" s="55" t="s">
        <v>1563</v>
      </c>
      <c r="I1556" s="59" t="s">
        <v>2029</v>
      </c>
      <c r="J1556" s="55" t="s">
        <v>2142</v>
      </c>
      <c r="K1556" s="55"/>
      <c r="L1556" s="57">
        <v>43235.485636574071</v>
      </c>
      <c r="M1556" s="59" t="s">
        <v>3318</v>
      </c>
      <c r="N1556" s="58" t="s">
        <v>4847</v>
      </c>
      <c r="O1556" s="55"/>
      <c r="P1556">
        <v>1</v>
      </c>
    </row>
    <row r="1557" spans="1:16" x14ac:dyDescent="0.25">
      <c r="A1557" s="46" t="s">
        <v>536</v>
      </c>
      <c r="B1557" s="46" t="s">
        <v>818</v>
      </c>
      <c r="C1557">
        <v>1557</v>
      </c>
      <c r="D1557" s="53">
        <v>1870</v>
      </c>
      <c r="E15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7" s="55" t="s">
        <v>1018</v>
      </c>
      <c r="G1557" s="57">
        <v>43235.584722222222</v>
      </c>
      <c r="H1557" s="55" t="s">
        <v>1151</v>
      </c>
      <c r="I1557" s="59" t="s">
        <v>1813</v>
      </c>
      <c r="J1557" s="55" t="s">
        <v>2138</v>
      </c>
      <c r="K1557" s="55"/>
      <c r="L1557" s="57">
        <v>43235.584722222222</v>
      </c>
      <c r="M1557" s="59" t="s">
        <v>3588</v>
      </c>
      <c r="N1557" s="58" t="s">
        <v>5120</v>
      </c>
      <c r="O1557" s="55"/>
      <c r="P1557">
        <v>1</v>
      </c>
    </row>
    <row r="1558" spans="1:16" x14ac:dyDescent="0.25">
      <c r="A1558" s="46" t="s">
        <v>536</v>
      </c>
      <c r="B1558" s="46" t="s">
        <v>850</v>
      </c>
      <c r="C1558">
        <v>1558</v>
      </c>
      <c r="D1558" s="53">
        <v>1871</v>
      </c>
      <c r="E15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8" s="55" t="s">
        <v>1018</v>
      </c>
      <c r="G1558" s="57">
        <v>43235.744560185187</v>
      </c>
      <c r="H1558" s="55" t="s">
        <v>1202</v>
      </c>
      <c r="I1558" s="59" t="s">
        <v>1836</v>
      </c>
      <c r="J1558" s="55" t="s">
        <v>2138</v>
      </c>
      <c r="K1558" s="55"/>
      <c r="L1558" s="57">
        <v>43235.744560185187</v>
      </c>
      <c r="M1558" s="59" t="s">
        <v>3589</v>
      </c>
      <c r="N1558" s="58" t="s">
        <v>5121</v>
      </c>
      <c r="O1558" s="55"/>
      <c r="P1558">
        <v>1</v>
      </c>
    </row>
    <row r="1559" spans="1:16" x14ac:dyDescent="0.25">
      <c r="A1559" s="46" t="s">
        <v>536</v>
      </c>
      <c r="B1559" s="46" t="s">
        <v>748</v>
      </c>
      <c r="C1559">
        <v>1559</v>
      </c>
      <c r="D1559" s="53">
        <v>1872</v>
      </c>
      <c r="E15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59" s="55" t="s">
        <v>1018</v>
      </c>
      <c r="G1559" s="57">
        <v>43235.758888888886</v>
      </c>
      <c r="H1559" s="55" t="s">
        <v>1219</v>
      </c>
      <c r="I1559" s="55"/>
      <c r="J1559" s="55"/>
      <c r="K1559" s="55"/>
      <c r="L1559" s="57">
        <v>43235.758888888886</v>
      </c>
      <c r="M1559" s="59" t="s">
        <v>3590</v>
      </c>
      <c r="N1559" s="58" t="s">
        <v>5122</v>
      </c>
      <c r="O1559" s="55"/>
      <c r="P1559">
        <v>1</v>
      </c>
    </row>
    <row r="1560" spans="1:16" x14ac:dyDescent="0.25">
      <c r="A1560" s="46" t="s">
        <v>787</v>
      </c>
      <c r="B1560" s="46" t="s">
        <v>536</v>
      </c>
      <c r="C1560">
        <v>1560</v>
      </c>
      <c r="D1560" s="53">
        <v>1873</v>
      </c>
      <c r="E15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0" s="55" t="s">
        <v>1018</v>
      </c>
      <c r="G1560" s="57">
        <v>43236.290833333333</v>
      </c>
      <c r="H1560" s="55" t="s">
        <v>1108</v>
      </c>
      <c r="I1560" s="55"/>
      <c r="J1560" s="55"/>
      <c r="K1560" s="55"/>
      <c r="L1560" s="57">
        <v>43236.290833333333</v>
      </c>
      <c r="M1560" s="59" t="s">
        <v>3551</v>
      </c>
      <c r="N1560" s="58" t="s">
        <v>5083</v>
      </c>
      <c r="O1560" s="55"/>
      <c r="P1560">
        <v>1</v>
      </c>
    </row>
    <row r="1561" spans="1:16" x14ac:dyDescent="0.25">
      <c r="A1561" s="46" t="s">
        <v>810</v>
      </c>
      <c r="B1561" s="46" t="s">
        <v>536</v>
      </c>
      <c r="C1561">
        <v>1561</v>
      </c>
      <c r="D1561" s="53">
        <v>1874</v>
      </c>
      <c r="E15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1" s="55" t="s">
        <v>1018</v>
      </c>
      <c r="G1561" s="57">
        <v>43235.895775462966</v>
      </c>
      <c r="H1561" s="55" t="s">
        <v>1108</v>
      </c>
      <c r="I1561" s="55"/>
      <c r="J1561" s="55"/>
      <c r="K1561" s="55"/>
      <c r="L1561" s="57">
        <v>43235.895775462966</v>
      </c>
      <c r="M1561" s="59" t="s">
        <v>3552</v>
      </c>
      <c r="N1561" s="58" t="s">
        <v>5084</v>
      </c>
      <c r="O1561" s="55"/>
      <c r="P1561">
        <v>1</v>
      </c>
    </row>
    <row r="1562" spans="1:16" x14ac:dyDescent="0.25">
      <c r="A1562" s="46" t="s">
        <v>811</v>
      </c>
      <c r="B1562" s="46" t="s">
        <v>536</v>
      </c>
      <c r="C1562">
        <v>1562</v>
      </c>
      <c r="D1562" s="53">
        <v>1875</v>
      </c>
      <c r="E15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2" s="55" t="s">
        <v>1018</v>
      </c>
      <c r="G1562" s="57">
        <v>43235.355706018519</v>
      </c>
      <c r="H1562" s="55" t="s">
        <v>1385</v>
      </c>
      <c r="I1562" s="59" t="s">
        <v>1935</v>
      </c>
      <c r="J1562" s="55" t="s">
        <v>2142</v>
      </c>
      <c r="K1562" s="55"/>
      <c r="L1562" s="57">
        <v>43235.355706018519</v>
      </c>
      <c r="M1562" s="59" t="s">
        <v>3591</v>
      </c>
      <c r="N1562" s="58" t="s">
        <v>5123</v>
      </c>
      <c r="O1562" s="55"/>
      <c r="P1562">
        <v>1</v>
      </c>
    </row>
    <row r="1563" spans="1:16" x14ac:dyDescent="0.25">
      <c r="A1563" s="46" t="s">
        <v>496</v>
      </c>
      <c r="B1563" s="46" t="s">
        <v>849</v>
      </c>
      <c r="C1563">
        <v>1563</v>
      </c>
      <c r="D1563" s="53">
        <v>1876</v>
      </c>
      <c r="E15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3" s="55" t="s">
        <v>1018</v>
      </c>
      <c r="G1563" s="57">
        <v>43235.287858796299</v>
      </c>
      <c r="H1563" s="55" t="s">
        <v>1303</v>
      </c>
      <c r="I1563" s="59" t="s">
        <v>1890</v>
      </c>
      <c r="J1563" s="55" t="s">
        <v>2139</v>
      </c>
      <c r="K1563" s="55"/>
      <c r="L1563" s="57">
        <v>43235.287858796299</v>
      </c>
      <c r="M1563" s="59" t="s">
        <v>2702</v>
      </c>
      <c r="N1563" s="58" t="s">
        <v>4231</v>
      </c>
      <c r="O1563" s="58" t="s">
        <v>4229</v>
      </c>
      <c r="P1563" s="61">
        <v>1</v>
      </c>
    </row>
    <row r="1564" spans="1:16" x14ac:dyDescent="0.25">
      <c r="A1564" s="46" t="s">
        <v>496</v>
      </c>
      <c r="B1564" s="46" t="s">
        <v>748</v>
      </c>
      <c r="C1564">
        <v>1564</v>
      </c>
      <c r="D1564" s="53">
        <v>1877</v>
      </c>
      <c r="E15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4" s="55" t="s">
        <v>1018</v>
      </c>
      <c r="G1564" s="57">
        <v>43235.287858796299</v>
      </c>
      <c r="H1564" s="55" t="s">
        <v>1303</v>
      </c>
      <c r="I1564" s="59" t="s">
        <v>1890</v>
      </c>
      <c r="J1564" s="55" t="s">
        <v>2139</v>
      </c>
      <c r="K1564" s="55"/>
      <c r="L1564" s="57">
        <v>43235.287858796299</v>
      </c>
      <c r="M1564" s="59" t="s">
        <v>2702</v>
      </c>
      <c r="N1564" s="58" t="s">
        <v>4231</v>
      </c>
      <c r="O1564" s="58" t="s">
        <v>4229</v>
      </c>
      <c r="P1564" s="61">
        <v>1</v>
      </c>
    </row>
    <row r="1565" spans="1:16" x14ac:dyDescent="0.25">
      <c r="A1565" s="46" t="s">
        <v>811</v>
      </c>
      <c r="B1565" s="46" t="s">
        <v>496</v>
      </c>
      <c r="C1565">
        <v>1565</v>
      </c>
      <c r="D1565" s="53">
        <v>1879</v>
      </c>
      <c r="E15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5" s="55" t="s">
        <v>1018</v>
      </c>
      <c r="G1565" s="57">
        <v>43235.543761574074</v>
      </c>
      <c r="H1565" s="55" t="s">
        <v>1238</v>
      </c>
      <c r="I1565" s="55"/>
      <c r="J1565" s="55"/>
      <c r="K1565" s="55"/>
      <c r="L1565" s="57">
        <v>43235.543761574074</v>
      </c>
      <c r="M1565" s="59" t="s">
        <v>3593</v>
      </c>
      <c r="N1565" s="58" t="s">
        <v>5125</v>
      </c>
      <c r="O1565" s="55"/>
      <c r="P1565">
        <v>1</v>
      </c>
    </row>
    <row r="1566" spans="1:16" x14ac:dyDescent="0.25">
      <c r="A1566" s="46" t="s">
        <v>812</v>
      </c>
      <c r="B1566" s="46" t="s">
        <v>857</v>
      </c>
      <c r="C1566">
        <v>1566</v>
      </c>
      <c r="D1566" s="53">
        <v>1880</v>
      </c>
      <c r="E15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6" s="55" t="s">
        <v>1018</v>
      </c>
      <c r="G1566" s="57">
        <v>43235.221643518518</v>
      </c>
      <c r="H1566" s="55" t="s">
        <v>1074</v>
      </c>
      <c r="I1566" s="55"/>
      <c r="J1566" s="55"/>
      <c r="K1566" s="55"/>
      <c r="L1566" s="57">
        <v>43235.221643518518</v>
      </c>
      <c r="M1566" s="59" t="s">
        <v>3594</v>
      </c>
      <c r="N1566" s="58" t="s">
        <v>5126</v>
      </c>
      <c r="O1566" s="55"/>
      <c r="P1566">
        <v>3</v>
      </c>
    </row>
    <row r="1567" spans="1:16" x14ac:dyDescent="0.25">
      <c r="A1567" s="46" t="s">
        <v>810</v>
      </c>
      <c r="B1567" s="46" t="s">
        <v>812</v>
      </c>
      <c r="C1567">
        <v>1567</v>
      </c>
      <c r="D1567" s="53">
        <v>1882</v>
      </c>
      <c r="E15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7" s="55" t="s">
        <v>1018</v>
      </c>
      <c r="G1567" s="57">
        <v>43235.484722222223</v>
      </c>
      <c r="H1567" s="55" t="s">
        <v>1350</v>
      </c>
      <c r="I1567" s="55"/>
      <c r="J1567" s="55"/>
      <c r="K1567" s="55"/>
      <c r="L1567" s="57">
        <v>43235.484722222223</v>
      </c>
      <c r="M1567" s="59" t="s">
        <v>3596</v>
      </c>
      <c r="N1567" s="58" t="s">
        <v>5128</v>
      </c>
      <c r="O1567" s="55"/>
      <c r="P1567">
        <v>1</v>
      </c>
    </row>
    <row r="1568" spans="1:16" x14ac:dyDescent="0.25">
      <c r="A1568" s="46" t="s">
        <v>811</v>
      </c>
      <c r="B1568" s="46" t="s">
        <v>812</v>
      </c>
      <c r="C1568">
        <v>1568</v>
      </c>
      <c r="D1568" s="53">
        <v>1883</v>
      </c>
      <c r="E15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8" s="55" t="s">
        <v>1018</v>
      </c>
      <c r="G1568" s="57">
        <v>43235.688645833332</v>
      </c>
      <c r="H1568" s="55" t="s">
        <v>1350</v>
      </c>
      <c r="I1568" s="55"/>
      <c r="J1568" s="55"/>
      <c r="K1568" s="55"/>
      <c r="L1568" s="57">
        <v>43235.688645833332</v>
      </c>
      <c r="M1568" s="59" t="s">
        <v>3597</v>
      </c>
      <c r="N1568" s="58" t="s">
        <v>5129</v>
      </c>
      <c r="O1568" s="55"/>
      <c r="P1568">
        <v>1</v>
      </c>
    </row>
    <row r="1569" spans="1:16" x14ac:dyDescent="0.25">
      <c r="A1569" s="46" t="s">
        <v>811</v>
      </c>
      <c r="B1569" s="46" t="s">
        <v>818</v>
      </c>
      <c r="C1569">
        <v>1569</v>
      </c>
      <c r="D1569" s="53">
        <v>1884</v>
      </c>
      <c r="E15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69" s="55" t="s">
        <v>1018</v>
      </c>
      <c r="G1569" s="57">
        <v>43234.809398148151</v>
      </c>
      <c r="H1569" s="55" t="s">
        <v>1027</v>
      </c>
      <c r="I1569" s="59" t="s">
        <v>1744</v>
      </c>
      <c r="J1569" s="55" t="s">
        <v>2138</v>
      </c>
      <c r="K1569" s="55"/>
      <c r="L1569" s="57">
        <v>43234.809398148151</v>
      </c>
      <c r="M1569" s="59" t="s">
        <v>3598</v>
      </c>
      <c r="N1569" s="58" t="s">
        <v>5130</v>
      </c>
      <c r="O1569" s="55"/>
      <c r="P1569">
        <v>2</v>
      </c>
    </row>
    <row r="1570" spans="1:16" x14ac:dyDescent="0.25">
      <c r="A1570" s="46" t="s">
        <v>811</v>
      </c>
      <c r="B1570" s="46" t="s">
        <v>850</v>
      </c>
      <c r="C1570">
        <v>1570</v>
      </c>
      <c r="D1570" s="53">
        <v>1885</v>
      </c>
      <c r="E15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0" s="55" t="s">
        <v>1018</v>
      </c>
      <c r="G1570" s="57">
        <v>43234.809398148151</v>
      </c>
      <c r="H1570" s="55" t="s">
        <v>1027</v>
      </c>
      <c r="I1570" s="59" t="s">
        <v>1744</v>
      </c>
      <c r="J1570" s="55" t="s">
        <v>2138</v>
      </c>
      <c r="K1570" s="55"/>
      <c r="L1570" s="57">
        <v>43234.809398148151</v>
      </c>
      <c r="M1570" s="59" t="s">
        <v>3598</v>
      </c>
      <c r="N1570" s="58" t="s">
        <v>5130</v>
      </c>
      <c r="O1570" s="55"/>
      <c r="P1570">
        <v>1</v>
      </c>
    </row>
    <row r="1571" spans="1:16" x14ac:dyDescent="0.25">
      <c r="A1571" s="46" t="s">
        <v>811</v>
      </c>
      <c r="B1571" s="46" t="s">
        <v>738</v>
      </c>
      <c r="C1571">
        <v>1571</v>
      </c>
      <c r="D1571" s="53">
        <v>1886</v>
      </c>
      <c r="E15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1" s="55" t="s">
        <v>1018</v>
      </c>
      <c r="G1571" s="57">
        <v>43234.809791666667</v>
      </c>
      <c r="H1571" s="55" t="s">
        <v>1107</v>
      </c>
      <c r="I1571" s="55"/>
      <c r="J1571" s="55"/>
      <c r="K1571" s="55"/>
      <c r="L1571" s="57">
        <v>43234.809791666667</v>
      </c>
      <c r="M1571" s="59" t="s">
        <v>3599</v>
      </c>
      <c r="N1571" s="58" t="s">
        <v>5131</v>
      </c>
      <c r="O1571" s="55"/>
      <c r="P1571">
        <v>3</v>
      </c>
    </row>
    <row r="1572" spans="1:16" x14ac:dyDescent="0.25">
      <c r="A1572" s="46" t="s">
        <v>811</v>
      </c>
      <c r="B1572" s="46" t="s">
        <v>841</v>
      </c>
      <c r="C1572">
        <v>1572</v>
      </c>
      <c r="D1572" s="53">
        <v>1887</v>
      </c>
      <c r="E15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2" s="55" t="s">
        <v>1018</v>
      </c>
      <c r="G1572" s="57">
        <v>43234.809791666667</v>
      </c>
      <c r="H1572" s="55" t="s">
        <v>1107</v>
      </c>
      <c r="I1572" s="55"/>
      <c r="J1572" s="55"/>
      <c r="K1572" s="55"/>
      <c r="L1572" s="57">
        <v>43234.809791666667</v>
      </c>
      <c r="M1572" s="59" t="s">
        <v>3599</v>
      </c>
      <c r="N1572" s="58" t="s">
        <v>5131</v>
      </c>
      <c r="O1572" s="55"/>
      <c r="P1572">
        <v>1</v>
      </c>
    </row>
    <row r="1573" spans="1:16" x14ac:dyDescent="0.25">
      <c r="A1573" s="46" t="s">
        <v>811</v>
      </c>
      <c r="B1573" s="46" t="s">
        <v>483</v>
      </c>
      <c r="C1573">
        <v>1573</v>
      </c>
      <c r="D1573" s="53">
        <v>1888</v>
      </c>
      <c r="E15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3" s="55" t="s">
        <v>1018</v>
      </c>
      <c r="G1573" s="57">
        <v>43235.315682870372</v>
      </c>
      <c r="H1573" s="55" t="s">
        <v>1234</v>
      </c>
      <c r="I1573" s="55"/>
      <c r="J1573" s="55"/>
      <c r="K1573" s="55"/>
      <c r="L1573" s="57">
        <v>43235.315682870372</v>
      </c>
      <c r="M1573" s="59" t="s">
        <v>3600</v>
      </c>
      <c r="N1573" s="58" t="s">
        <v>5132</v>
      </c>
      <c r="O1573" s="55"/>
      <c r="P1573">
        <v>2</v>
      </c>
    </row>
    <row r="1574" spans="1:16" x14ac:dyDescent="0.25">
      <c r="A1574" s="46" t="s">
        <v>811</v>
      </c>
      <c r="B1574" s="46" t="s">
        <v>857</v>
      </c>
      <c r="C1574">
        <v>1574</v>
      </c>
      <c r="D1574" s="53">
        <v>1889</v>
      </c>
      <c r="E15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4" s="55" t="s">
        <v>1018</v>
      </c>
      <c r="G1574" s="57">
        <v>43235.340601851851</v>
      </c>
      <c r="H1574" s="55" t="s">
        <v>1161</v>
      </c>
      <c r="I1574" s="55"/>
      <c r="J1574" s="55"/>
      <c r="K1574" s="55"/>
      <c r="L1574" s="57">
        <v>43235.340601851851</v>
      </c>
      <c r="M1574" s="59" t="s">
        <v>3601</v>
      </c>
      <c r="N1574" s="58" t="s">
        <v>5133</v>
      </c>
      <c r="O1574" s="55"/>
      <c r="P1574">
        <v>4</v>
      </c>
    </row>
    <row r="1575" spans="1:16" x14ac:dyDescent="0.25">
      <c r="A1575" s="46" t="s">
        <v>811</v>
      </c>
      <c r="B1575" s="46" t="s">
        <v>813</v>
      </c>
      <c r="C1575">
        <v>1575</v>
      </c>
      <c r="D1575" s="53">
        <v>1890</v>
      </c>
      <c r="E15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5" s="55" t="s">
        <v>1018</v>
      </c>
      <c r="G1575" s="57">
        <v>43235.544490740744</v>
      </c>
      <c r="H1575" s="55" t="s">
        <v>1669</v>
      </c>
      <c r="I1575" s="55"/>
      <c r="J1575" s="55"/>
      <c r="K1575" s="55"/>
      <c r="L1575" s="57">
        <v>43235.544490740744</v>
      </c>
      <c r="M1575" s="59" t="s">
        <v>3602</v>
      </c>
      <c r="N1575" s="58" t="s">
        <v>5134</v>
      </c>
      <c r="O1575" s="55"/>
      <c r="P1575">
        <v>1</v>
      </c>
    </row>
    <row r="1576" spans="1:16" x14ac:dyDescent="0.25">
      <c r="A1576" s="46" t="s">
        <v>811</v>
      </c>
      <c r="B1576" s="46" t="s">
        <v>891</v>
      </c>
      <c r="C1576">
        <v>1576</v>
      </c>
      <c r="D1576" s="53">
        <v>1891</v>
      </c>
      <c r="E15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6" s="55" t="s">
        <v>1018</v>
      </c>
      <c r="G1576" s="57">
        <v>43235.550891203704</v>
      </c>
      <c r="H1576" s="55" t="s">
        <v>1109</v>
      </c>
      <c r="I1576" s="55"/>
      <c r="J1576" s="55"/>
      <c r="K1576" s="55"/>
      <c r="L1576" s="57">
        <v>43235.550891203704</v>
      </c>
      <c r="M1576" s="59" t="s">
        <v>3603</v>
      </c>
      <c r="N1576" s="58" t="s">
        <v>5135</v>
      </c>
      <c r="O1576" s="55"/>
      <c r="P1576">
        <v>1</v>
      </c>
    </row>
    <row r="1577" spans="1:16" x14ac:dyDescent="0.25">
      <c r="A1577" s="46" t="s">
        <v>811</v>
      </c>
      <c r="B1577" s="46" t="s">
        <v>816</v>
      </c>
      <c r="C1577">
        <v>1577</v>
      </c>
      <c r="D1577" s="53">
        <v>1892</v>
      </c>
      <c r="E15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7" s="55" t="s">
        <v>1018</v>
      </c>
      <c r="G1577" s="57">
        <v>43235.679027777776</v>
      </c>
      <c r="H1577" s="55" t="s">
        <v>1177</v>
      </c>
      <c r="I1577" s="55"/>
      <c r="J1577" s="55"/>
      <c r="K1577" s="55"/>
      <c r="L1577" s="57">
        <v>43235.679027777776</v>
      </c>
      <c r="M1577" s="59" t="s">
        <v>3604</v>
      </c>
      <c r="N1577" s="58" t="s">
        <v>5136</v>
      </c>
      <c r="O1577" s="55"/>
      <c r="P1577">
        <v>1</v>
      </c>
    </row>
    <row r="1578" spans="1:16" x14ac:dyDescent="0.25">
      <c r="A1578" s="46" t="s">
        <v>811</v>
      </c>
      <c r="B1578" s="46" t="s">
        <v>928</v>
      </c>
      <c r="C1578">
        <v>1578</v>
      </c>
      <c r="D1578" s="53">
        <v>1893</v>
      </c>
      <c r="E15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8" s="55" t="s">
        <v>1018</v>
      </c>
      <c r="G1578" s="57">
        <v>43235.685740740744</v>
      </c>
      <c r="H1578" s="55" t="s">
        <v>1256</v>
      </c>
      <c r="I1578" s="55"/>
      <c r="J1578" s="55"/>
      <c r="K1578" s="55"/>
      <c r="L1578" s="57">
        <v>43235.685740740744</v>
      </c>
      <c r="M1578" s="59" t="s">
        <v>3605</v>
      </c>
      <c r="N1578" s="58" t="s">
        <v>5137</v>
      </c>
      <c r="O1578" s="55"/>
      <c r="P1578">
        <v>1</v>
      </c>
    </row>
    <row r="1579" spans="1:16" x14ac:dyDescent="0.25">
      <c r="A1579" s="46" t="s">
        <v>811</v>
      </c>
      <c r="B1579" s="46" t="s">
        <v>929</v>
      </c>
      <c r="C1579">
        <v>1579</v>
      </c>
      <c r="D1579" s="53">
        <v>1894</v>
      </c>
      <c r="E15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79" s="55" t="s">
        <v>1018</v>
      </c>
      <c r="G1579" s="57">
        <v>43235.685740740744</v>
      </c>
      <c r="H1579" s="55" t="s">
        <v>1256</v>
      </c>
      <c r="I1579" s="55"/>
      <c r="J1579" s="55"/>
      <c r="K1579" s="55"/>
      <c r="L1579" s="57">
        <v>43235.685740740744</v>
      </c>
      <c r="M1579" s="59" t="s">
        <v>3605</v>
      </c>
      <c r="N1579" s="58" t="s">
        <v>5137</v>
      </c>
      <c r="O1579" s="55"/>
      <c r="P1579">
        <v>1</v>
      </c>
    </row>
    <row r="1580" spans="1:16" x14ac:dyDescent="0.25">
      <c r="A1580" s="46" t="s">
        <v>811</v>
      </c>
      <c r="B1580" s="46" t="s">
        <v>810</v>
      </c>
      <c r="C1580">
        <v>1580</v>
      </c>
      <c r="D1580" s="53">
        <v>1895</v>
      </c>
      <c r="E15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0" s="55" t="s">
        <v>1018</v>
      </c>
      <c r="G1580" s="57">
        <v>43235.685740740744</v>
      </c>
      <c r="H1580" s="55" t="s">
        <v>1256</v>
      </c>
      <c r="I1580" s="55"/>
      <c r="J1580" s="55"/>
      <c r="K1580" s="55"/>
      <c r="L1580" s="57">
        <v>43235.685740740744</v>
      </c>
      <c r="M1580" s="59" t="s">
        <v>3605</v>
      </c>
      <c r="N1580" s="58" t="s">
        <v>5137</v>
      </c>
      <c r="O1580" s="55"/>
      <c r="P1580">
        <v>1</v>
      </c>
    </row>
    <row r="1581" spans="1:16" x14ac:dyDescent="0.25">
      <c r="A1581" s="46" t="s">
        <v>811</v>
      </c>
      <c r="B1581" s="46" t="s">
        <v>748</v>
      </c>
      <c r="C1581">
        <v>1581</v>
      </c>
      <c r="D1581" s="53">
        <v>1896</v>
      </c>
      <c r="E15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1" s="55" t="s">
        <v>1018</v>
      </c>
      <c r="G1581" s="57">
        <v>43236.341863425929</v>
      </c>
      <c r="H1581" s="55" t="s">
        <v>1219</v>
      </c>
      <c r="I1581" s="55"/>
      <c r="J1581" s="55"/>
      <c r="K1581" s="55"/>
      <c r="L1581" s="57">
        <v>43236.341863425929</v>
      </c>
      <c r="M1581" s="59" t="s">
        <v>3606</v>
      </c>
      <c r="N1581" s="58" t="s">
        <v>5138</v>
      </c>
      <c r="O1581" s="55"/>
      <c r="P1581">
        <v>1</v>
      </c>
    </row>
    <row r="1582" spans="1:16" x14ac:dyDescent="0.25">
      <c r="A1582" s="46" t="s">
        <v>811</v>
      </c>
      <c r="B1582" s="46" t="s">
        <v>819</v>
      </c>
      <c r="C1582">
        <v>1582</v>
      </c>
      <c r="D1582" s="53">
        <v>1897</v>
      </c>
      <c r="E15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2" s="55" t="s">
        <v>1018</v>
      </c>
      <c r="G1582" s="57">
        <v>43236.575891203705</v>
      </c>
      <c r="H1582" s="55" t="s">
        <v>1540</v>
      </c>
      <c r="I1582" s="59" t="s">
        <v>1999</v>
      </c>
      <c r="J1582" s="55" t="s">
        <v>2142</v>
      </c>
      <c r="K1582" s="55"/>
      <c r="L1582" s="57">
        <v>43236.575891203705</v>
      </c>
      <c r="M1582" s="59" t="s">
        <v>3607</v>
      </c>
      <c r="N1582" s="58" t="s">
        <v>5139</v>
      </c>
      <c r="O1582" s="55"/>
      <c r="P1582">
        <v>1</v>
      </c>
    </row>
    <row r="1583" spans="1:16" x14ac:dyDescent="0.25">
      <c r="A1583" s="46" t="s">
        <v>811</v>
      </c>
      <c r="B1583" s="46" t="s">
        <v>715</v>
      </c>
      <c r="C1583">
        <v>1583</v>
      </c>
      <c r="D1583" s="53">
        <v>1898</v>
      </c>
      <c r="E15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3" s="55" t="s">
        <v>1018</v>
      </c>
      <c r="G1583" s="57">
        <v>43236.581678240742</v>
      </c>
      <c r="H1583" s="55" t="s">
        <v>1532</v>
      </c>
      <c r="I1583" s="55"/>
      <c r="J1583" s="55"/>
      <c r="K1583" s="55"/>
      <c r="L1583" s="57">
        <v>43236.581678240742</v>
      </c>
      <c r="M1583" s="59" t="s">
        <v>3608</v>
      </c>
      <c r="N1583" s="58" t="s">
        <v>5140</v>
      </c>
      <c r="O1583" s="55"/>
      <c r="P1583">
        <v>1</v>
      </c>
    </row>
    <row r="1584" spans="1:16" x14ac:dyDescent="0.25">
      <c r="A1584" s="46" t="s">
        <v>814</v>
      </c>
      <c r="B1584" s="46" t="s">
        <v>1017</v>
      </c>
      <c r="C1584">
        <v>1584</v>
      </c>
      <c r="D1584" s="53">
        <v>1900</v>
      </c>
      <c r="E15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4" s="55" t="s">
        <v>1018</v>
      </c>
      <c r="G1584" s="57">
        <v>43235.40179398148</v>
      </c>
      <c r="H1584" s="55" t="s">
        <v>1671</v>
      </c>
      <c r="I1584" s="55"/>
      <c r="J1584" s="55"/>
      <c r="K1584" s="55"/>
      <c r="L1584" s="57">
        <v>43235.40179398148</v>
      </c>
      <c r="M1584" s="59" t="s">
        <v>3610</v>
      </c>
      <c r="N1584" s="58" t="s">
        <v>5142</v>
      </c>
      <c r="O1584" s="55"/>
      <c r="P1584">
        <v>1</v>
      </c>
    </row>
    <row r="1585" spans="1:16" x14ac:dyDescent="0.25">
      <c r="A1585" s="46" t="s">
        <v>807</v>
      </c>
      <c r="B1585" s="46" t="s">
        <v>813</v>
      </c>
      <c r="C1585">
        <v>1585</v>
      </c>
      <c r="D1585" s="53">
        <v>1902</v>
      </c>
      <c r="E15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5" s="55" t="s">
        <v>1018</v>
      </c>
      <c r="G1585" s="57">
        <v>43236.350671296299</v>
      </c>
      <c r="H1585" s="55" t="s">
        <v>1569</v>
      </c>
      <c r="I1585" s="55"/>
      <c r="J1585" s="55"/>
      <c r="K1585" s="55"/>
      <c r="L1585" s="57">
        <v>43236.350671296299</v>
      </c>
      <c r="M1585" s="59" t="s">
        <v>3612</v>
      </c>
      <c r="N1585" s="58" t="s">
        <v>5144</v>
      </c>
      <c r="O1585" s="55"/>
      <c r="P1585">
        <v>1</v>
      </c>
    </row>
    <row r="1586" spans="1:16" x14ac:dyDescent="0.25">
      <c r="A1586" s="46" t="s">
        <v>814</v>
      </c>
      <c r="B1586" s="46" t="s">
        <v>813</v>
      </c>
      <c r="C1586">
        <v>1586</v>
      </c>
      <c r="D1586" s="53">
        <v>1903</v>
      </c>
      <c r="E15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6" s="55" t="s">
        <v>1018</v>
      </c>
      <c r="G1586" s="57">
        <v>43235.40179398148</v>
      </c>
      <c r="H1586" s="55" t="s">
        <v>1671</v>
      </c>
      <c r="I1586" s="55"/>
      <c r="J1586" s="55"/>
      <c r="K1586" s="55"/>
      <c r="L1586" s="57">
        <v>43235.40179398148</v>
      </c>
      <c r="M1586" s="59" t="s">
        <v>3610</v>
      </c>
      <c r="N1586" s="58" t="s">
        <v>5142</v>
      </c>
      <c r="O1586" s="55"/>
      <c r="P1586">
        <v>1</v>
      </c>
    </row>
    <row r="1587" spans="1:16" x14ac:dyDescent="0.25">
      <c r="A1587" s="46" t="s">
        <v>815</v>
      </c>
      <c r="B1587" s="46" t="s">
        <v>818</v>
      </c>
      <c r="C1587">
        <v>1587</v>
      </c>
      <c r="D1587" s="53">
        <v>1905</v>
      </c>
      <c r="E15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7" s="55" t="s">
        <v>1018</v>
      </c>
      <c r="G1587" s="57">
        <v>43235.416932870372</v>
      </c>
      <c r="H1587" s="55" t="s">
        <v>1211</v>
      </c>
      <c r="I1587" s="59" t="s">
        <v>1744</v>
      </c>
      <c r="J1587" s="55" t="s">
        <v>2138</v>
      </c>
      <c r="K1587" s="55"/>
      <c r="L1587" s="57">
        <v>43235.416932870372</v>
      </c>
      <c r="M1587" s="59" t="s">
        <v>3614</v>
      </c>
      <c r="N1587" s="58" t="s">
        <v>5146</v>
      </c>
      <c r="O1587" s="55"/>
      <c r="P1587">
        <v>1</v>
      </c>
    </row>
    <row r="1588" spans="1:16" x14ac:dyDescent="0.25">
      <c r="A1588" s="46" t="s">
        <v>814</v>
      </c>
      <c r="B1588" s="46" t="s">
        <v>815</v>
      </c>
      <c r="C1588">
        <v>1588</v>
      </c>
      <c r="D1588" s="53">
        <v>1906</v>
      </c>
      <c r="E15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8" s="55" t="s">
        <v>1018</v>
      </c>
      <c r="G1588" s="57">
        <v>43235.575243055559</v>
      </c>
      <c r="H1588" s="55" t="s">
        <v>1567</v>
      </c>
      <c r="I1588" s="55"/>
      <c r="J1588" s="55"/>
      <c r="K1588" s="55"/>
      <c r="L1588" s="57">
        <v>43235.575243055559</v>
      </c>
      <c r="M1588" s="59" t="s">
        <v>3615</v>
      </c>
      <c r="N1588" s="58" t="s">
        <v>5147</v>
      </c>
      <c r="O1588" s="55"/>
      <c r="P1588">
        <v>1</v>
      </c>
    </row>
    <row r="1589" spans="1:16" x14ac:dyDescent="0.25">
      <c r="A1589" s="46" t="s">
        <v>817</v>
      </c>
      <c r="B1589" s="46" t="s">
        <v>816</v>
      </c>
      <c r="C1589">
        <v>1589</v>
      </c>
      <c r="D1589" s="53">
        <v>1908</v>
      </c>
      <c r="E15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89" s="55" t="s">
        <v>1018</v>
      </c>
      <c r="G1589" s="57">
        <v>43236.381469907406</v>
      </c>
      <c r="H1589" s="55" t="s">
        <v>1177</v>
      </c>
      <c r="I1589" s="55"/>
      <c r="J1589" s="55"/>
      <c r="K1589" s="55"/>
      <c r="L1589" s="57">
        <v>43236.381469907406</v>
      </c>
      <c r="M1589" s="59" t="s">
        <v>3617</v>
      </c>
      <c r="N1589" s="58" t="s">
        <v>5149</v>
      </c>
      <c r="O1589" s="55"/>
      <c r="P1589">
        <v>1</v>
      </c>
    </row>
    <row r="1590" spans="1:16" x14ac:dyDescent="0.25">
      <c r="A1590" s="46" t="s">
        <v>693</v>
      </c>
      <c r="B1590" s="46" t="s">
        <v>816</v>
      </c>
      <c r="C1590">
        <v>1590</v>
      </c>
      <c r="D1590" s="53">
        <v>1909</v>
      </c>
      <c r="E15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0" s="55" t="s">
        <v>1018</v>
      </c>
      <c r="G1590" s="57">
        <v>43235.618287037039</v>
      </c>
      <c r="H1590" s="55" t="s">
        <v>1177</v>
      </c>
      <c r="I1590" s="55"/>
      <c r="J1590" s="55"/>
      <c r="K1590" s="55"/>
      <c r="L1590" s="57">
        <v>43235.618287037039</v>
      </c>
      <c r="M1590" s="59" t="s">
        <v>3618</v>
      </c>
      <c r="N1590" s="58" t="s">
        <v>5150</v>
      </c>
      <c r="O1590" s="55"/>
      <c r="P1590">
        <v>1</v>
      </c>
    </row>
    <row r="1591" spans="1:16" x14ac:dyDescent="0.25">
      <c r="A1591" s="46" t="s">
        <v>610</v>
      </c>
      <c r="B1591" s="46" t="s">
        <v>816</v>
      </c>
      <c r="C1591">
        <v>1591</v>
      </c>
      <c r="D1591" s="53">
        <v>1910</v>
      </c>
      <c r="E15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1" s="55" t="s">
        <v>1018</v>
      </c>
      <c r="G1591" s="57">
        <v>43235.648414351854</v>
      </c>
      <c r="H1591" s="55" t="s">
        <v>1177</v>
      </c>
      <c r="I1591" s="55"/>
      <c r="J1591" s="55"/>
      <c r="K1591" s="55"/>
      <c r="L1591" s="57">
        <v>43235.648414351854</v>
      </c>
      <c r="M1591" s="59" t="s">
        <v>3619</v>
      </c>
      <c r="N1591" s="58" t="s">
        <v>5151</v>
      </c>
      <c r="O1591" s="55"/>
      <c r="P1591">
        <v>1</v>
      </c>
    </row>
    <row r="1592" spans="1:16" x14ac:dyDescent="0.25">
      <c r="A1592" s="46" t="s">
        <v>738</v>
      </c>
      <c r="B1592" s="46" t="s">
        <v>816</v>
      </c>
      <c r="C1592">
        <v>1592</v>
      </c>
      <c r="D1592" s="53">
        <v>1911</v>
      </c>
      <c r="E15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2" s="55" t="s">
        <v>1018</v>
      </c>
      <c r="G1592" s="57">
        <v>43235.643738425926</v>
      </c>
      <c r="H1592" s="55" t="s">
        <v>1177</v>
      </c>
      <c r="I1592" s="55"/>
      <c r="J1592" s="55"/>
      <c r="K1592" s="55"/>
      <c r="L1592" s="57">
        <v>43235.643738425926</v>
      </c>
      <c r="M1592" s="59" t="s">
        <v>3620</v>
      </c>
      <c r="N1592" s="58" t="s">
        <v>5152</v>
      </c>
      <c r="O1592" s="55"/>
      <c r="P1592">
        <v>1</v>
      </c>
    </row>
    <row r="1593" spans="1:16" x14ac:dyDescent="0.25">
      <c r="A1593" s="46" t="s">
        <v>818</v>
      </c>
      <c r="B1593" s="46" t="s">
        <v>816</v>
      </c>
      <c r="C1593">
        <v>1593</v>
      </c>
      <c r="D1593" s="53">
        <v>1912</v>
      </c>
      <c r="E15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3" s="55" t="s">
        <v>1018</v>
      </c>
      <c r="G1593" s="57">
        <v>43235.773217592592</v>
      </c>
      <c r="H1593" s="55" t="s">
        <v>1177</v>
      </c>
      <c r="I1593" s="55"/>
      <c r="J1593" s="55"/>
      <c r="K1593" s="55"/>
      <c r="L1593" s="57">
        <v>43235.773217592592</v>
      </c>
      <c r="M1593" s="59" t="s">
        <v>3621</v>
      </c>
      <c r="N1593" s="58" t="s">
        <v>5153</v>
      </c>
      <c r="O1593" s="55"/>
      <c r="P1593">
        <v>1</v>
      </c>
    </row>
    <row r="1594" spans="1:16" x14ac:dyDescent="0.25">
      <c r="A1594" s="46" t="s">
        <v>810</v>
      </c>
      <c r="B1594" s="46" t="s">
        <v>816</v>
      </c>
      <c r="C1594">
        <v>1594</v>
      </c>
      <c r="D1594" s="53">
        <v>1913</v>
      </c>
      <c r="E15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4" s="55" t="s">
        <v>1018</v>
      </c>
      <c r="G1594" s="57">
        <v>43235.646990740737</v>
      </c>
      <c r="H1594" s="55" t="s">
        <v>1177</v>
      </c>
      <c r="I1594" s="55"/>
      <c r="J1594" s="55"/>
      <c r="K1594" s="55"/>
      <c r="L1594" s="57">
        <v>43235.646990740737</v>
      </c>
      <c r="M1594" s="59" t="s">
        <v>3622</v>
      </c>
      <c r="N1594" s="58" t="s">
        <v>5154</v>
      </c>
      <c r="O1594" s="55"/>
      <c r="P1594">
        <v>1</v>
      </c>
    </row>
    <row r="1595" spans="1:16" x14ac:dyDescent="0.25">
      <c r="A1595" s="46" t="s">
        <v>814</v>
      </c>
      <c r="B1595" s="46" t="s">
        <v>816</v>
      </c>
      <c r="C1595">
        <v>1595</v>
      </c>
      <c r="D1595" s="53">
        <v>1914</v>
      </c>
      <c r="E15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5" s="55" t="s">
        <v>1018</v>
      </c>
      <c r="G1595" s="57">
        <v>43235.66510416667</v>
      </c>
      <c r="H1595" s="55" t="s">
        <v>1177</v>
      </c>
      <c r="I1595" s="55"/>
      <c r="J1595" s="55"/>
      <c r="K1595" s="55"/>
      <c r="L1595" s="57">
        <v>43235.66510416667</v>
      </c>
      <c r="M1595" s="59" t="s">
        <v>3623</v>
      </c>
      <c r="N1595" s="58" t="s">
        <v>5155</v>
      </c>
      <c r="O1595" s="55"/>
      <c r="P1595">
        <v>1</v>
      </c>
    </row>
    <row r="1596" spans="1:16" x14ac:dyDescent="0.25">
      <c r="A1596" s="46" t="s">
        <v>819</v>
      </c>
      <c r="B1596" s="46" t="s">
        <v>928</v>
      </c>
      <c r="C1596">
        <v>1596</v>
      </c>
      <c r="D1596" s="53">
        <v>1915</v>
      </c>
      <c r="E15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6" s="55" t="s">
        <v>1018</v>
      </c>
      <c r="G1596" s="57">
        <v>43235.628171296295</v>
      </c>
      <c r="H1596" s="55" t="s">
        <v>1256</v>
      </c>
      <c r="I1596" s="55"/>
      <c r="J1596" s="55"/>
      <c r="K1596" s="55"/>
      <c r="L1596" s="57">
        <v>43235.628171296295</v>
      </c>
      <c r="M1596" s="59" t="s">
        <v>3624</v>
      </c>
      <c r="N1596" s="58" t="s">
        <v>5156</v>
      </c>
      <c r="O1596" s="55"/>
      <c r="P1596">
        <v>1</v>
      </c>
    </row>
    <row r="1597" spans="1:16" x14ac:dyDescent="0.25">
      <c r="A1597" s="46" t="s">
        <v>819</v>
      </c>
      <c r="B1597" s="46" t="s">
        <v>929</v>
      </c>
      <c r="C1597">
        <v>1597</v>
      </c>
      <c r="D1597" s="53">
        <v>1916</v>
      </c>
      <c r="E15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7" s="55" t="s">
        <v>1018</v>
      </c>
      <c r="G1597" s="57">
        <v>43235.628171296295</v>
      </c>
      <c r="H1597" s="55" t="s">
        <v>1256</v>
      </c>
      <c r="I1597" s="55"/>
      <c r="J1597" s="55"/>
      <c r="K1597" s="55"/>
      <c r="L1597" s="57">
        <v>43235.628171296295</v>
      </c>
      <c r="M1597" s="59" t="s">
        <v>3624</v>
      </c>
      <c r="N1597" s="58" t="s">
        <v>5156</v>
      </c>
      <c r="O1597" s="55"/>
      <c r="P1597">
        <v>1</v>
      </c>
    </row>
    <row r="1598" spans="1:16" x14ac:dyDescent="0.25">
      <c r="A1598" s="46" t="s">
        <v>819</v>
      </c>
      <c r="B1598" s="46" t="s">
        <v>810</v>
      </c>
      <c r="C1598">
        <v>1598</v>
      </c>
      <c r="D1598" s="53">
        <v>1917</v>
      </c>
      <c r="E15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8" s="55" t="s">
        <v>1018</v>
      </c>
      <c r="G1598" s="57">
        <v>43235.628171296295</v>
      </c>
      <c r="H1598" s="55" t="s">
        <v>1256</v>
      </c>
      <c r="I1598" s="55"/>
      <c r="J1598" s="55"/>
      <c r="K1598" s="55"/>
      <c r="L1598" s="57">
        <v>43235.628171296295</v>
      </c>
      <c r="M1598" s="59" t="s">
        <v>3624</v>
      </c>
      <c r="N1598" s="58" t="s">
        <v>5156</v>
      </c>
      <c r="O1598" s="55"/>
      <c r="P1598">
        <v>1</v>
      </c>
    </row>
    <row r="1599" spans="1:16" x14ac:dyDescent="0.25">
      <c r="A1599" s="46" t="s">
        <v>819</v>
      </c>
      <c r="B1599" s="46" t="s">
        <v>599</v>
      </c>
      <c r="C1599">
        <v>1599</v>
      </c>
      <c r="D1599" s="53">
        <v>1918</v>
      </c>
      <c r="E15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599" s="55" t="s">
        <v>1018</v>
      </c>
      <c r="G1599" s="57">
        <v>43235.652141203704</v>
      </c>
      <c r="H1599" s="55" t="s">
        <v>1675</v>
      </c>
      <c r="I1599" s="59" t="s">
        <v>2094</v>
      </c>
      <c r="J1599" s="55" t="s">
        <v>2139</v>
      </c>
      <c r="K1599" s="55"/>
      <c r="L1599" s="57">
        <v>43235.652141203704</v>
      </c>
      <c r="M1599" s="59" t="s">
        <v>3625</v>
      </c>
      <c r="N1599" s="58" t="s">
        <v>5157</v>
      </c>
      <c r="O1599" s="55"/>
      <c r="P1599">
        <v>2</v>
      </c>
    </row>
    <row r="1600" spans="1:16" x14ac:dyDescent="0.25">
      <c r="A1600" s="46" t="s">
        <v>819</v>
      </c>
      <c r="B1600" s="46" t="s">
        <v>748</v>
      </c>
      <c r="C1600">
        <v>1600</v>
      </c>
      <c r="D1600" s="53">
        <v>1920</v>
      </c>
      <c r="E16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0" s="55" t="s">
        <v>1018</v>
      </c>
      <c r="G1600" s="57">
        <v>43235.750810185185</v>
      </c>
      <c r="H1600" s="55" t="s">
        <v>1219</v>
      </c>
      <c r="I1600" s="55"/>
      <c r="J1600" s="55"/>
      <c r="K1600" s="55"/>
      <c r="L1600" s="57">
        <v>43235.750810185185</v>
      </c>
      <c r="M1600" s="59" t="s">
        <v>3627</v>
      </c>
      <c r="N1600" s="58" t="s">
        <v>5159</v>
      </c>
      <c r="O1600" s="55"/>
      <c r="P1600">
        <v>1</v>
      </c>
    </row>
    <row r="1601" spans="1:16" x14ac:dyDescent="0.25">
      <c r="A1601" s="46" t="s">
        <v>819</v>
      </c>
      <c r="B1601" s="46" t="s">
        <v>738</v>
      </c>
      <c r="C1601">
        <v>1601</v>
      </c>
      <c r="D1601" s="53">
        <v>1921</v>
      </c>
      <c r="E16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1" s="55" t="s">
        <v>1018</v>
      </c>
      <c r="G1601" s="57">
        <v>43235.750810185185</v>
      </c>
      <c r="H1601" s="55" t="s">
        <v>1219</v>
      </c>
      <c r="I1601" s="55"/>
      <c r="J1601" s="55"/>
      <c r="K1601" s="55"/>
      <c r="L1601" s="57">
        <v>43235.750810185185</v>
      </c>
      <c r="M1601" s="59" t="s">
        <v>3627</v>
      </c>
      <c r="N1601" s="58" t="s">
        <v>5159</v>
      </c>
      <c r="O1601" s="55"/>
      <c r="P1601">
        <v>2</v>
      </c>
    </row>
    <row r="1602" spans="1:16" x14ac:dyDescent="0.25">
      <c r="A1602" s="46" t="s">
        <v>819</v>
      </c>
      <c r="B1602" s="46" t="s">
        <v>857</v>
      </c>
      <c r="C1602">
        <v>1602</v>
      </c>
      <c r="D1602" s="53">
        <v>1922</v>
      </c>
      <c r="E16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2" s="55" t="s">
        <v>1018</v>
      </c>
      <c r="G1602" s="57">
        <v>43236.525740740741</v>
      </c>
      <c r="H1602" s="55" t="s">
        <v>1677</v>
      </c>
      <c r="I1602" s="59" t="s">
        <v>1999</v>
      </c>
      <c r="J1602" s="55" t="s">
        <v>2142</v>
      </c>
      <c r="K1602" s="55"/>
      <c r="L1602" s="57">
        <v>43236.525740740741</v>
      </c>
      <c r="M1602" s="59" t="s">
        <v>3628</v>
      </c>
      <c r="N1602" s="58" t="s">
        <v>5160</v>
      </c>
      <c r="O1602" s="55"/>
      <c r="P1602">
        <v>2</v>
      </c>
    </row>
    <row r="1603" spans="1:16" x14ac:dyDescent="0.25">
      <c r="A1603" s="46" t="s">
        <v>819</v>
      </c>
      <c r="B1603" s="46" t="s">
        <v>817</v>
      </c>
      <c r="C1603">
        <v>1603</v>
      </c>
      <c r="D1603" s="53">
        <v>1923</v>
      </c>
      <c r="E16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3" s="55" t="s">
        <v>1018</v>
      </c>
      <c r="G1603" s="57">
        <v>43236.530439814815</v>
      </c>
      <c r="H1603" s="55" t="s">
        <v>1526</v>
      </c>
      <c r="I1603" s="55"/>
      <c r="J1603" s="55"/>
      <c r="K1603" s="55"/>
      <c r="L1603" s="57">
        <v>43236.530439814815</v>
      </c>
      <c r="M1603" s="59" t="s">
        <v>3629</v>
      </c>
      <c r="N1603" s="58" t="s">
        <v>5161</v>
      </c>
      <c r="O1603" s="55"/>
      <c r="P1603">
        <v>1</v>
      </c>
    </row>
    <row r="1604" spans="1:16" x14ac:dyDescent="0.25">
      <c r="A1604" s="46" t="s">
        <v>819</v>
      </c>
      <c r="B1604" s="46" t="s">
        <v>855</v>
      </c>
      <c r="C1604">
        <v>1604</v>
      </c>
      <c r="D1604" s="53">
        <v>1924</v>
      </c>
      <c r="E16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4" s="55" t="s">
        <v>1018</v>
      </c>
      <c r="G1604" s="57">
        <v>43236.584270833337</v>
      </c>
      <c r="H1604" s="55" t="s">
        <v>1678</v>
      </c>
      <c r="I1604" s="55"/>
      <c r="J1604" s="55"/>
      <c r="K1604" s="55"/>
      <c r="L1604" s="57">
        <v>43236.584270833337</v>
      </c>
      <c r="M1604" s="59" t="s">
        <v>3630</v>
      </c>
      <c r="N1604" s="58" t="s">
        <v>5162</v>
      </c>
      <c r="O1604" s="55"/>
      <c r="P1604">
        <v>1</v>
      </c>
    </row>
    <row r="1605" spans="1:16" x14ac:dyDescent="0.25">
      <c r="A1605" s="46" t="s">
        <v>814</v>
      </c>
      <c r="B1605" s="46" t="s">
        <v>819</v>
      </c>
      <c r="C1605">
        <v>1605</v>
      </c>
      <c r="D1605" s="53">
        <v>1925</v>
      </c>
      <c r="E16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5" s="55" t="s">
        <v>1018</v>
      </c>
      <c r="G1605" s="57">
        <v>43235.667673611111</v>
      </c>
      <c r="H1605" s="55" t="s">
        <v>1229</v>
      </c>
      <c r="I1605" s="55"/>
      <c r="J1605" s="55"/>
      <c r="K1605" s="55"/>
      <c r="L1605" s="57">
        <v>43235.667673611111</v>
      </c>
      <c r="M1605" s="59" t="s">
        <v>3631</v>
      </c>
      <c r="N1605" s="58" t="s">
        <v>5163</v>
      </c>
      <c r="O1605" s="55"/>
      <c r="P1605">
        <v>1</v>
      </c>
    </row>
    <row r="1606" spans="1:16" x14ac:dyDescent="0.25">
      <c r="A1606" s="46" t="s">
        <v>610</v>
      </c>
      <c r="B1606" s="46" t="s">
        <v>715</v>
      </c>
      <c r="C1606">
        <v>1606</v>
      </c>
      <c r="D1606" s="53">
        <v>1926</v>
      </c>
      <c r="E16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6" s="55" t="s">
        <v>1018</v>
      </c>
      <c r="G1606" s="57">
        <v>43235.632106481484</v>
      </c>
      <c r="H1606" s="55" t="s">
        <v>1231</v>
      </c>
      <c r="I1606" s="55"/>
      <c r="J1606" s="55"/>
      <c r="K1606" s="55"/>
      <c r="L1606" s="57">
        <v>43235.632106481484</v>
      </c>
      <c r="M1606" s="59" t="s">
        <v>3490</v>
      </c>
      <c r="N1606" s="58" t="s">
        <v>5019</v>
      </c>
      <c r="O1606" s="55"/>
      <c r="P1606">
        <v>2</v>
      </c>
    </row>
    <row r="1607" spans="1:16" x14ac:dyDescent="0.25">
      <c r="A1607" s="46" t="s">
        <v>749</v>
      </c>
      <c r="B1607" s="46" t="s">
        <v>715</v>
      </c>
      <c r="C1607">
        <v>1607</v>
      </c>
      <c r="D1607" s="53">
        <v>1928</v>
      </c>
      <c r="E16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7" s="55" t="s">
        <v>1018</v>
      </c>
      <c r="G1607" s="57">
        <v>43236.553333333337</v>
      </c>
      <c r="H1607" s="55" t="s">
        <v>1580</v>
      </c>
      <c r="I1607" s="59" t="s">
        <v>2036</v>
      </c>
      <c r="J1607" s="55" t="s">
        <v>2139</v>
      </c>
      <c r="K1607" s="55"/>
      <c r="L1607" s="57">
        <v>43236.553333333337</v>
      </c>
      <c r="M1607" s="59" t="s">
        <v>3370</v>
      </c>
      <c r="N1607" s="58" t="s">
        <v>4899</v>
      </c>
      <c r="O1607" s="58" t="s">
        <v>4903</v>
      </c>
      <c r="P1607" s="61">
        <v>1</v>
      </c>
    </row>
    <row r="1608" spans="1:16" x14ac:dyDescent="0.25">
      <c r="A1608" s="46" t="s">
        <v>787</v>
      </c>
      <c r="B1608" s="46" t="s">
        <v>715</v>
      </c>
      <c r="C1608">
        <v>1608</v>
      </c>
      <c r="D1608" s="53">
        <v>1929</v>
      </c>
      <c r="E16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8" s="55" t="s">
        <v>1018</v>
      </c>
      <c r="G1608" s="57">
        <v>43235.683437500003</v>
      </c>
      <c r="H1608" s="55" t="s">
        <v>1231</v>
      </c>
      <c r="I1608" s="55"/>
      <c r="J1608" s="55"/>
      <c r="K1608" s="55"/>
      <c r="L1608" s="57">
        <v>43235.683437500003</v>
      </c>
      <c r="M1608" s="59" t="s">
        <v>3495</v>
      </c>
      <c r="N1608" s="58" t="s">
        <v>5024</v>
      </c>
      <c r="O1608" s="55"/>
      <c r="P1608">
        <v>1</v>
      </c>
    </row>
    <row r="1609" spans="1:16" x14ac:dyDescent="0.25">
      <c r="A1609" s="46" t="s">
        <v>810</v>
      </c>
      <c r="B1609" s="46" t="s">
        <v>715</v>
      </c>
      <c r="C1609">
        <v>1609</v>
      </c>
      <c r="D1609" s="53">
        <v>1930</v>
      </c>
      <c r="E16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09" s="55" t="s">
        <v>1018</v>
      </c>
      <c r="G1609" s="57">
        <v>43236.580891203703</v>
      </c>
      <c r="H1609" s="55" t="s">
        <v>1532</v>
      </c>
      <c r="I1609" s="55"/>
      <c r="J1609" s="55"/>
      <c r="K1609" s="55"/>
      <c r="L1609" s="57">
        <v>43236.580891203703</v>
      </c>
      <c r="M1609" s="59" t="s">
        <v>3633</v>
      </c>
      <c r="N1609" s="58" t="s">
        <v>5165</v>
      </c>
      <c r="O1609" s="55"/>
      <c r="P1609">
        <v>1</v>
      </c>
    </row>
    <row r="1610" spans="1:16" x14ac:dyDescent="0.25">
      <c r="A1610" s="46" t="s">
        <v>814</v>
      </c>
      <c r="B1610" s="46" t="s">
        <v>857</v>
      </c>
      <c r="C1610">
        <v>1610</v>
      </c>
      <c r="D1610" s="53">
        <v>1932</v>
      </c>
      <c r="E16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0" s="55" t="s">
        <v>1018</v>
      </c>
      <c r="G1610" s="57">
        <v>43235.396851851852</v>
      </c>
      <c r="H1610" s="55" t="s">
        <v>1101</v>
      </c>
      <c r="I1610" s="55"/>
      <c r="J1610" s="55"/>
      <c r="K1610" s="55"/>
      <c r="L1610" s="57">
        <v>43235.396851851852</v>
      </c>
      <c r="M1610" s="59" t="s">
        <v>3635</v>
      </c>
      <c r="N1610" s="58" t="s">
        <v>5167</v>
      </c>
      <c r="O1610" s="55"/>
      <c r="P1610">
        <v>7</v>
      </c>
    </row>
    <row r="1611" spans="1:16" x14ac:dyDescent="0.25">
      <c r="A1611" s="46" t="s">
        <v>814</v>
      </c>
      <c r="B1611" s="46" t="s">
        <v>645</v>
      </c>
      <c r="C1611">
        <v>1611</v>
      </c>
      <c r="D1611" s="53">
        <v>1933</v>
      </c>
      <c r="E16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1" s="55" t="s">
        <v>1018</v>
      </c>
      <c r="G1611" s="57">
        <v>43235.415532407409</v>
      </c>
      <c r="H1611" s="55" t="s">
        <v>1128</v>
      </c>
      <c r="I1611" s="55"/>
      <c r="J1611" s="55"/>
      <c r="K1611" s="55"/>
      <c r="L1611" s="57">
        <v>43235.415532407409</v>
      </c>
      <c r="M1611" s="59" t="s">
        <v>3636</v>
      </c>
      <c r="N1611" s="58" t="s">
        <v>5168</v>
      </c>
      <c r="O1611" s="55"/>
      <c r="P1611">
        <v>1</v>
      </c>
    </row>
    <row r="1612" spans="1:16" x14ac:dyDescent="0.25">
      <c r="A1612" s="46" t="s">
        <v>814</v>
      </c>
      <c r="B1612" s="46" t="s">
        <v>818</v>
      </c>
      <c r="C1612">
        <v>1612</v>
      </c>
      <c r="D1612" s="53">
        <v>1935</v>
      </c>
      <c r="E16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2" s="55" t="s">
        <v>1018</v>
      </c>
      <c r="G1612" s="57">
        <v>43235.585092592592</v>
      </c>
      <c r="H1612" s="55" t="s">
        <v>1151</v>
      </c>
      <c r="I1612" s="59" t="s">
        <v>1813</v>
      </c>
      <c r="J1612" s="55" t="s">
        <v>2138</v>
      </c>
      <c r="K1612" s="55"/>
      <c r="L1612" s="57">
        <v>43235.585092592592</v>
      </c>
      <c r="M1612" s="59" t="s">
        <v>3638</v>
      </c>
      <c r="N1612" s="58" t="s">
        <v>5170</v>
      </c>
      <c r="O1612" s="55"/>
      <c r="P1612">
        <v>2</v>
      </c>
    </row>
    <row r="1613" spans="1:16" x14ac:dyDescent="0.25">
      <c r="A1613" s="46" t="s">
        <v>814</v>
      </c>
      <c r="B1613" s="46" t="s">
        <v>599</v>
      </c>
      <c r="C1613">
        <v>1613</v>
      </c>
      <c r="D1613" s="53">
        <v>1936</v>
      </c>
      <c r="E16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3" s="55" t="s">
        <v>1018</v>
      </c>
      <c r="G1613" s="57">
        <v>43235.667673611111</v>
      </c>
      <c r="H1613" s="55" t="s">
        <v>1229</v>
      </c>
      <c r="I1613" s="55"/>
      <c r="J1613" s="55"/>
      <c r="K1613" s="55"/>
      <c r="L1613" s="57">
        <v>43235.667673611111</v>
      </c>
      <c r="M1613" s="59" t="s">
        <v>3631</v>
      </c>
      <c r="N1613" s="58" t="s">
        <v>5163</v>
      </c>
      <c r="O1613" s="55"/>
      <c r="P1613">
        <v>1</v>
      </c>
    </row>
    <row r="1614" spans="1:16" x14ac:dyDescent="0.25">
      <c r="A1614" s="46" t="s">
        <v>814</v>
      </c>
      <c r="B1614" s="46" t="s">
        <v>743</v>
      </c>
      <c r="C1614">
        <v>1614</v>
      </c>
      <c r="D1614" s="53">
        <v>1937</v>
      </c>
      <c r="E16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4" s="55" t="s">
        <v>1018</v>
      </c>
      <c r="G1614" s="57">
        <v>43236.541145833333</v>
      </c>
      <c r="H1614" s="55" t="s">
        <v>1512</v>
      </c>
      <c r="I1614" s="59" t="s">
        <v>1999</v>
      </c>
      <c r="J1614" s="55" t="s">
        <v>2142</v>
      </c>
      <c r="K1614" s="55"/>
      <c r="L1614" s="57">
        <v>43236.541145833333</v>
      </c>
      <c r="M1614" s="59" t="s">
        <v>3639</v>
      </c>
      <c r="N1614" s="58" t="s">
        <v>5171</v>
      </c>
      <c r="O1614" s="55"/>
      <c r="P1614">
        <v>1</v>
      </c>
    </row>
    <row r="1615" spans="1:16" x14ac:dyDescent="0.25">
      <c r="A1615" s="46" t="s">
        <v>817</v>
      </c>
      <c r="B1615" s="46" t="s">
        <v>599</v>
      </c>
      <c r="C1615">
        <v>1615</v>
      </c>
      <c r="D1615" s="53">
        <v>1938</v>
      </c>
      <c r="E16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5" s="55" t="s">
        <v>1018</v>
      </c>
      <c r="G1615" s="57">
        <v>43236.33829861111</v>
      </c>
      <c r="H1615" s="55" t="s">
        <v>1682</v>
      </c>
      <c r="I1615" s="59" t="s">
        <v>2098</v>
      </c>
      <c r="J1615" s="55" t="s">
        <v>2139</v>
      </c>
      <c r="K1615" s="55"/>
      <c r="L1615" s="57">
        <v>43236.33829861111</v>
      </c>
      <c r="M1615" s="59" t="s">
        <v>3640</v>
      </c>
      <c r="N1615" s="58" t="s">
        <v>5172</v>
      </c>
      <c r="O1615" s="55"/>
      <c r="P1615">
        <v>2</v>
      </c>
    </row>
    <row r="1616" spans="1:16" x14ac:dyDescent="0.25">
      <c r="A1616" s="46" t="s">
        <v>599</v>
      </c>
      <c r="B1616" s="46" t="s">
        <v>891</v>
      </c>
      <c r="C1616">
        <v>1616</v>
      </c>
      <c r="D1616" s="53">
        <v>1939</v>
      </c>
      <c r="E16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6" s="55" t="s">
        <v>1018</v>
      </c>
      <c r="G1616" s="57">
        <v>43235.545046296298</v>
      </c>
      <c r="H1616" s="55" t="s">
        <v>1683</v>
      </c>
      <c r="I1616" s="55"/>
      <c r="J1616" s="55"/>
      <c r="K1616" s="55"/>
      <c r="L1616" s="57">
        <v>43235.545046296298</v>
      </c>
      <c r="M1616" s="59" t="s">
        <v>3641</v>
      </c>
      <c r="N1616" s="58" t="s">
        <v>5173</v>
      </c>
      <c r="O1616" s="55"/>
      <c r="P1616">
        <v>1</v>
      </c>
    </row>
    <row r="1617" spans="1:16" x14ac:dyDescent="0.25">
      <c r="A1617" s="46" t="s">
        <v>599</v>
      </c>
      <c r="B1617" s="46" t="s">
        <v>738</v>
      </c>
      <c r="C1617">
        <v>1617</v>
      </c>
      <c r="D1617" s="53">
        <v>1940</v>
      </c>
      <c r="E16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7" s="55" t="s">
        <v>1018</v>
      </c>
      <c r="G1617" s="57">
        <v>43235.545046296298</v>
      </c>
      <c r="H1617" s="55" t="s">
        <v>1683</v>
      </c>
      <c r="I1617" s="55"/>
      <c r="J1617" s="55"/>
      <c r="K1617" s="55"/>
      <c r="L1617" s="57">
        <v>43235.545046296298</v>
      </c>
      <c r="M1617" s="59" t="s">
        <v>3641</v>
      </c>
      <c r="N1617" s="58" t="s">
        <v>5173</v>
      </c>
      <c r="O1617" s="55"/>
      <c r="P1617">
        <v>2</v>
      </c>
    </row>
    <row r="1618" spans="1:16" x14ac:dyDescent="0.25">
      <c r="A1618" s="46" t="s">
        <v>599</v>
      </c>
      <c r="B1618" s="46" t="s">
        <v>857</v>
      </c>
      <c r="C1618">
        <v>1618</v>
      </c>
      <c r="D1618" s="53">
        <v>1941</v>
      </c>
      <c r="E16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8" s="55" t="s">
        <v>1018</v>
      </c>
      <c r="G1618" s="57">
        <v>43235.659282407411</v>
      </c>
      <c r="H1618" s="55" t="s">
        <v>1185</v>
      </c>
      <c r="I1618" s="55"/>
      <c r="J1618" s="55"/>
      <c r="K1618" s="55"/>
      <c r="L1618" s="57">
        <v>43235.659282407411</v>
      </c>
      <c r="M1618" s="59" t="s">
        <v>3642</v>
      </c>
      <c r="N1618" s="58" t="s">
        <v>5174</v>
      </c>
      <c r="O1618" s="55"/>
      <c r="P1618">
        <v>1</v>
      </c>
    </row>
    <row r="1619" spans="1:16" x14ac:dyDescent="0.25">
      <c r="A1619" s="46" t="s">
        <v>599</v>
      </c>
      <c r="B1619" s="46" t="s">
        <v>980</v>
      </c>
      <c r="C1619">
        <v>1619</v>
      </c>
      <c r="D1619" s="53">
        <v>1943</v>
      </c>
      <c r="E16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19" s="55" t="s">
        <v>1018</v>
      </c>
      <c r="G1619" s="57">
        <v>43236.341562499998</v>
      </c>
      <c r="H1619" s="55" t="s">
        <v>1429</v>
      </c>
      <c r="I1619" s="55"/>
      <c r="J1619" s="55"/>
      <c r="K1619" s="55"/>
      <c r="L1619" s="57">
        <v>43236.341562499998</v>
      </c>
      <c r="M1619" s="59" t="s">
        <v>3644</v>
      </c>
      <c r="N1619" s="58" t="s">
        <v>5177</v>
      </c>
      <c r="O1619" s="55"/>
      <c r="P1619">
        <v>1</v>
      </c>
    </row>
    <row r="1620" spans="1:16" x14ac:dyDescent="0.25">
      <c r="A1620" s="46" t="s">
        <v>599</v>
      </c>
      <c r="B1620" s="46" t="s">
        <v>817</v>
      </c>
      <c r="C1620">
        <v>1620</v>
      </c>
      <c r="D1620" s="53">
        <v>1944</v>
      </c>
      <c r="E16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0" s="55" t="s">
        <v>1018</v>
      </c>
      <c r="G1620" s="57">
        <v>43236.341562499998</v>
      </c>
      <c r="H1620" s="55" t="s">
        <v>1429</v>
      </c>
      <c r="I1620" s="55"/>
      <c r="J1620" s="55"/>
      <c r="K1620" s="55"/>
      <c r="L1620" s="57">
        <v>43236.341562499998</v>
      </c>
      <c r="M1620" s="59" t="s">
        <v>3644</v>
      </c>
      <c r="N1620" s="58" t="s">
        <v>5177</v>
      </c>
      <c r="O1620" s="55"/>
      <c r="P1620">
        <v>1</v>
      </c>
    </row>
    <row r="1621" spans="1:16" x14ac:dyDescent="0.25">
      <c r="A1621" s="46" t="s">
        <v>820</v>
      </c>
      <c r="B1621" s="46" t="s">
        <v>599</v>
      </c>
      <c r="C1621">
        <v>1621</v>
      </c>
      <c r="D1621" s="53">
        <v>1945</v>
      </c>
      <c r="E16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1" s="55" t="s">
        <v>1018</v>
      </c>
      <c r="G1621" s="57">
        <v>43236.557627314818</v>
      </c>
      <c r="H1621" s="55" t="s">
        <v>1429</v>
      </c>
      <c r="I1621" s="55"/>
      <c r="J1621" s="55"/>
      <c r="K1621" s="55"/>
      <c r="L1621" s="57">
        <v>43236.557627314818</v>
      </c>
      <c r="M1621" s="59" t="s">
        <v>3645</v>
      </c>
      <c r="N1621" s="58" t="s">
        <v>5178</v>
      </c>
      <c r="O1621" s="55"/>
      <c r="P1621">
        <v>1</v>
      </c>
    </row>
    <row r="1622" spans="1:16" x14ac:dyDescent="0.25">
      <c r="A1622" s="46" t="s">
        <v>817</v>
      </c>
      <c r="B1622" s="46" t="s">
        <v>980</v>
      </c>
      <c r="C1622">
        <v>1622</v>
      </c>
      <c r="D1622" s="53">
        <v>1946</v>
      </c>
      <c r="E16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2" s="55" t="s">
        <v>1018</v>
      </c>
      <c r="G1622" s="57">
        <v>43236.33829861111</v>
      </c>
      <c r="H1622" s="55" t="s">
        <v>1682</v>
      </c>
      <c r="I1622" s="59" t="s">
        <v>2098</v>
      </c>
      <c r="J1622" s="55" t="s">
        <v>2139</v>
      </c>
      <c r="K1622" s="55"/>
      <c r="L1622" s="57">
        <v>43236.33829861111</v>
      </c>
      <c r="M1622" s="59" t="s">
        <v>3640</v>
      </c>
      <c r="N1622" s="58" t="s">
        <v>5172</v>
      </c>
      <c r="O1622" s="55"/>
      <c r="P1622">
        <v>2</v>
      </c>
    </row>
    <row r="1623" spans="1:16" x14ac:dyDescent="0.25">
      <c r="A1623" s="46" t="s">
        <v>820</v>
      </c>
      <c r="B1623" s="46" t="s">
        <v>980</v>
      </c>
      <c r="C1623">
        <v>1623</v>
      </c>
      <c r="D1623" s="53">
        <v>1947</v>
      </c>
      <c r="E16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3" s="55" t="s">
        <v>1018</v>
      </c>
      <c r="G1623" s="57">
        <v>43236.557627314818</v>
      </c>
      <c r="H1623" s="55" t="s">
        <v>1429</v>
      </c>
      <c r="I1623" s="55"/>
      <c r="J1623" s="55"/>
      <c r="K1623" s="55"/>
      <c r="L1623" s="57">
        <v>43236.557627314818</v>
      </c>
      <c r="M1623" s="59" t="s">
        <v>3645</v>
      </c>
      <c r="N1623" s="58" t="s">
        <v>5178</v>
      </c>
      <c r="O1623" s="55"/>
      <c r="P1623">
        <v>1</v>
      </c>
    </row>
    <row r="1624" spans="1:16" x14ac:dyDescent="0.25">
      <c r="A1624" s="46" t="s">
        <v>820</v>
      </c>
      <c r="B1624" s="46" t="s">
        <v>817</v>
      </c>
      <c r="C1624">
        <v>1624</v>
      </c>
      <c r="D1624" s="53">
        <v>1948</v>
      </c>
      <c r="E16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4" s="55" t="s">
        <v>1018</v>
      </c>
      <c r="G1624" s="57">
        <v>43236.557627314818</v>
      </c>
      <c r="H1624" s="55" t="s">
        <v>1429</v>
      </c>
      <c r="I1624" s="55"/>
      <c r="J1624" s="55"/>
      <c r="K1624" s="55"/>
      <c r="L1624" s="57">
        <v>43236.557627314818</v>
      </c>
      <c r="M1624" s="59" t="s">
        <v>3645</v>
      </c>
      <c r="N1624" s="58" t="s">
        <v>5178</v>
      </c>
      <c r="O1624" s="55"/>
      <c r="P1624">
        <v>1</v>
      </c>
    </row>
    <row r="1625" spans="1:16" x14ac:dyDescent="0.25">
      <c r="A1625" s="46" t="s">
        <v>820</v>
      </c>
      <c r="B1625" s="46" t="s">
        <v>857</v>
      </c>
      <c r="C1625">
        <v>1625</v>
      </c>
      <c r="D1625" s="53">
        <v>1949</v>
      </c>
      <c r="E16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5" s="55" t="s">
        <v>1018</v>
      </c>
      <c r="G1625" s="57">
        <v>43236.550266203703</v>
      </c>
      <c r="H1625" s="55" t="s">
        <v>1301</v>
      </c>
      <c r="I1625" s="55"/>
      <c r="J1625" s="55"/>
      <c r="K1625" s="55"/>
      <c r="L1625" s="57">
        <v>43236.550266203703</v>
      </c>
      <c r="M1625" s="59" t="s">
        <v>3646</v>
      </c>
      <c r="N1625" s="58" t="s">
        <v>5179</v>
      </c>
      <c r="O1625" s="55"/>
      <c r="P1625">
        <v>2</v>
      </c>
    </row>
    <row r="1626" spans="1:16" x14ac:dyDescent="0.25">
      <c r="A1626" s="46" t="s">
        <v>820</v>
      </c>
      <c r="B1626" s="46" t="s">
        <v>855</v>
      </c>
      <c r="C1626">
        <v>1626</v>
      </c>
      <c r="D1626" s="53">
        <v>1950</v>
      </c>
      <c r="E16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6" s="55" t="s">
        <v>1018</v>
      </c>
      <c r="G1626" s="57">
        <v>43236.586261574077</v>
      </c>
      <c r="H1626" s="55" t="s">
        <v>1678</v>
      </c>
      <c r="I1626" s="55"/>
      <c r="J1626" s="55"/>
      <c r="K1626" s="55"/>
      <c r="L1626" s="57">
        <v>43236.586261574077</v>
      </c>
      <c r="M1626" s="59" t="s">
        <v>3647</v>
      </c>
      <c r="N1626" s="58" t="s">
        <v>5180</v>
      </c>
      <c r="O1626" s="55"/>
      <c r="P1626">
        <v>1</v>
      </c>
    </row>
    <row r="1627" spans="1:16" x14ac:dyDescent="0.25">
      <c r="A1627" s="46" t="s">
        <v>821</v>
      </c>
      <c r="B1627" s="46" t="s">
        <v>857</v>
      </c>
      <c r="C1627">
        <v>1627</v>
      </c>
      <c r="D1627" s="53">
        <v>1951</v>
      </c>
      <c r="E16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7" s="55" t="s">
        <v>1018</v>
      </c>
      <c r="G1627" s="57">
        <v>43235.437222222223</v>
      </c>
      <c r="H1627" s="55" t="s">
        <v>1253</v>
      </c>
      <c r="I1627" s="59" t="s">
        <v>1859</v>
      </c>
      <c r="J1627" s="55" t="s">
        <v>2142</v>
      </c>
      <c r="K1627" s="55"/>
      <c r="L1627" s="57">
        <v>43235.437222222223</v>
      </c>
      <c r="M1627" s="59" t="s">
        <v>3648</v>
      </c>
      <c r="N1627" s="58" t="s">
        <v>5181</v>
      </c>
      <c r="O1627" s="55"/>
      <c r="P1627">
        <v>2</v>
      </c>
    </row>
    <row r="1628" spans="1:16" x14ac:dyDescent="0.25">
      <c r="A1628" s="46" t="s">
        <v>821</v>
      </c>
      <c r="B1628" s="46" t="s">
        <v>855</v>
      </c>
      <c r="C1628">
        <v>1628</v>
      </c>
      <c r="D1628" s="53">
        <v>1952</v>
      </c>
      <c r="E16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8" s="55" t="s">
        <v>1018</v>
      </c>
      <c r="G1628" s="57">
        <v>43236.587256944447</v>
      </c>
      <c r="H1628" s="55" t="s">
        <v>1678</v>
      </c>
      <c r="I1628" s="55"/>
      <c r="J1628" s="55"/>
      <c r="K1628" s="55"/>
      <c r="L1628" s="57">
        <v>43236.587256944447</v>
      </c>
      <c r="M1628" s="59" t="s">
        <v>3649</v>
      </c>
      <c r="N1628" s="58" t="s">
        <v>5182</v>
      </c>
      <c r="O1628" s="55"/>
      <c r="P1628">
        <v>1</v>
      </c>
    </row>
    <row r="1629" spans="1:16" x14ac:dyDescent="0.25">
      <c r="A1629" s="46" t="s">
        <v>822</v>
      </c>
      <c r="B1629" s="46" t="s">
        <v>807</v>
      </c>
      <c r="C1629">
        <v>1629</v>
      </c>
      <c r="D1629" s="53">
        <v>1953</v>
      </c>
      <c r="E16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29" s="55" t="s">
        <v>1018</v>
      </c>
      <c r="G1629" s="57">
        <v>43236.573425925926</v>
      </c>
      <c r="H1629" s="55" t="s">
        <v>1685</v>
      </c>
      <c r="I1629" s="55"/>
      <c r="J1629" s="55"/>
      <c r="K1629" s="55"/>
      <c r="L1629" s="57">
        <v>43236.573425925926</v>
      </c>
      <c r="M1629" s="59" t="s">
        <v>3650</v>
      </c>
      <c r="N1629" s="58" t="s">
        <v>5183</v>
      </c>
      <c r="O1629" s="55"/>
      <c r="P1629">
        <v>2</v>
      </c>
    </row>
    <row r="1630" spans="1:16" x14ac:dyDescent="0.25">
      <c r="A1630" s="46" t="s">
        <v>693</v>
      </c>
      <c r="B1630" s="46" t="s">
        <v>748</v>
      </c>
      <c r="C1630">
        <v>1630</v>
      </c>
      <c r="D1630" s="53">
        <v>1955</v>
      </c>
      <c r="E16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0" s="55" t="s">
        <v>1018</v>
      </c>
      <c r="G1630" s="57">
        <v>43235.865370370368</v>
      </c>
      <c r="H1630" s="55" t="s">
        <v>1219</v>
      </c>
      <c r="I1630" s="55"/>
      <c r="J1630" s="55"/>
      <c r="K1630" s="55"/>
      <c r="L1630" s="57">
        <v>43235.865370370368</v>
      </c>
      <c r="M1630" s="59" t="s">
        <v>3652</v>
      </c>
      <c r="N1630" s="58" t="s">
        <v>5185</v>
      </c>
      <c r="O1630" s="55"/>
      <c r="P1630">
        <v>1</v>
      </c>
    </row>
    <row r="1631" spans="1:16" x14ac:dyDescent="0.25">
      <c r="A1631" s="46" t="s">
        <v>693</v>
      </c>
      <c r="B1631" s="46" t="s">
        <v>738</v>
      </c>
      <c r="C1631">
        <v>1631</v>
      </c>
      <c r="D1631" s="53">
        <v>1956</v>
      </c>
      <c r="E16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1" s="55" t="s">
        <v>1018</v>
      </c>
      <c r="G1631" s="57">
        <v>43235.865370370368</v>
      </c>
      <c r="H1631" s="55" t="s">
        <v>1219</v>
      </c>
      <c r="I1631" s="55"/>
      <c r="J1631" s="55"/>
      <c r="K1631" s="55"/>
      <c r="L1631" s="57">
        <v>43235.865370370368</v>
      </c>
      <c r="M1631" s="59" t="s">
        <v>3652</v>
      </c>
      <c r="N1631" s="58" t="s">
        <v>5185</v>
      </c>
      <c r="O1631" s="55"/>
      <c r="P1631">
        <v>1</v>
      </c>
    </row>
    <row r="1632" spans="1:16" x14ac:dyDescent="0.25">
      <c r="A1632" s="46" t="s">
        <v>693</v>
      </c>
      <c r="B1632" s="46" t="s">
        <v>483</v>
      </c>
      <c r="C1632">
        <v>1632</v>
      </c>
      <c r="D1632" s="53">
        <v>1957</v>
      </c>
      <c r="E16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2" s="55" t="s">
        <v>1018</v>
      </c>
      <c r="G1632" s="57">
        <v>43235.867199074077</v>
      </c>
      <c r="H1632" s="55" t="s">
        <v>1234</v>
      </c>
      <c r="I1632" s="55"/>
      <c r="J1632" s="55"/>
      <c r="K1632" s="55"/>
      <c r="L1632" s="57">
        <v>43235.867199074077</v>
      </c>
      <c r="M1632" s="59" t="s">
        <v>3653</v>
      </c>
      <c r="N1632" s="58" t="s">
        <v>5186</v>
      </c>
      <c r="O1632" s="55"/>
      <c r="P1632">
        <v>1</v>
      </c>
    </row>
    <row r="1633" spans="1:16" x14ac:dyDescent="0.25">
      <c r="A1633" s="46" t="s">
        <v>823</v>
      </c>
      <c r="B1633" s="46" t="s">
        <v>693</v>
      </c>
      <c r="C1633">
        <v>1633</v>
      </c>
      <c r="D1633" s="53">
        <v>1958</v>
      </c>
      <c r="E16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3" s="55" t="s">
        <v>1018</v>
      </c>
      <c r="G1633" s="57">
        <v>43236.587777777779</v>
      </c>
      <c r="H1633" s="55" t="s">
        <v>1438</v>
      </c>
      <c r="I1633" s="55"/>
      <c r="J1633" s="55"/>
      <c r="K1633" s="55"/>
      <c r="L1633" s="57">
        <v>43236.587777777779</v>
      </c>
      <c r="M1633" s="59" t="s">
        <v>3654</v>
      </c>
      <c r="N1633" s="58" t="s">
        <v>5187</v>
      </c>
      <c r="O1633" s="55"/>
      <c r="P1633">
        <v>1</v>
      </c>
    </row>
    <row r="1634" spans="1:16" x14ac:dyDescent="0.25">
      <c r="A1634" s="46" t="s">
        <v>770</v>
      </c>
      <c r="B1634" s="46" t="s">
        <v>771</v>
      </c>
      <c r="C1634">
        <v>1634</v>
      </c>
      <c r="D1634" s="53">
        <v>1959</v>
      </c>
      <c r="E16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4" s="55" t="s">
        <v>1018</v>
      </c>
      <c r="G1634" s="57">
        <v>43236.20144675926</v>
      </c>
      <c r="H1634" s="55" t="s">
        <v>1599</v>
      </c>
      <c r="I1634" s="59" t="s">
        <v>2045</v>
      </c>
      <c r="J1634" s="55" t="s">
        <v>2139</v>
      </c>
      <c r="K1634" s="55" t="s">
        <v>2232</v>
      </c>
      <c r="L1634" s="57">
        <v>43236.20144675926</v>
      </c>
      <c r="M1634" s="59" t="s">
        <v>3428</v>
      </c>
      <c r="N1634" s="58" t="s">
        <v>4957</v>
      </c>
      <c r="O1634" s="55"/>
      <c r="P1634">
        <v>1</v>
      </c>
    </row>
    <row r="1635" spans="1:16" x14ac:dyDescent="0.25">
      <c r="A1635" s="46" t="s">
        <v>771</v>
      </c>
      <c r="B1635" s="46" t="s">
        <v>770</v>
      </c>
      <c r="C1635">
        <v>1635</v>
      </c>
      <c r="D1635" s="53">
        <v>1960</v>
      </c>
      <c r="E16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5" s="55" t="s">
        <v>1018</v>
      </c>
      <c r="G1635" s="57">
        <v>43236.202939814815</v>
      </c>
      <c r="H1635" s="55" t="s">
        <v>1598</v>
      </c>
      <c r="I1635" s="55"/>
      <c r="J1635" s="55"/>
      <c r="K1635" s="55" t="s">
        <v>2232</v>
      </c>
      <c r="L1635" s="57">
        <v>43236.202939814815</v>
      </c>
      <c r="M1635" s="59" t="s">
        <v>3429</v>
      </c>
      <c r="N1635" s="58" t="s">
        <v>4958</v>
      </c>
      <c r="O1635" s="55"/>
      <c r="P1635">
        <v>1</v>
      </c>
    </row>
    <row r="1636" spans="1:16" x14ac:dyDescent="0.25">
      <c r="A1636" s="46" t="s">
        <v>787</v>
      </c>
      <c r="B1636" s="46" t="s">
        <v>770</v>
      </c>
      <c r="C1636">
        <v>1636</v>
      </c>
      <c r="D1636" s="53">
        <v>1961</v>
      </c>
      <c r="E16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6" s="55" t="s">
        <v>1018</v>
      </c>
      <c r="G1636" s="57">
        <v>43235.463935185187</v>
      </c>
      <c r="H1636" s="55" t="s">
        <v>1687</v>
      </c>
      <c r="I1636" s="59" t="s">
        <v>2101</v>
      </c>
      <c r="J1636" s="55" t="s">
        <v>2139</v>
      </c>
      <c r="K1636" s="55"/>
      <c r="L1636" s="57">
        <v>43235.463935185187</v>
      </c>
      <c r="M1636" s="59" t="s">
        <v>3655</v>
      </c>
      <c r="N1636" s="58" t="s">
        <v>5188</v>
      </c>
      <c r="O1636" s="58" t="s">
        <v>5404</v>
      </c>
      <c r="P1636" s="61">
        <v>1</v>
      </c>
    </row>
    <row r="1637" spans="1:16" x14ac:dyDescent="0.25">
      <c r="A1637" s="46" t="s">
        <v>824</v>
      </c>
      <c r="B1637" s="46" t="s">
        <v>770</v>
      </c>
      <c r="C1637">
        <v>1637</v>
      </c>
      <c r="D1637" s="53">
        <v>1962</v>
      </c>
      <c r="E16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7" s="55" t="s">
        <v>1018</v>
      </c>
      <c r="G1637" s="57">
        <v>43235.538171296299</v>
      </c>
      <c r="H1637" s="55" t="s">
        <v>1523</v>
      </c>
      <c r="I1637" s="55"/>
      <c r="J1637" s="55"/>
      <c r="K1637" s="55"/>
      <c r="L1637" s="57">
        <v>43235.538171296299</v>
      </c>
      <c r="M1637" s="59" t="s">
        <v>3656</v>
      </c>
      <c r="N1637" s="58" t="s">
        <v>5189</v>
      </c>
      <c r="O1637" s="55"/>
      <c r="P1637">
        <v>1</v>
      </c>
    </row>
    <row r="1638" spans="1:16" x14ac:dyDescent="0.25">
      <c r="A1638" s="46" t="s">
        <v>787</v>
      </c>
      <c r="B1638" s="46" t="s">
        <v>843</v>
      </c>
      <c r="C1638">
        <v>1638</v>
      </c>
      <c r="D1638" s="53">
        <v>1964</v>
      </c>
      <c r="E16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8" s="55" t="s">
        <v>1018</v>
      </c>
      <c r="G1638" s="57">
        <v>43235.470324074071</v>
      </c>
      <c r="H1638" s="55" t="s">
        <v>1182</v>
      </c>
      <c r="I1638" s="59" t="s">
        <v>1760</v>
      </c>
      <c r="J1638" s="55" t="s">
        <v>2141</v>
      </c>
      <c r="K1638" s="55"/>
      <c r="L1638" s="57">
        <v>43235.470324074071</v>
      </c>
      <c r="M1638" s="59" t="s">
        <v>3657</v>
      </c>
      <c r="N1638" s="58" t="s">
        <v>5190</v>
      </c>
      <c r="O1638" s="55"/>
      <c r="P1638">
        <v>1</v>
      </c>
    </row>
    <row r="1639" spans="1:16" x14ac:dyDescent="0.25">
      <c r="A1639" s="46" t="s">
        <v>787</v>
      </c>
      <c r="B1639" s="46" t="s">
        <v>891</v>
      </c>
      <c r="C1639">
        <v>1639</v>
      </c>
      <c r="D1639" s="53">
        <v>1965</v>
      </c>
      <c r="E16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39" s="55" t="s">
        <v>1018</v>
      </c>
      <c r="G1639" s="57">
        <v>43235.476967592593</v>
      </c>
      <c r="H1639" s="55" t="s">
        <v>1688</v>
      </c>
      <c r="I1639" s="59" t="s">
        <v>2102</v>
      </c>
      <c r="J1639" s="55" t="s">
        <v>2139</v>
      </c>
      <c r="K1639" s="55"/>
      <c r="L1639" s="57">
        <v>43235.476967592593</v>
      </c>
      <c r="M1639" s="59" t="s">
        <v>3658</v>
      </c>
      <c r="N1639" s="58" t="s">
        <v>5191</v>
      </c>
      <c r="O1639" s="58" t="s">
        <v>5405</v>
      </c>
      <c r="P1639" s="61">
        <v>1</v>
      </c>
    </row>
    <row r="1640" spans="1:16" x14ac:dyDescent="0.25">
      <c r="A1640" s="46" t="s">
        <v>787</v>
      </c>
      <c r="B1640" s="46" t="s">
        <v>645</v>
      </c>
      <c r="C1640">
        <v>1640</v>
      </c>
      <c r="D1640" s="53">
        <v>1967</v>
      </c>
      <c r="E16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0" s="55" t="s">
        <v>1018</v>
      </c>
      <c r="G1640" s="57">
        <v>43235.531921296293</v>
      </c>
      <c r="H1640" s="55" t="s">
        <v>1128</v>
      </c>
      <c r="I1640" s="55"/>
      <c r="J1640" s="55"/>
      <c r="K1640" s="55"/>
      <c r="L1640" s="57">
        <v>43235.531921296293</v>
      </c>
      <c r="M1640" s="59" t="s">
        <v>3659</v>
      </c>
      <c r="N1640" s="58" t="s">
        <v>5192</v>
      </c>
      <c r="O1640" s="55"/>
      <c r="P1640">
        <v>1</v>
      </c>
    </row>
    <row r="1641" spans="1:16" x14ac:dyDescent="0.25">
      <c r="A1641" s="46" t="s">
        <v>787</v>
      </c>
      <c r="B1641" s="46" t="s">
        <v>857</v>
      </c>
      <c r="C1641">
        <v>1641</v>
      </c>
      <c r="D1641" s="53">
        <v>1968</v>
      </c>
      <c r="E16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1" s="55" t="s">
        <v>1018</v>
      </c>
      <c r="G1641" s="57">
        <v>43235.54965277778</v>
      </c>
      <c r="H1641" s="55" t="s">
        <v>1237</v>
      </c>
      <c r="I1641" s="55"/>
      <c r="J1641" s="55"/>
      <c r="K1641" s="55"/>
      <c r="L1641" s="57">
        <v>43235.54965277778</v>
      </c>
      <c r="M1641" s="59" t="s">
        <v>3660</v>
      </c>
      <c r="N1641" s="58" t="s">
        <v>5193</v>
      </c>
      <c r="O1641" s="55"/>
      <c r="P1641">
        <v>2</v>
      </c>
    </row>
    <row r="1642" spans="1:16" x14ac:dyDescent="0.25">
      <c r="A1642" s="46" t="s">
        <v>824</v>
      </c>
      <c r="B1642" s="46" t="s">
        <v>787</v>
      </c>
      <c r="C1642">
        <v>1642</v>
      </c>
      <c r="D1642" s="53">
        <v>1969</v>
      </c>
      <c r="E16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2" s="55" t="s">
        <v>1018</v>
      </c>
      <c r="G1642" s="57">
        <v>43235.480451388888</v>
      </c>
      <c r="H1642" s="55" t="s">
        <v>1689</v>
      </c>
      <c r="I1642" s="55"/>
      <c r="J1642" s="55"/>
      <c r="K1642" s="55"/>
      <c r="L1642" s="57">
        <v>43235.480451388888</v>
      </c>
      <c r="M1642" s="59" t="s">
        <v>3661</v>
      </c>
      <c r="N1642" s="58" t="s">
        <v>5194</v>
      </c>
      <c r="O1642" s="55"/>
      <c r="P1642">
        <v>2</v>
      </c>
    </row>
    <row r="1643" spans="1:16" x14ac:dyDescent="0.25">
      <c r="A1643" s="46" t="s">
        <v>824</v>
      </c>
      <c r="B1643" s="46" t="s">
        <v>914</v>
      </c>
      <c r="C1643">
        <v>1643</v>
      </c>
      <c r="D1643" s="53">
        <v>1971</v>
      </c>
      <c r="E16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3" s="55" t="s">
        <v>1018</v>
      </c>
      <c r="G1643" s="57">
        <v>43235.71435185185</v>
      </c>
      <c r="H1643" s="55" t="s">
        <v>1187</v>
      </c>
      <c r="I1643" s="55"/>
      <c r="J1643" s="55"/>
      <c r="K1643" s="55"/>
      <c r="L1643" s="57">
        <v>43235.71435185185</v>
      </c>
      <c r="M1643" s="59" t="s">
        <v>3663</v>
      </c>
      <c r="N1643" s="58" t="s">
        <v>5196</v>
      </c>
      <c r="O1643" s="55"/>
      <c r="P1643">
        <v>1</v>
      </c>
    </row>
    <row r="1644" spans="1:16" x14ac:dyDescent="0.25">
      <c r="A1644" s="46" t="s">
        <v>824</v>
      </c>
      <c r="B1644" s="46" t="s">
        <v>825</v>
      </c>
      <c r="C1644">
        <v>1644</v>
      </c>
      <c r="D1644" s="53">
        <v>1972</v>
      </c>
      <c r="E16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4" s="55" t="s">
        <v>1018</v>
      </c>
      <c r="G1644" s="57">
        <v>43235.71435185185</v>
      </c>
      <c r="H1644" s="55" t="s">
        <v>1187</v>
      </c>
      <c r="I1644" s="55"/>
      <c r="J1644" s="55"/>
      <c r="K1644" s="55"/>
      <c r="L1644" s="57">
        <v>43235.71435185185</v>
      </c>
      <c r="M1644" s="59" t="s">
        <v>3663</v>
      </c>
      <c r="N1644" s="58" t="s">
        <v>5196</v>
      </c>
      <c r="O1644" s="55"/>
      <c r="P1644">
        <v>1</v>
      </c>
    </row>
    <row r="1645" spans="1:16" x14ac:dyDescent="0.25">
      <c r="A1645" s="46" t="s">
        <v>824</v>
      </c>
      <c r="B1645" s="46" t="s">
        <v>959</v>
      </c>
      <c r="C1645">
        <v>1645</v>
      </c>
      <c r="D1645" s="53">
        <v>1974</v>
      </c>
      <c r="E16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5" s="55" t="s">
        <v>1018</v>
      </c>
      <c r="G1645" s="57">
        <v>43236.116678240738</v>
      </c>
      <c r="H1645" s="55" t="s">
        <v>1389</v>
      </c>
      <c r="I1645" s="55"/>
      <c r="J1645" s="55"/>
      <c r="K1645" s="55"/>
      <c r="L1645" s="57">
        <v>43236.116678240738</v>
      </c>
      <c r="M1645" s="59" t="s">
        <v>3665</v>
      </c>
      <c r="N1645" s="58" t="s">
        <v>5198</v>
      </c>
      <c r="O1645" s="55"/>
      <c r="P1645">
        <v>1</v>
      </c>
    </row>
    <row r="1646" spans="1:16" x14ac:dyDescent="0.25">
      <c r="A1646" s="46" t="s">
        <v>826</v>
      </c>
      <c r="B1646" s="46" t="s">
        <v>857</v>
      </c>
      <c r="C1646">
        <v>1646</v>
      </c>
      <c r="D1646" s="53">
        <v>1975</v>
      </c>
      <c r="E16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6" s="55" t="s">
        <v>1018</v>
      </c>
      <c r="G1646" s="57">
        <v>43236.52134259259</v>
      </c>
      <c r="H1646" s="55" t="s">
        <v>1692</v>
      </c>
      <c r="I1646" s="59" t="s">
        <v>1999</v>
      </c>
      <c r="J1646" s="55" t="s">
        <v>2142</v>
      </c>
      <c r="K1646" s="55"/>
      <c r="L1646" s="57">
        <v>43236.52134259259</v>
      </c>
      <c r="M1646" s="59" t="s">
        <v>3666</v>
      </c>
      <c r="N1646" s="58" t="s">
        <v>5199</v>
      </c>
      <c r="O1646" s="55"/>
      <c r="P1646">
        <v>1</v>
      </c>
    </row>
    <row r="1647" spans="1:16" x14ac:dyDescent="0.25">
      <c r="A1647" s="46" t="s">
        <v>824</v>
      </c>
      <c r="B1647" s="46" t="s">
        <v>826</v>
      </c>
      <c r="C1647">
        <v>1647</v>
      </c>
      <c r="D1647" s="53">
        <v>1976</v>
      </c>
      <c r="E16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7" s="55" t="s">
        <v>1018</v>
      </c>
      <c r="G1647" s="57">
        <v>43236.116678240738</v>
      </c>
      <c r="H1647" s="55" t="s">
        <v>1389</v>
      </c>
      <c r="I1647" s="55"/>
      <c r="J1647" s="55"/>
      <c r="K1647" s="55"/>
      <c r="L1647" s="57">
        <v>43236.116678240738</v>
      </c>
      <c r="M1647" s="59" t="s">
        <v>3665</v>
      </c>
      <c r="N1647" s="58" t="s">
        <v>5198</v>
      </c>
      <c r="O1647" s="55"/>
      <c r="P1647">
        <v>1</v>
      </c>
    </row>
    <row r="1648" spans="1:16" x14ac:dyDescent="0.25">
      <c r="A1648" s="46" t="s">
        <v>827</v>
      </c>
      <c r="B1648" s="46" t="s">
        <v>797</v>
      </c>
      <c r="C1648">
        <v>1648</v>
      </c>
      <c r="D1648" s="53">
        <v>1977</v>
      </c>
      <c r="E16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8" s="55" t="s">
        <v>1018</v>
      </c>
      <c r="G1648" s="57">
        <v>43236.243090277778</v>
      </c>
      <c r="H1648" s="55" t="s">
        <v>1693</v>
      </c>
      <c r="I1648" s="59" t="s">
        <v>2105</v>
      </c>
      <c r="J1648" s="55" t="s">
        <v>2139</v>
      </c>
      <c r="K1648" s="55"/>
      <c r="L1648" s="57">
        <v>43236.243090277778</v>
      </c>
      <c r="M1648" s="59" t="s">
        <v>3667</v>
      </c>
      <c r="N1648" s="58" t="s">
        <v>5200</v>
      </c>
      <c r="O1648" s="58" t="s">
        <v>5408</v>
      </c>
      <c r="P1648" s="61">
        <v>1</v>
      </c>
    </row>
    <row r="1649" spans="1:16" x14ac:dyDescent="0.25">
      <c r="A1649" s="46" t="s">
        <v>534</v>
      </c>
      <c r="B1649" s="46" t="s">
        <v>797</v>
      </c>
      <c r="C1649">
        <v>1649</v>
      </c>
      <c r="D1649" s="53">
        <v>1978</v>
      </c>
      <c r="E16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49" s="55" t="s">
        <v>1018</v>
      </c>
      <c r="G1649" s="57">
        <v>43236.255243055559</v>
      </c>
      <c r="H1649" s="55" t="s">
        <v>1353</v>
      </c>
      <c r="I1649" s="59" t="s">
        <v>1918</v>
      </c>
      <c r="J1649" s="55" t="s">
        <v>2139</v>
      </c>
      <c r="K1649" s="55"/>
      <c r="L1649" s="57">
        <v>43236.255243055559</v>
      </c>
      <c r="M1649" s="59" t="s">
        <v>2806</v>
      </c>
      <c r="N1649" s="58" t="s">
        <v>4335</v>
      </c>
      <c r="O1649" s="58" t="s">
        <v>5200</v>
      </c>
      <c r="P1649" s="61">
        <v>1</v>
      </c>
    </row>
    <row r="1650" spans="1:16" x14ac:dyDescent="0.25">
      <c r="A1650" s="46" t="s">
        <v>610</v>
      </c>
      <c r="B1650" s="46" t="s">
        <v>797</v>
      </c>
      <c r="C1650">
        <v>1650</v>
      </c>
      <c r="D1650" s="53">
        <v>1979</v>
      </c>
      <c r="E16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0" s="55" t="s">
        <v>1018</v>
      </c>
      <c r="G1650" s="57">
        <v>43236.320949074077</v>
      </c>
      <c r="H1650" s="55" t="s">
        <v>1586</v>
      </c>
      <c r="I1650" s="55"/>
      <c r="J1650" s="55"/>
      <c r="K1650" s="55"/>
      <c r="L1650" s="57">
        <v>43236.320949074077</v>
      </c>
      <c r="M1650" s="59" t="s">
        <v>3668</v>
      </c>
      <c r="N1650" s="58" t="s">
        <v>5201</v>
      </c>
      <c r="O1650" s="55"/>
      <c r="P1650">
        <v>1</v>
      </c>
    </row>
    <row r="1651" spans="1:16" x14ac:dyDescent="0.25">
      <c r="A1651" s="46" t="s">
        <v>824</v>
      </c>
      <c r="B1651" s="46" t="s">
        <v>797</v>
      </c>
      <c r="C1651">
        <v>1651</v>
      </c>
      <c r="D1651" s="53">
        <v>1980</v>
      </c>
      <c r="E16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1" s="55" t="s">
        <v>1018</v>
      </c>
      <c r="G1651" s="57">
        <v>43236.32136574074</v>
      </c>
      <c r="H1651" s="55" t="s">
        <v>1586</v>
      </c>
      <c r="I1651" s="55"/>
      <c r="J1651" s="55"/>
      <c r="K1651" s="55"/>
      <c r="L1651" s="57">
        <v>43236.32136574074</v>
      </c>
      <c r="M1651" s="59" t="s">
        <v>3669</v>
      </c>
      <c r="N1651" s="58" t="s">
        <v>5202</v>
      </c>
      <c r="O1651" s="55"/>
      <c r="P1651">
        <v>1</v>
      </c>
    </row>
    <row r="1652" spans="1:16" x14ac:dyDescent="0.25">
      <c r="A1652" s="46" t="s">
        <v>534</v>
      </c>
      <c r="B1652" s="46" t="s">
        <v>748</v>
      </c>
      <c r="C1652">
        <v>1652</v>
      </c>
      <c r="D1652" s="53">
        <v>1982</v>
      </c>
      <c r="E16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2" s="55" t="s">
        <v>1018</v>
      </c>
      <c r="G1652" s="57">
        <v>43236.255243055559</v>
      </c>
      <c r="H1652" s="55" t="s">
        <v>1353</v>
      </c>
      <c r="I1652" s="59" t="s">
        <v>1918</v>
      </c>
      <c r="J1652" s="55" t="s">
        <v>2139</v>
      </c>
      <c r="K1652" s="55"/>
      <c r="L1652" s="57">
        <v>43236.255243055559</v>
      </c>
      <c r="M1652" s="59" t="s">
        <v>2806</v>
      </c>
      <c r="N1652" s="58" t="s">
        <v>4335</v>
      </c>
      <c r="O1652" s="58" t="s">
        <v>5200</v>
      </c>
      <c r="P1652" s="61">
        <v>1</v>
      </c>
    </row>
    <row r="1653" spans="1:16" x14ac:dyDescent="0.25">
      <c r="A1653" s="46" t="s">
        <v>610</v>
      </c>
      <c r="B1653" s="46" t="s">
        <v>534</v>
      </c>
      <c r="C1653">
        <v>1653</v>
      </c>
      <c r="D1653" s="53">
        <v>1984</v>
      </c>
      <c r="E16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3" s="55" t="s">
        <v>1018</v>
      </c>
      <c r="G1653" s="57">
        <v>43236.320949074077</v>
      </c>
      <c r="H1653" s="55" t="s">
        <v>1586</v>
      </c>
      <c r="I1653" s="55"/>
      <c r="J1653" s="55"/>
      <c r="K1653" s="55"/>
      <c r="L1653" s="57">
        <v>43236.320949074077</v>
      </c>
      <c r="M1653" s="59" t="s">
        <v>3668</v>
      </c>
      <c r="N1653" s="58" t="s">
        <v>5201</v>
      </c>
      <c r="O1653" s="55"/>
      <c r="P1653">
        <v>1</v>
      </c>
    </row>
    <row r="1654" spans="1:16" x14ac:dyDescent="0.25">
      <c r="A1654" s="46" t="s">
        <v>824</v>
      </c>
      <c r="B1654" s="46" t="s">
        <v>534</v>
      </c>
      <c r="C1654">
        <v>1654</v>
      </c>
      <c r="D1654" s="53">
        <v>1985</v>
      </c>
      <c r="E16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4" s="55" t="s">
        <v>1018</v>
      </c>
      <c r="G1654" s="57">
        <v>43236.32136574074</v>
      </c>
      <c r="H1654" s="55" t="s">
        <v>1586</v>
      </c>
      <c r="I1654" s="55"/>
      <c r="J1654" s="55"/>
      <c r="K1654" s="55"/>
      <c r="L1654" s="57">
        <v>43236.32136574074</v>
      </c>
      <c r="M1654" s="59" t="s">
        <v>3669</v>
      </c>
      <c r="N1654" s="58" t="s">
        <v>5202</v>
      </c>
      <c r="O1654" s="55"/>
      <c r="P1654">
        <v>1</v>
      </c>
    </row>
    <row r="1655" spans="1:16" x14ac:dyDescent="0.25">
      <c r="A1655" s="46" t="s">
        <v>610</v>
      </c>
      <c r="B1655" s="46" t="s">
        <v>827</v>
      </c>
      <c r="C1655">
        <v>1655</v>
      </c>
      <c r="D1655" s="53">
        <v>1986</v>
      </c>
      <c r="E16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5" s="55" t="s">
        <v>1018</v>
      </c>
      <c r="G1655" s="57">
        <v>43236.320949074077</v>
      </c>
      <c r="H1655" s="55" t="s">
        <v>1586</v>
      </c>
      <c r="I1655" s="55"/>
      <c r="J1655" s="55"/>
      <c r="K1655" s="55"/>
      <c r="L1655" s="57">
        <v>43236.320949074077</v>
      </c>
      <c r="M1655" s="59" t="s">
        <v>3668</v>
      </c>
      <c r="N1655" s="58" t="s">
        <v>5201</v>
      </c>
      <c r="O1655" s="55"/>
      <c r="P1655">
        <v>1</v>
      </c>
    </row>
    <row r="1656" spans="1:16" x14ac:dyDescent="0.25">
      <c r="A1656" s="46" t="s">
        <v>824</v>
      </c>
      <c r="B1656" s="46" t="s">
        <v>827</v>
      </c>
      <c r="C1656">
        <v>1656</v>
      </c>
      <c r="D1656" s="53">
        <v>1987</v>
      </c>
      <c r="E16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6" s="55" t="s">
        <v>1018</v>
      </c>
      <c r="G1656" s="57">
        <v>43236.32136574074</v>
      </c>
      <c r="H1656" s="55" t="s">
        <v>1586</v>
      </c>
      <c r="I1656" s="55"/>
      <c r="J1656" s="55"/>
      <c r="K1656" s="55"/>
      <c r="L1656" s="57">
        <v>43236.32136574074</v>
      </c>
      <c r="M1656" s="59" t="s">
        <v>3669</v>
      </c>
      <c r="N1656" s="58" t="s">
        <v>5202</v>
      </c>
      <c r="O1656" s="55"/>
      <c r="P1656">
        <v>1</v>
      </c>
    </row>
    <row r="1657" spans="1:16" x14ac:dyDescent="0.25">
      <c r="A1657" s="46" t="s">
        <v>610</v>
      </c>
      <c r="B1657" s="46" t="s">
        <v>818</v>
      </c>
      <c r="C1657">
        <v>1657</v>
      </c>
      <c r="D1657" s="53">
        <v>1988</v>
      </c>
      <c r="E16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7" s="55" t="s">
        <v>1018</v>
      </c>
      <c r="G1657" s="57">
        <v>43234.86309027778</v>
      </c>
      <c r="H1657" s="55" t="s">
        <v>1211</v>
      </c>
      <c r="I1657" s="59" t="s">
        <v>1744</v>
      </c>
      <c r="J1657" s="55" t="s">
        <v>2138</v>
      </c>
      <c r="K1657" s="55"/>
      <c r="L1657" s="57">
        <v>43234.86309027778</v>
      </c>
      <c r="M1657" s="59" t="s">
        <v>3670</v>
      </c>
      <c r="N1657" s="58" t="s">
        <v>5203</v>
      </c>
      <c r="O1657" s="55"/>
      <c r="P1657">
        <v>1</v>
      </c>
    </row>
    <row r="1658" spans="1:16" x14ac:dyDescent="0.25">
      <c r="A1658" s="46" t="s">
        <v>610</v>
      </c>
      <c r="B1658" s="46" t="s">
        <v>857</v>
      </c>
      <c r="C1658">
        <v>1658</v>
      </c>
      <c r="D1658" s="53">
        <v>1989</v>
      </c>
      <c r="E16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8" s="55" t="s">
        <v>1018</v>
      </c>
      <c r="G1658" s="57">
        <v>43235.297106481485</v>
      </c>
      <c r="H1658" s="55" t="s">
        <v>1161</v>
      </c>
      <c r="I1658" s="55"/>
      <c r="J1658" s="55"/>
      <c r="K1658" s="55"/>
      <c r="L1658" s="57">
        <v>43235.297106481485</v>
      </c>
      <c r="M1658" s="59" t="s">
        <v>3671</v>
      </c>
      <c r="N1658" s="58" t="s">
        <v>5204</v>
      </c>
      <c r="O1658" s="55"/>
      <c r="P1658">
        <v>3</v>
      </c>
    </row>
    <row r="1659" spans="1:16" x14ac:dyDescent="0.25">
      <c r="A1659" s="46" t="s">
        <v>610</v>
      </c>
      <c r="B1659" s="46" t="s">
        <v>645</v>
      </c>
      <c r="C1659">
        <v>1659</v>
      </c>
      <c r="D1659" s="53">
        <v>1990</v>
      </c>
      <c r="E16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59" s="55" t="s">
        <v>1018</v>
      </c>
      <c r="G1659" s="57">
        <v>43235.323831018519</v>
      </c>
      <c r="H1659" s="55" t="s">
        <v>1128</v>
      </c>
      <c r="I1659" s="55"/>
      <c r="J1659" s="55"/>
      <c r="K1659" s="55"/>
      <c r="L1659" s="57">
        <v>43235.323831018519</v>
      </c>
      <c r="M1659" s="59" t="s">
        <v>3672</v>
      </c>
      <c r="N1659" s="58" t="s">
        <v>5205</v>
      </c>
      <c r="O1659" s="55"/>
      <c r="P1659">
        <v>1</v>
      </c>
    </row>
    <row r="1660" spans="1:16" x14ac:dyDescent="0.25">
      <c r="A1660" s="46" t="s">
        <v>610</v>
      </c>
      <c r="B1660" s="46" t="s">
        <v>483</v>
      </c>
      <c r="C1660">
        <v>1660</v>
      </c>
      <c r="D1660" s="53">
        <v>1991</v>
      </c>
      <c r="E16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0" s="55" t="s">
        <v>1018</v>
      </c>
      <c r="G1660" s="57">
        <v>43235.327893518515</v>
      </c>
      <c r="H1660" s="55" t="s">
        <v>1234</v>
      </c>
      <c r="I1660" s="55"/>
      <c r="J1660" s="55"/>
      <c r="K1660" s="55"/>
      <c r="L1660" s="57">
        <v>43235.327893518515</v>
      </c>
      <c r="M1660" s="59" t="s">
        <v>3673</v>
      </c>
      <c r="N1660" s="58" t="s">
        <v>5206</v>
      </c>
      <c r="O1660" s="55"/>
      <c r="P1660">
        <v>1</v>
      </c>
    </row>
    <row r="1661" spans="1:16" x14ac:dyDescent="0.25">
      <c r="A1661" s="46" t="s">
        <v>610</v>
      </c>
      <c r="B1661" s="46" t="s">
        <v>728</v>
      </c>
      <c r="C1661">
        <v>1661</v>
      </c>
      <c r="D1661" s="53">
        <v>1992</v>
      </c>
      <c r="E16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1" s="55" t="s">
        <v>1018</v>
      </c>
      <c r="G1661" s="57">
        <v>43235.395254629628</v>
      </c>
      <c r="H1661" s="55" t="s">
        <v>1551</v>
      </c>
      <c r="I1661" s="55"/>
      <c r="J1661" s="55"/>
      <c r="K1661" s="55"/>
      <c r="L1661" s="57">
        <v>43235.395254629628</v>
      </c>
      <c r="M1661" s="59" t="s">
        <v>3283</v>
      </c>
      <c r="N1661" s="58" t="s">
        <v>4812</v>
      </c>
      <c r="O1661" s="55"/>
      <c r="P1661">
        <v>1</v>
      </c>
    </row>
    <row r="1662" spans="1:16" x14ac:dyDescent="0.25">
      <c r="A1662" s="46" t="s">
        <v>610</v>
      </c>
      <c r="B1662" s="46" t="s">
        <v>771</v>
      </c>
      <c r="C1662">
        <v>1662</v>
      </c>
      <c r="D1662" s="53">
        <v>1993</v>
      </c>
      <c r="E16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2" s="55" t="s">
        <v>1018</v>
      </c>
      <c r="G1662" s="57">
        <v>43235.396990740737</v>
      </c>
      <c r="H1662" s="55" t="s">
        <v>1519</v>
      </c>
      <c r="I1662" s="55"/>
      <c r="J1662" s="55"/>
      <c r="K1662" s="55"/>
      <c r="L1662" s="57">
        <v>43235.396990740737</v>
      </c>
      <c r="M1662" s="59" t="s">
        <v>3197</v>
      </c>
      <c r="N1662" s="58" t="s">
        <v>4726</v>
      </c>
      <c r="O1662" s="55"/>
      <c r="P1662">
        <v>1</v>
      </c>
    </row>
    <row r="1663" spans="1:16" x14ac:dyDescent="0.25">
      <c r="A1663" s="46" t="s">
        <v>610</v>
      </c>
      <c r="B1663" s="46" t="s">
        <v>738</v>
      </c>
      <c r="C1663">
        <v>1663</v>
      </c>
      <c r="D1663" s="53">
        <v>1994</v>
      </c>
      <c r="E16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3" s="55" t="s">
        <v>1018</v>
      </c>
      <c r="G1663" s="57">
        <v>43235.433067129627</v>
      </c>
      <c r="H1663" s="55" t="s">
        <v>1120</v>
      </c>
      <c r="I1663" s="55"/>
      <c r="J1663" s="55"/>
      <c r="K1663" s="55"/>
      <c r="L1663" s="57">
        <v>43235.433067129627</v>
      </c>
      <c r="M1663" s="59" t="s">
        <v>3674</v>
      </c>
      <c r="N1663" s="58" t="s">
        <v>5207</v>
      </c>
      <c r="O1663" s="55"/>
      <c r="P1663">
        <v>5</v>
      </c>
    </row>
    <row r="1664" spans="1:16" x14ac:dyDescent="0.25">
      <c r="A1664" s="46" t="s">
        <v>610</v>
      </c>
      <c r="B1664" s="46" t="s">
        <v>748</v>
      </c>
      <c r="C1664">
        <v>1664</v>
      </c>
      <c r="D1664" s="53">
        <v>1995</v>
      </c>
      <c r="E16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4" s="55" t="s">
        <v>1018</v>
      </c>
      <c r="G1664" s="57">
        <v>43235.80296296296</v>
      </c>
      <c r="H1664" s="55" t="s">
        <v>1219</v>
      </c>
      <c r="I1664" s="55"/>
      <c r="J1664" s="55"/>
      <c r="K1664" s="55"/>
      <c r="L1664" s="57">
        <v>43235.80296296296</v>
      </c>
      <c r="M1664" s="59" t="s">
        <v>3675</v>
      </c>
      <c r="N1664" s="58" t="s">
        <v>5208</v>
      </c>
      <c r="O1664" s="55"/>
      <c r="P1664">
        <v>1</v>
      </c>
    </row>
    <row r="1665" spans="1:16" x14ac:dyDescent="0.25">
      <c r="A1665" s="46" t="s">
        <v>610</v>
      </c>
      <c r="B1665" s="46" t="s">
        <v>848</v>
      </c>
      <c r="C1665">
        <v>1665</v>
      </c>
      <c r="D1665" s="53">
        <v>1996</v>
      </c>
      <c r="E16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5" s="55" t="s">
        <v>1018</v>
      </c>
      <c r="G1665" s="57">
        <v>43236.357106481482</v>
      </c>
      <c r="H1665" s="55" t="s">
        <v>1694</v>
      </c>
      <c r="I1665" s="59" t="s">
        <v>2106</v>
      </c>
      <c r="J1665" s="55" t="s">
        <v>2139</v>
      </c>
      <c r="K1665" s="55"/>
      <c r="L1665" s="57">
        <v>43236.357106481482</v>
      </c>
      <c r="M1665" s="59" t="s">
        <v>3676</v>
      </c>
      <c r="N1665" s="58" t="s">
        <v>5209</v>
      </c>
      <c r="O1665" s="58" t="s">
        <v>5409</v>
      </c>
      <c r="P1665" s="61">
        <v>3</v>
      </c>
    </row>
    <row r="1666" spans="1:16" x14ac:dyDescent="0.25">
      <c r="A1666" s="46" t="s">
        <v>824</v>
      </c>
      <c r="B1666" s="46" t="s">
        <v>610</v>
      </c>
      <c r="C1666">
        <v>1666</v>
      </c>
      <c r="D1666" s="53">
        <v>1998</v>
      </c>
      <c r="E16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6" s="55" t="s">
        <v>1018</v>
      </c>
      <c r="G1666" s="57">
        <v>43236.408807870372</v>
      </c>
      <c r="H1666" s="55" t="s">
        <v>1695</v>
      </c>
      <c r="I1666" s="55"/>
      <c r="J1666" s="55"/>
      <c r="K1666" s="55"/>
      <c r="L1666" s="57">
        <v>43236.408807870372</v>
      </c>
      <c r="M1666" s="59" t="s">
        <v>3677</v>
      </c>
      <c r="N1666" s="58" t="s">
        <v>5210</v>
      </c>
      <c r="O1666" s="55"/>
      <c r="P1666">
        <v>1</v>
      </c>
    </row>
    <row r="1667" spans="1:16" x14ac:dyDescent="0.25">
      <c r="A1667" s="46" t="s">
        <v>824</v>
      </c>
      <c r="B1667" s="46" t="s">
        <v>891</v>
      </c>
      <c r="C1667">
        <v>1667</v>
      </c>
      <c r="D1667" s="53">
        <v>1999</v>
      </c>
      <c r="E16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7" s="55" t="s">
        <v>1018</v>
      </c>
      <c r="G1667" s="57">
        <v>43235.480451388888</v>
      </c>
      <c r="H1667" s="55" t="s">
        <v>1689</v>
      </c>
      <c r="I1667" s="55"/>
      <c r="J1667" s="55"/>
      <c r="K1667" s="55"/>
      <c r="L1667" s="57">
        <v>43235.480451388888</v>
      </c>
      <c r="M1667" s="59" t="s">
        <v>3661</v>
      </c>
      <c r="N1667" s="58" t="s">
        <v>5194</v>
      </c>
      <c r="O1667" s="55"/>
      <c r="P1667">
        <v>1</v>
      </c>
    </row>
    <row r="1668" spans="1:16" x14ac:dyDescent="0.25">
      <c r="A1668" s="46" t="s">
        <v>824</v>
      </c>
      <c r="B1668" s="46" t="s">
        <v>738</v>
      </c>
      <c r="C1668">
        <v>1668</v>
      </c>
      <c r="D1668" s="53">
        <v>2000</v>
      </c>
      <c r="E16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8" s="55" t="s">
        <v>1018</v>
      </c>
      <c r="G1668" s="57">
        <v>43235.480451388888</v>
      </c>
      <c r="H1668" s="55" t="s">
        <v>1689</v>
      </c>
      <c r="I1668" s="55"/>
      <c r="J1668" s="55"/>
      <c r="K1668" s="55"/>
      <c r="L1668" s="57">
        <v>43235.480451388888</v>
      </c>
      <c r="M1668" s="59" t="s">
        <v>3661</v>
      </c>
      <c r="N1668" s="58" t="s">
        <v>5194</v>
      </c>
      <c r="O1668" s="55"/>
      <c r="P1668">
        <v>3</v>
      </c>
    </row>
    <row r="1669" spans="1:16" x14ac:dyDescent="0.25">
      <c r="A1669" s="46" t="s">
        <v>824</v>
      </c>
      <c r="B1669" s="46" t="s">
        <v>771</v>
      </c>
      <c r="C1669">
        <v>1669</v>
      </c>
      <c r="D1669" s="53">
        <v>2001</v>
      </c>
      <c r="E16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69" s="55" t="s">
        <v>1018</v>
      </c>
      <c r="G1669" s="57">
        <v>43235.538171296299</v>
      </c>
      <c r="H1669" s="55" t="s">
        <v>1523</v>
      </c>
      <c r="I1669" s="55"/>
      <c r="J1669" s="55"/>
      <c r="K1669" s="55"/>
      <c r="L1669" s="57">
        <v>43235.538171296299</v>
      </c>
      <c r="M1669" s="59" t="s">
        <v>3656</v>
      </c>
      <c r="N1669" s="58" t="s">
        <v>5189</v>
      </c>
      <c r="O1669" s="55"/>
      <c r="P1669">
        <v>1</v>
      </c>
    </row>
    <row r="1670" spans="1:16" x14ac:dyDescent="0.25">
      <c r="A1670" s="46" t="s">
        <v>824</v>
      </c>
      <c r="B1670" s="46" t="s">
        <v>928</v>
      </c>
      <c r="C1670">
        <v>1670</v>
      </c>
      <c r="D1670" s="53">
        <v>2002</v>
      </c>
      <c r="E16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0" s="55" t="s">
        <v>1018</v>
      </c>
      <c r="G1670" s="57">
        <v>43235.739236111112</v>
      </c>
      <c r="H1670" s="55" t="s">
        <v>1256</v>
      </c>
      <c r="I1670" s="55"/>
      <c r="J1670" s="55"/>
      <c r="K1670" s="55"/>
      <c r="L1670" s="57">
        <v>43235.739236111112</v>
      </c>
      <c r="M1670" s="59" t="s">
        <v>3678</v>
      </c>
      <c r="N1670" s="58" t="s">
        <v>5211</v>
      </c>
      <c r="O1670" s="55"/>
      <c r="P1670">
        <v>1</v>
      </c>
    </row>
    <row r="1671" spans="1:16" x14ac:dyDescent="0.25">
      <c r="A1671" s="46" t="s">
        <v>824</v>
      </c>
      <c r="B1671" s="46" t="s">
        <v>929</v>
      </c>
      <c r="C1671">
        <v>1671</v>
      </c>
      <c r="D1671" s="53">
        <v>2003</v>
      </c>
      <c r="E16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1" s="55" t="s">
        <v>1018</v>
      </c>
      <c r="G1671" s="57">
        <v>43235.739236111112</v>
      </c>
      <c r="H1671" s="55" t="s">
        <v>1256</v>
      </c>
      <c r="I1671" s="55"/>
      <c r="J1671" s="55"/>
      <c r="K1671" s="55"/>
      <c r="L1671" s="57">
        <v>43235.739236111112</v>
      </c>
      <c r="M1671" s="59" t="s">
        <v>3678</v>
      </c>
      <c r="N1671" s="58" t="s">
        <v>5211</v>
      </c>
      <c r="O1671" s="55"/>
      <c r="P1671">
        <v>1</v>
      </c>
    </row>
    <row r="1672" spans="1:16" x14ac:dyDescent="0.25">
      <c r="A1672" s="46" t="s">
        <v>824</v>
      </c>
      <c r="B1672" s="46" t="s">
        <v>810</v>
      </c>
      <c r="C1672">
        <v>1672</v>
      </c>
      <c r="D1672" s="53">
        <v>2004</v>
      </c>
      <c r="E16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2" s="55" t="s">
        <v>1018</v>
      </c>
      <c r="G1672" s="57">
        <v>43235.739236111112</v>
      </c>
      <c r="H1672" s="55" t="s">
        <v>1256</v>
      </c>
      <c r="I1672" s="55"/>
      <c r="J1672" s="55"/>
      <c r="K1672" s="55"/>
      <c r="L1672" s="57">
        <v>43235.739236111112</v>
      </c>
      <c r="M1672" s="59" t="s">
        <v>3678</v>
      </c>
      <c r="N1672" s="58" t="s">
        <v>5211</v>
      </c>
      <c r="O1672" s="55"/>
      <c r="P1672">
        <v>1</v>
      </c>
    </row>
    <row r="1673" spans="1:16" x14ac:dyDescent="0.25">
      <c r="A1673" s="46" t="s">
        <v>824</v>
      </c>
      <c r="B1673" s="46" t="s">
        <v>847</v>
      </c>
      <c r="C1673">
        <v>1673</v>
      </c>
      <c r="D1673" s="53">
        <v>2005</v>
      </c>
      <c r="E16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3" s="55" t="s">
        <v>1018</v>
      </c>
      <c r="G1673" s="57">
        <v>43235.750219907408</v>
      </c>
      <c r="H1673" s="55" t="s">
        <v>1436</v>
      </c>
      <c r="I1673" s="55"/>
      <c r="J1673" s="55"/>
      <c r="K1673" s="55"/>
      <c r="L1673" s="57">
        <v>43235.750219907408</v>
      </c>
      <c r="M1673" s="59" t="s">
        <v>3679</v>
      </c>
      <c r="N1673" s="58" t="s">
        <v>5212</v>
      </c>
      <c r="O1673" s="55"/>
      <c r="P1673">
        <v>1</v>
      </c>
    </row>
    <row r="1674" spans="1:16" x14ac:dyDescent="0.25">
      <c r="A1674" s="46" t="s">
        <v>824</v>
      </c>
      <c r="B1674" s="46" t="s">
        <v>748</v>
      </c>
      <c r="C1674">
        <v>1674</v>
      </c>
      <c r="D1674" s="53">
        <v>2006</v>
      </c>
      <c r="E16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4" s="55" t="s">
        <v>1018</v>
      </c>
      <c r="G1674" s="57">
        <v>43235.767581018517</v>
      </c>
      <c r="H1674" s="55" t="s">
        <v>1219</v>
      </c>
      <c r="I1674" s="55"/>
      <c r="J1674" s="55"/>
      <c r="K1674" s="55"/>
      <c r="L1674" s="57">
        <v>43235.767581018517</v>
      </c>
      <c r="M1674" s="59" t="s">
        <v>3680</v>
      </c>
      <c r="N1674" s="58" t="s">
        <v>5213</v>
      </c>
      <c r="O1674" s="55"/>
      <c r="P1674">
        <v>1</v>
      </c>
    </row>
    <row r="1675" spans="1:16" x14ac:dyDescent="0.25">
      <c r="A1675" s="46" t="s">
        <v>824</v>
      </c>
      <c r="B1675" s="46" t="s">
        <v>848</v>
      </c>
      <c r="C1675">
        <v>1675</v>
      </c>
      <c r="D1675" s="53">
        <v>2007</v>
      </c>
      <c r="E16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5" s="55" t="s">
        <v>1018</v>
      </c>
      <c r="G1675" s="57">
        <v>43236.408807870372</v>
      </c>
      <c r="H1675" s="55" t="s">
        <v>1695</v>
      </c>
      <c r="I1675" s="55"/>
      <c r="J1675" s="55"/>
      <c r="K1675" s="55"/>
      <c r="L1675" s="57">
        <v>43236.408807870372</v>
      </c>
      <c r="M1675" s="59" t="s">
        <v>3677</v>
      </c>
      <c r="N1675" s="58" t="s">
        <v>5210</v>
      </c>
      <c r="O1675" s="55"/>
      <c r="P1675">
        <v>1</v>
      </c>
    </row>
    <row r="1676" spans="1:16" x14ac:dyDescent="0.25">
      <c r="A1676" s="46" t="s">
        <v>824</v>
      </c>
      <c r="B1676" s="46" t="s">
        <v>841</v>
      </c>
      <c r="C1676">
        <v>1676</v>
      </c>
      <c r="D1676" s="53">
        <v>2008</v>
      </c>
      <c r="E16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6" s="55" t="s">
        <v>1018</v>
      </c>
      <c r="G1676" s="57">
        <v>43236.408807870372</v>
      </c>
      <c r="H1676" s="55" t="s">
        <v>1695</v>
      </c>
      <c r="I1676" s="55"/>
      <c r="J1676" s="55"/>
      <c r="K1676" s="55"/>
      <c r="L1676" s="57">
        <v>43236.408807870372</v>
      </c>
      <c r="M1676" s="59" t="s">
        <v>3677</v>
      </c>
      <c r="N1676" s="58" t="s">
        <v>5210</v>
      </c>
      <c r="O1676" s="55"/>
      <c r="P1676">
        <v>1</v>
      </c>
    </row>
    <row r="1677" spans="1:16" x14ac:dyDescent="0.25">
      <c r="A1677" s="46" t="s">
        <v>824</v>
      </c>
      <c r="B1677" s="46" t="s">
        <v>855</v>
      </c>
      <c r="C1677">
        <v>1677</v>
      </c>
      <c r="D1677" s="53">
        <v>2009</v>
      </c>
      <c r="E16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7" s="55" t="s">
        <v>1018</v>
      </c>
      <c r="G1677" s="57">
        <v>43236.588067129633</v>
      </c>
      <c r="H1677" s="55" t="s">
        <v>1678</v>
      </c>
      <c r="I1677" s="55"/>
      <c r="J1677" s="55"/>
      <c r="K1677" s="55"/>
      <c r="L1677" s="57">
        <v>43236.588067129633</v>
      </c>
      <c r="M1677" s="59" t="s">
        <v>3681</v>
      </c>
      <c r="N1677" s="58" t="s">
        <v>5214</v>
      </c>
      <c r="O1677" s="55"/>
      <c r="P1677">
        <v>1</v>
      </c>
    </row>
    <row r="1678" spans="1:16" x14ac:dyDescent="0.25">
      <c r="A1678" s="46" t="s">
        <v>831</v>
      </c>
      <c r="B1678" s="46" t="s">
        <v>855</v>
      </c>
      <c r="C1678">
        <v>1678</v>
      </c>
      <c r="D1678" s="53">
        <v>2013</v>
      </c>
      <c r="E16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8" s="55" t="s">
        <v>1018</v>
      </c>
      <c r="G1678" s="57">
        <v>43236.589768518519</v>
      </c>
      <c r="H1678" s="55" t="s">
        <v>1678</v>
      </c>
      <c r="I1678" s="55"/>
      <c r="J1678" s="55"/>
      <c r="K1678" s="55"/>
      <c r="L1678" s="57">
        <v>43236.589768518519</v>
      </c>
      <c r="M1678" s="59" t="s">
        <v>3685</v>
      </c>
      <c r="N1678" s="58" t="s">
        <v>5218</v>
      </c>
      <c r="O1678" s="55"/>
      <c r="P1678">
        <v>1</v>
      </c>
    </row>
    <row r="1679" spans="1:16" x14ac:dyDescent="0.25">
      <c r="A1679" s="46" t="s">
        <v>832</v>
      </c>
      <c r="B1679" s="46" t="s">
        <v>857</v>
      </c>
      <c r="C1679">
        <v>1679</v>
      </c>
      <c r="D1679" s="53">
        <v>2015</v>
      </c>
      <c r="E16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79" s="55" t="s">
        <v>1018</v>
      </c>
      <c r="G1679" s="57">
        <v>43236.521493055552</v>
      </c>
      <c r="H1679" s="55" t="s">
        <v>1700</v>
      </c>
      <c r="I1679" s="59" t="s">
        <v>1999</v>
      </c>
      <c r="J1679" s="55" t="s">
        <v>2142</v>
      </c>
      <c r="K1679" s="55"/>
      <c r="L1679" s="57">
        <v>43236.521493055552</v>
      </c>
      <c r="M1679" s="59" t="s">
        <v>3687</v>
      </c>
      <c r="N1679" s="58" t="s">
        <v>5220</v>
      </c>
      <c r="O1679" s="55"/>
      <c r="P1679">
        <v>1</v>
      </c>
    </row>
    <row r="1680" spans="1:16" x14ac:dyDescent="0.25">
      <c r="A1680" s="46" t="s">
        <v>833</v>
      </c>
      <c r="B1680" s="46" t="s">
        <v>832</v>
      </c>
      <c r="C1680">
        <v>1680</v>
      </c>
      <c r="D1680" s="53">
        <v>2016</v>
      </c>
      <c r="E16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0" s="55" t="s">
        <v>1018</v>
      </c>
      <c r="G1680" s="57">
        <v>43236.590509259258</v>
      </c>
      <c r="H1680" s="55" t="s">
        <v>1618</v>
      </c>
      <c r="I1680" s="59" t="s">
        <v>1999</v>
      </c>
      <c r="J1680" s="55" t="s">
        <v>2142</v>
      </c>
      <c r="K1680" s="55"/>
      <c r="L1680" s="57">
        <v>43236.590509259258</v>
      </c>
      <c r="M1680" s="59" t="s">
        <v>3688</v>
      </c>
      <c r="N1680" s="58" t="s">
        <v>5221</v>
      </c>
      <c r="O1680" s="55"/>
      <c r="P1680">
        <v>1</v>
      </c>
    </row>
    <row r="1681" spans="1:16" x14ac:dyDescent="0.25">
      <c r="A1681" s="46" t="s">
        <v>833</v>
      </c>
      <c r="B1681" s="46" t="s">
        <v>857</v>
      </c>
      <c r="C1681">
        <v>1681</v>
      </c>
      <c r="D1681" s="53">
        <v>2017</v>
      </c>
      <c r="E16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1" s="55" t="s">
        <v>1018</v>
      </c>
      <c r="G1681" s="57">
        <v>43236.590509259258</v>
      </c>
      <c r="H1681" s="55" t="s">
        <v>1618</v>
      </c>
      <c r="I1681" s="59" t="s">
        <v>1999</v>
      </c>
      <c r="J1681" s="55" t="s">
        <v>2142</v>
      </c>
      <c r="K1681" s="55"/>
      <c r="L1681" s="57">
        <v>43236.590509259258</v>
      </c>
      <c r="M1681" s="59" t="s">
        <v>3688</v>
      </c>
      <c r="N1681" s="58" t="s">
        <v>5221</v>
      </c>
      <c r="O1681" s="55"/>
      <c r="P1681">
        <v>1</v>
      </c>
    </row>
    <row r="1682" spans="1:16" x14ac:dyDescent="0.25">
      <c r="A1682" s="46" t="s">
        <v>483</v>
      </c>
      <c r="B1682" s="46" t="s">
        <v>857</v>
      </c>
      <c r="C1682">
        <v>1682</v>
      </c>
      <c r="D1682" s="53">
        <v>2019</v>
      </c>
      <c r="E16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2" s="55" t="s">
        <v>1018</v>
      </c>
      <c r="G1682" s="57">
        <v>43235.210625</v>
      </c>
      <c r="H1682" s="55" t="s">
        <v>1074</v>
      </c>
      <c r="I1682" s="55"/>
      <c r="J1682" s="55"/>
      <c r="K1682" s="55"/>
      <c r="L1682" s="57">
        <v>43235.210625</v>
      </c>
      <c r="M1682" s="59" t="s">
        <v>3690</v>
      </c>
      <c r="N1682" s="58" t="s">
        <v>5223</v>
      </c>
      <c r="O1682" s="55"/>
      <c r="P1682">
        <v>1</v>
      </c>
    </row>
    <row r="1683" spans="1:16" x14ac:dyDescent="0.25">
      <c r="A1683" s="46" t="s">
        <v>483</v>
      </c>
      <c r="B1683" s="46" t="s">
        <v>891</v>
      </c>
      <c r="C1683">
        <v>1683</v>
      </c>
      <c r="D1683" s="53">
        <v>2020</v>
      </c>
      <c r="E16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3" s="55" t="s">
        <v>1018</v>
      </c>
      <c r="G1683" s="57">
        <v>43236.178229166668</v>
      </c>
      <c r="H1683" s="55" t="s">
        <v>1109</v>
      </c>
      <c r="I1683" s="55"/>
      <c r="J1683" s="55"/>
      <c r="K1683" s="55"/>
      <c r="L1683" s="57">
        <v>43236.178229166668</v>
      </c>
      <c r="M1683" s="59" t="s">
        <v>3691</v>
      </c>
      <c r="N1683" s="58" t="s">
        <v>5224</v>
      </c>
      <c r="O1683" s="55"/>
      <c r="P1683">
        <v>1</v>
      </c>
    </row>
    <row r="1684" spans="1:16" x14ac:dyDescent="0.25">
      <c r="A1684" s="46" t="s">
        <v>483</v>
      </c>
      <c r="B1684" s="46" t="s">
        <v>738</v>
      </c>
      <c r="C1684">
        <v>1684</v>
      </c>
      <c r="D1684" s="53">
        <v>2021</v>
      </c>
      <c r="E16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4" s="55" t="s">
        <v>1018</v>
      </c>
      <c r="G1684" s="57">
        <v>43236.178229166668</v>
      </c>
      <c r="H1684" s="55" t="s">
        <v>1109</v>
      </c>
      <c r="I1684" s="55"/>
      <c r="J1684" s="55"/>
      <c r="K1684" s="55"/>
      <c r="L1684" s="57">
        <v>43236.178229166668</v>
      </c>
      <c r="M1684" s="59" t="s">
        <v>3691</v>
      </c>
      <c r="N1684" s="58" t="s">
        <v>5224</v>
      </c>
      <c r="O1684" s="55"/>
      <c r="P1684">
        <v>1</v>
      </c>
    </row>
    <row r="1685" spans="1:16" x14ac:dyDescent="0.25">
      <c r="A1685" s="46" t="s">
        <v>834</v>
      </c>
      <c r="B1685" s="46" t="s">
        <v>483</v>
      </c>
      <c r="C1685">
        <v>1685</v>
      </c>
      <c r="D1685" s="53">
        <v>2022</v>
      </c>
      <c r="E16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5" s="55" t="s">
        <v>1018</v>
      </c>
      <c r="G1685" s="57">
        <v>43235.53402777778</v>
      </c>
      <c r="H1685" s="55" t="s">
        <v>1234</v>
      </c>
      <c r="I1685" s="55"/>
      <c r="J1685" s="55"/>
      <c r="K1685" s="55"/>
      <c r="L1685" s="57">
        <v>43235.53402777778</v>
      </c>
      <c r="M1685" s="59" t="s">
        <v>3692</v>
      </c>
      <c r="N1685" s="58" t="s">
        <v>5225</v>
      </c>
      <c r="O1685" s="55"/>
      <c r="P1685">
        <v>1</v>
      </c>
    </row>
    <row r="1686" spans="1:16" x14ac:dyDescent="0.25">
      <c r="A1686" s="46" t="s">
        <v>835</v>
      </c>
      <c r="B1686" s="46" t="s">
        <v>483</v>
      </c>
      <c r="C1686">
        <v>1686</v>
      </c>
      <c r="D1686" s="53">
        <v>2023</v>
      </c>
      <c r="E16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6" s="55" t="s">
        <v>1018</v>
      </c>
      <c r="G1686" s="57">
        <v>43235.396423611113</v>
      </c>
      <c r="H1686" s="55" t="s">
        <v>1234</v>
      </c>
      <c r="I1686" s="55"/>
      <c r="J1686" s="55"/>
      <c r="K1686" s="55"/>
      <c r="L1686" s="57">
        <v>43235.396423611113</v>
      </c>
      <c r="M1686" s="59" t="s">
        <v>3693</v>
      </c>
      <c r="N1686" s="58" t="s">
        <v>5226</v>
      </c>
      <c r="O1686" s="55"/>
      <c r="P1686">
        <v>1</v>
      </c>
    </row>
    <row r="1687" spans="1:16" x14ac:dyDescent="0.25">
      <c r="A1687" s="46" t="s">
        <v>835</v>
      </c>
      <c r="B1687" s="46" t="s">
        <v>836</v>
      </c>
      <c r="C1687">
        <v>1687</v>
      </c>
      <c r="D1687" s="53">
        <v>2025</v>
      </c>
      <c r="E16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7" s="55" t="s">
        <v>1018</v>
      </c>
      <c r="G1687" s="57">
        <v>43236.423414351855</v>
      </c>
      <c r="H1687" s="55" t="s">
        <v>1452</v>
      </c>
      <c r="I1687" s="59" t="s">
        <v>1965</v>
      </c>
      <c r="J1687" s="55" t="s">
        <v>2178</v>
      </c>
      <c r="K1687" s="55" t="s">
        <v>2240</v>
      </c>
      <c r="L1687" s="57">
        <v>43236.423414351855</v>
      </c>
      <c r="M1687" s="59" t="s">
        <v>3695</v>
      </c>
      <c r="N1687" s="58" t="s">
        <v>5228</v>
      </c>
      <c r="O1687" s="55"/>
      <c r="P1687">
        <v>1</v>
      </c>
    </row>
    <row r="1688" spans="1:16" x14ac:dyDescent="0.25">
      <c r="A1688" s="46" t="s">
        <v>835</v>
      </c>
      <c r="B1688" s="46" t="s">
        <v>857</v>
      </c>
      <c r="C1688">
        <v>1688</v>
      </c>
      <c r="D1688" s="53">
        <v>2026</v>
      </c>
      <c r="E16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8" s="55" t="s">
        <v>1018</v>
      </c>
      <c r="G1688" s="57">
        <v>43235.392488425925</v>
      </c>
      <c r="H1688" s="55" t="s">
        <v>1073</v>
      </c>
      <c r="I1688" s="55"/>
      <c r="J1688" s="55"/>
      <c r="K1688" s="55"/>
      <c r="L1688" s="57">
        <v>43235.392488425925</v>
      </c>
      <c r="M1688" s="59" t="s">
        <v>3696</v>
      </c>
      <c r="N1688" s="58" t="s">
        <v>5229</v>
      </c>
      <c r="O1688" s="55"/>
      <c r="P1688">
        <v>3</v>
      </c>
    </row>
    <row r="1689" spans="1:16" x14ac:dyDescent="0.25">
      <c r="A1689" s="46" t="s">
        <v>835</v>
      </c>
      <c r="B1689" s="46" t="s">
        <v>858</v>
      </c>
      <c r="C1689">
        <v>1689</v>
      </c>
      <c r="D1689" s="53">
        <v>2027</v>
      </c>
      <c r="E16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89" s="55" t="s">
        <v>1018</v>
      </c>
      <c r="G1689" s="57">
        <v>43235.682314814818</v>
      </c>
      <c r="H1689" s="55" t="s">
        <v>1184</v>
      </c>
      <c r="I1689" s="55"/>
      <c r="J1689" s="55"/>
      <c r="K1689" s="55"/>
      <c r="L1689" s="57">
        <v>43235.682314814818</v>
      </c>
      <c r="M1689" s="59" t="s">
        <v>3697</v>
      </c>
      <c r="N1689" s="58" t="s">
        <v>5230</v>
      </c>
      <c r="O1689" s="55"/>
      <c r="P1689">
        <v>1</v>
      </c>
    </row>
    <row r="1690" spans="1:16" x14ac:dyDescent="0.25">
      <c r="A1690" s="46" t="s">
        <v>835</v>
      </c>
      <c r="B1690" s="46" t="s">
        <v>738</v>
      </c>
      <c r="C1690">
        <v>1690</v>
      </c>
      <c r="D1690" s="53">
        <v>2028</v>
      </c>
      <c r="E16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0" s="55" t="s">
        <v>1018</v>
      </c>
      <c r="G1690" s="57">
        <v>43235.692974537036</v>
      </c>
      <c r="H1690" s="55" t="s">
        <v>1120</v>
      </c>
      <c r="I1690" s="55"/>
      <c r="J1690" s="55"/>
      <c r="K1690" s="55"/>
      <c r="L1690" s="57">
        <v>43235.692974537036</v>
      </c>
      <c r="M1690" s="59" t="s">
        <v>3698</v>
      </c>
      <c r="N1690" s="58" t="s">
        <v>5231</v>
      </c>
      <c r="O1690" s="55"/>
      <c r="P1690">
        <v>2</v>
      </c>
    </row>
    <row r="1691" spans="1:16" x14ac:dyDescent="0.25">
      <c r="A1691" s="46" t="s">
        <v>835</v>
      </c>
      <c r="B1691" s="46" t="s">
        <v>748</v>
      </c>
      <c r="C1691">
        <v>1691</v>
      </c>
      <c r="D1691" s="53">
        <v>2029</v>
      </c>
      <c r="E16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1" s="55" t="s">
        <v>1018</v>
      </c>
      <c r="G1691" s="57">
        <v>43235.75677083333</v>
      </c>
      <c r="H1691" s="55" t="s">
        <v>1219</v>
      </c>
      <c r="I1691" s="55"/>
      <c r="J1691" s="55"/>
      <c r="K1691" s="55"/>
      <c r="L1691" s="57">
        <v>43235.75677083333</v>
      </c>
      <c r="M1691" s="59" t="s">
        <v>3699</v>
      </c>
      <c r="N1691" s="58" t="s">
        <v>5232</v>
      </c>
      <c r="O1691" s="55"/>
      <c r="P1691">
        <v>1</v>
      </c>
    </row>
    <row r="1692" spans="1:16" x14ac:dyDescent="0.25">
      <c r="A1692" s="46" t="s">
        <v>835</v>
      </c>
      <c r="B1692" s="46" t="s">
        <v>743</v>
      </c>
      <c r="C1692">
        <v>1692</v>
      </c>
      <c r="D1692" s="53">
        <v>2030</v>
      </c>
      <c r="E16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2" s="55" t="s">
        <v>1018</v>
      </c>
      <c r="G1692" s="57">
        <v>43236.526574074072</v>
      </c>
      <c r="H1692" s="55" t="s">
        <v>1512</v>
      </c>
      <c r="I1692" s="59" t="s">
        <v>1999</v>
      </c>
      <c r="J1692" s="55" t="s">
        <v>2142</v>
      </c>
      <c r="K1692" s="55"/>
      <c r="L1692" s="57">
        <v>43236.526574074072</v>
      </c>
      <c r="M1692" s="59" t="s">
        <v>3700</v>
      </c>
      <c r="N1692" s="58" t="s">
        <v>5233</v>
      </c>
      <c r="O1692" s="55"/>
      <c r="P1692">
        <v>1</v>
      </c>
    </row>
    <row r="1693" spans="1:16" x14ac:dyDescent="0.25">
      <c r="A1693" s="46" t="s">
        <v>835</v>
      </c>
      <c r="B1693" s="46" t="s">
        <v>855</v>
      </c>
      <c r="C1693">
        <v>1693</v>
      </c>
      <c r="D1693" s="53">
        <v>2031</v>
      </c>
      <c r="E16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3" s="55" t="s">
        <v>1018</v>
      </c>
      <c r="G1693" s="57">
        <v>43236.591446759259</v>
      </c>
      <c r="H1693" s="55" t="s">
        <v>1678</v>
      </c>
      <c r="I1693" s="55"/>
      <c r="J1693" s="55"/>
      <c r="K1693" s="55"/>
      <c r="L1693" s="57">
        <v>43236.591446759259</v>
      </c>
      <c r="M1693" s="59" t="s">
        <v>3701</v>
      </c>
      <c r="N1693" s="58" t="s">
        <v>5234</v>
      </c>
      <c r="O1693" s="55"/>
      <c r="P1693">
        <v>1</v>
      </c>
    </row>
    <row r="1694" spans="1:16" x14ac:dyDescent="0.25">
      <c r="A1694" s="46" t="s">
        <v>838</v>
      </c>
      <c r="B1694" s="46" t="s">
        <v>319</v>
      </c>
      <c r="C1694">
        <v>1694</v>
      </c>
      <c r="D1694" s="53">
        <v>2033</v>
      </c>
      <c r="E16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4" s="55" t="s">
        <v>1018</v>
      </c>
      <c r="G1694" s="57">
        <v>43235.237870370373</v>
      </c>
      <c r="H1694" s="55" t="s">
        <v>1163</v>
      </c>
      <c r="I1694" s="59" t="s">
        <v>1764</v>
      </c>
      <c r="J1694" s="55" t="s">
        <v>2148</v>
      </c>
      <c r="K1694" s="55"/>
      <c r="L1694" s="57">
        <v>43235.237870370373</v>
      </c>
      <c r="M1694" s="59" t="s">
        <v>3703</v>
      </c>
      <c r="N1694" s="58" t="s">
        <v>5236</v>
      </c>
      <c r="O1694" s="55"/>
      <c r="P1694">
        <v>1</v>
      </c>
    </row>
    <row r="1695" spans="1:16" x14ac:dyDescent="0.25">
      <c r="A1695" s="46" t="s">
        <v>838</v>
      </c>
      <c r="B1695" s="46" t="s">
        <v>857</v>
      </c>
      <c r="C1695">
        <v>1695</v>
      </c>
      <c r="D1695" s="53">
        <v>2034</v>
      </c>
      <c r="E16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5" s="55" t="s">
        <v>1018</v>
      </c>
      <c r="G1695" s="57">
        <v>43236.250393518516</v>
      </c>
      <c r="H1695" s="55" t="s">
        <v>1298</v>
      </c>
      <c r="I1695" s="55"/>
      <c r="J1695" s="55"/>
      <c r="K1695" s="55"/>
      <c r="L1695" s="57">
        <v>43236.250393518516</v>
      </c>
      <c r="M1695" s="59" t="s">
        <v>3704</v>
      </c>
      <c r="N1695" s="58" t="s">
        <v>5237</v>
      </c>
      <c r="O1695" s="55"/>
      <c r="P1695">
        <v>1</v>
      </c>
    </row>
    <row r="1696" spans="1:16" x14ac:dyDescent="0.25">
      <c r="A1696" s="46" t="s">
        <v>840</v>
      </c>
      <c r="B1696" s="46" t="s">
        <v>839</v>
      </c>
      <c r="C1696">
        <v>1696</v>
      </c>
      <c r="D1696" s="53">
        <v>2037</v>
      </c>
      <c r="E16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6" s="55" t="s">
        <v>1018</v>
      </c>
      <c r="G1696" s="57">
        <v>43236.595092592594</v>
      </c>
      <c r="H1696" s="55" t="s">
        <v>1706</v>
      </c>
      <c r="I1696" s="55"/>
      <c r="J1696" s="55"/>
      <c r="K1696" s="55"/>
      <c r="L1696" s="57">
        <v>43236.595092592594</v>
      </c>
      <c r="M1696" s="59" t="s">
        <v>3707</v>
      </c>
      <c r="N1696" s="58" t="s">
        <v>5240</v>
      </c>
      <c r="O1696" s="55"/>
      <c r="P1696">
        <v>1</v>
      </c>
    </row>
    <row r="1697" spans="1:16" x14ac:dyDescent="0.25">
      <c r="A1697" s="46" t="s">
        <v>840</v>
      </c>
      <c r="B1697" s="46" t="s">
        <v>807</v>
      </c>
      <c r="C1697">
        <v>1697</v>
      </c>
      <c r="D1697" s="53">
        <v>2038</v>
      </c>
      <c r="E16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7" s="55" t="s">
        <v>1018</v>
      </c>
      <c r="G1697" s="57">
        <v>43236.567025462966</v>
      </c>
      <c r="H1697" s="55" t="s">
        <v>1685</v>
      </c>
      <c r="I1697" s="55"/>
      <c r="J1697" s="55"/>
      <c r="K1697" s="55"/>
      <c r="L1697" s="57">
        <v>43236.567025462966</v>
      </c>
      <c r="M1697" s="59" t="s">
        <v>3708</v>
      </c>
      <c r="N1697" s="58" t="s">
        <v>5241</v>
      </c>
      <c r="O1697" s="55"/>
      <c r="P1697">
        <v>1</v>
      </c>
    </row>
    <row r="1698" spans="1:16" x14ac:dyDescent="0.25">
      <c r="A1698" s="46" t="s">
        <v>841</v>
      </c>
      <c r="B1698" s="46" t="s">
        <v>818</v>
      </c>
      <c r="C1698">
        <v>1698</v>
      </c>
      <c r="D1698" s="53">
        <v>2039</v>
      </c>
      <c r="E16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8" s="55" t="s">
        <v>1018</v>
      </c>
      <c r="G1698" s="57">
        <v>43235.709004629629</v>
      </c>
      <c r="H1698" s="55" t="s">
        <v>1204</v>
      </c>
      <c r="I1698" s="55"/>
      <c r="J1698" s="55"/>
      <c r="K1698" s="55"/>
      <c r="L1698" s="57">
        <v>43235.709004629629</v>
      </c>
      <c r="M1698" s="59" t="s">
        <v>3709</v>
      </c>
      <c r="N1698" s="58" t="s">
        <v>5242</v>
      </c>
      <c r="O1698" s="55"/>
      <c r="P1698">
        <v>1</v>
      </c>
    </row>
    <row r="1699" spans="1:16" x14ac:dyDescent="0.25">
      <c r="A1699" s="46" t="s">
        <v>810</v>
      </c>
      <c r="B1699" s="46" t="s">
        <v>841</v>
      </c>
      <c r="C1699">
        <v>1699</v>
      </c>
      <c r="D1699" s="53">
        <v>2040</v>
      </c>
      <c r="E16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699" s="55" t="s">
        <v>1018</v>
      </c>
      <c r="G1699" s="57">
        <v>43234.848993055559</v>
      </c>
      <c r="H1699" s="55" t="s">
        <v>1107</v>
      </c>
      <c r="I1699" s="55"/>
      <c r="J1699" s="55"/>
      <c r="K1699" s="55"/>
      <c r="L1699" s="57">
        <v>43234.848993055559</v>
      </c>
      <c r="M1699" s="59" t="s">
        <v>3710</v>
      </c>
      <c r="N1699" s="58" t="s">
        <v>5243</v>
      </c>
      <c r="O1699" s="55"/>
      <c r="P1699">
        <v>1</v>
      </c>
    </row>
    <row r="1700" spans="1:16" x14ac:dyDescent="0.25">
      <c r="A1700" s="46" t="s">
        <v>842</v>
      </c>
      <c r="B1700" s="46" t="s">
        <v>841</v>
      </c>
      <c r="C1700">
        <v>1700</v>
      </c>
      <c r="D1700" s="53">
        <v>2041</v>
      </c>
      <c r="E17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0" s="55" t="s">
        <v>1018</v>
      </c>
      <c r="G1700" s="57">
        <v>43234.852152777778</v>
      </c>
      <c r="H1700" s="55" t="s">
        <v>1107</v>
      </c>
      <c r="I1700" s="55"/>
      <c r="J1700" s="55"/>
      <c r="K1700" s="55"/>
      <c r="L1700" s="57">
        <v>43234.852152777778</v>
      </c>
      <c r="M1700" s="59" t="s">
        <v>3711</v>
      </c>
      <c r="N1700" s="58" t="s">
        <v>5244</v>
      </c>
      <c r="O1700" s="55"/>
      <c r="P1700">
        <v>1</v>
      </c>
    </row>
    <row r="1701" spans="1:16" x14ac:dyDescent="0.25">
      <c r="A1701" s="46" t="s">
        <v>645</v>
      </c>
      <c r="B1701" s="46" t="s">
        <v>843</v>
      </c>
      <c r="C1701">
        <v>1701</v>
      </c>
      <c r="D1701" s="53">
        <v>2043</v>
      </c>
      <c r="E17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1" s="55" t="s">
        <v>1018</v>
      </c>
      <c r="G1701" s="57">
        <v>43235.223553240743</v>
      </c>
      <c r="H1701" s="55" t="s">
        <v>1182</v>
      </c>
      <c r="I1701" s="59" t="s">
        <v>1760</v>
      </c>
      <c r="J1701" s="55" t="s">
        <v>2141</v>
      </c>
      <c r="K1701" s="55"/>
      <c r="L1701" s="57">
        <v>43235.223553240743</v>
      </c>
      <c r="M1701" s="59" t="s">
        <v>3713</v>
      </c>
      <c r="N1701" s="58" t="s">
        <v>5246</v>
      </c>
      <c r="O1701" s="55"/>
      <c r="P1701">
        <v>1</v>
      </c>
    </row>
    <row r="1702" spans="1:16" x14ac:dyDescent="0.25">
      <c r="A1702" s="46" t="s">
        <v>738</v>
      </c>
      <c r="B1702" s="46" t="s">
        <v>645</v>
      </c>
      <c r="C1702">
        <v>1702</v>
      </c>
      <c r="D1702" s="53">
        <v>2045</v>
      </c>
      <c r="E17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2" s="55" t="s">
        <v>1018</v>
      </c>
      <c r="G1702" s="57">
        <v>43235.313159722224</v>
      </c>
      <c r="H1702" s="55" t="s">
        <v>1128</v>
      </c>
      <c r="I1702" s="55"/>
      <c r="J1702" s="55"/>
      <c r="K1702" s="55"/>
      <c r="L1702" s="57">
        <v>43235.313159722224</v>
      </c>
      <c r="M1702" s="59" t="s">
        <v>3715</v>
      </c>
      <c r="N1702" s="58" t="s">
        <v>5248</v>
      </c>
      <c r="O1702" s="55"/>
      <c r="P1702">
        <v>1</v>
      </c>
    </row>
    <row r="1703" spans="1:16" x14ac:dyDescent="0.25">
      <c r="A1703" s="46" t="s">
        <v>842</v>
      </c>
      <c r="B1703" s="46" t="s">
        <v>645</v>
      </c>
      <c r="C1703">
        <v>1703</v>
      </c>
      <c r="D1703" s="53">
        <v>2046</v>
      </c>
      <c r="E17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3" s="55" t="s">
        <v>1018</v>
      </c>
      <c r="G1703" s="57">
        <v>43235.315185185187</v>
      </c>
      <c r="H1703" s="55" t="s">
        <v>1128</v>
      </c>
      <c r="I1703" s="55"/>
      <c r="J1703" s="55"/>
      <c r="K1703" s="55"/>
      <c r="L1703" s="57">
        <v>43235.315185185187</v>
      </c>
      <c r="M1703" s="59" t="s">
        <v>3716</v>
      </c>
      <c r="N1703" s="58" t="s">
        <v>5249</v>
      </c>
      <c r="O1703" s="55"/>
      <c r="P1703">
        <v>1</v>
      </c>
    </row>
    <row r="1704" spans="1:16" x14ac:dyDescent="0.25">
      <c r="A1704" s="46" t="s">
        <v>843</v>
      </c>
      <c r="B1704" s="46" t="s">
        <v>848</v>
      </c>
      <c r="C1704">
        <v>1704</v>
      </c>
      <c r="D1704" s="53">
        <v>2048</v>
      </c>
      <c r="E17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4" s="55" t="s">
        <v>1018</v>
      </c>
      <c r="G1704" s="57">
        <v>43235.223564814813</v>
      </c>
      <c r="H1704" s="55" t="s">
        <v>1174</v>
      </c>
      <c r="I1704" s="55"/>
      <c r="J1704" s="55"/>
      <c r="K1704" s="55" t="s">
        <v>2215</v>
      </c>
      <c r="L1704" s="57">
        <v>43235.223564814813</v>
      </c>
      <c r="M1704" s="59" t="s">
        <v>3718</v>
      </c>
      <c r="N1704" s="58" t="s">
        <v>5251</v>
      </c>
      <c r="O1704" s="55"/>
      <c r="P1704">
        <v>2</v>
      </c>
    </row>
    <row r="1705" spans="1:16" x14ac:dyDescent="0.25">
      <c r="A1705" s="46" t="s">
        <v>843</v>
      </c>
      <c r="B1705" s="46" t="s">
        <v>748</v>
      </c>
      <c r="C1705">
        <v>1705</v>
      </c>
      <c r="D1705" s="53">
        <v>2049</v>
      </c>
      <c r="E17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5" s="55" t="s">
        <v>1018</v>
      </c>
      <c r="G1705" s="57">
        <v>43236.227847222224</v>
      </c>
      <c r="H1705" s="55" t="s">
        <v>1219</v>
      </c>
      <c r="I1705" s="55"/>
      <c r="J1705" s="55"/>
      <c r="K1705" s="55"/>
      <c r="L1705" s="57">
        <v>43236.227847222224</v>
      </c>
      <c r="M1705" s="59" t="s">
        <v>3719</v>
      </c>
      <c r="N1705" s="58" t="s">
        <v>5252</v>
      </c>
      <c r="O1705" s="55"/>
      <c r="P1705">
        <v>2</v>
      </c>
    </row>
    <row r="1706" spans="1:16" x14ac:dyDescent="0.25">
      <c r="A1706" s="46" t="s">
        <v>843</v>
      </c>
      <c r="B1706" s="46" t="s">
        <v>738</v>
      </c>
      <c r="C1706">
        <v>1706</v>
      </c>
      <c r="D1706" s="53">
        <v>2050</v>
      </c>
      <c r="E17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6" s="55" t="s">
        <v>1018</v>
      </c>
      <c r="G1706" s="57">
        <v>43236.227847222224</v>
      </c>
      <c r="H1706" s="55" t="s">
        <v>1219</v>
      </c>
      <c r="I1706" s="55"/>
      <c r="J1706" s="55"/>
      <c r="K1706" s="55"/>
      <c r="L1706" s="57">
        <v>43236.227847222224</v>
      </c>
      <c r="M1706" s="59" t="s">
        <v>3719</v>
      </c>
      <c r="N1706" s="58" t="s">
        <v>5252</v>
      </c>
      <c r="O1706" s="55"/>
      <c r="P1706">
        <v>2</v>
      </c>
    </row>
    <row r="1707" spans="1:16" x14ac:dyDescent="0.25">
      <c r="A1707" s="46" t="s">
        <v>842</v>
      </c>
      <c r="B1707" s="46" t="s">
        <v>843</v>
      </c>
      <c r="C1707">
        <v>1707</v>
      </c>
      <c r="D1707" s="53">
        <v>2051</v>
      </c>
      <c r="E17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7" s="55" t="s">
        <v>1018</v>
      </c>
      <c r="G1707" s="57">
        <v>43235.319016203706</v>
      </c>
      <c r="H1707" s="55" t="s">
        <v>1182</v>
      </c>
      <c r="I1707" s="59" t="s">
        <v>1760</v>
      </c>
      <c r="J1707" s="55" t="s">
        <v>2141</v>
      </c>
      <c r="K1707" s="55"/>
      <c r="L1707" s="57">
        <v>43235.319016203706</v>
      </c>
      <c r="M1707" s="59" t="s">
        <v>3720</v>
      </c>
      <c r="N1707" s="58" t="s">
        <v>5254</v>
      </c>
      <c r="O1707" s="55"/>
      <c r="P1707">
        <v>1</v>
      </c>
    </row>
    <row r="1708" spans="1:16" x14ac:dyDescent="0.25">
      <c r="A1708" s="46" t="s">
        <v>845</v>
      </c>
      <c r="B1708" s="46" t="s">
        <v>844</v>
      </c>
      <c r="C1708">
        <v>1708</v>
      </c>
      <c r="D1708" s="53">
        <v>2053</v>
      </c>
      <c r="E17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8" s="55" t="s">
        <v>1018</v>
      </c>
      <c r="G1708" s="57">
        <v>43235.595266203702</v>
      </c>
      <c r="H1708" s="55" t="s">
        <v>1068</v>
      </c>
      <c r="I1708" s="59" t="s">
        <v>1764</v>
      </c>
      <c r="J1708" s="55" t="s">
        <v>2148</v>
      </c>
      <c r="K1708" s="55"/>
      <c r="L1708" s="57">
        <v>43235.595266203702</v>
      </c>
      <c r="M1708" s="59" t="s">
        <v>3722</v>
      </c>
      <c r="N1708" s="58" t="s">
        <v>5256</v>
      </c>
      <c r="O1708" s="55"/>
      <c r="P1708">
        <v>1</v>
      </c>
    </row>
    <row r="1709" spans="1:16" x14ac:dyDescent="0.25">
      <c r="A1709" s="46" t="s">
        <v>810</v>
      </c>
      <c r="B1709" s="46" t="s">
        <v>844</v>
      </c>
      <c r="C1709">
        <v>1709</v>
      </c>
      <c r="D1709" s="53">
        <v>2054</v>
      </c>
      <c r="E17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09" s="55" t="s">
        <v>1018</v>
      </c>
      <c r="G1709" s="57">
        <v>43234.836273148147</v>
      </c>
      <c r="H1709" s="55" t="s">
        <v>1068</v>
      </c>
      <c r="I1709" s="59" t="s">
        <v>1764</v>
      </c>
      <c r="J1709" s="55" t="s">
        <v>2148</v>
      </c>
      <c r="K1709" s="55"/>
      <c r="L1709" s="57">
        <v>43234.836273148147</v>
      </c>
      <c r="M1709" s="59" t="s">
        <v>3723</v>
      </c>
      <c r="N1709" s="58" t="s">
        <v>5257</v>
      </c>
      <c r="O1709" s="55"/>
      <c r="P1709">
        <v>1</v>
      </c>
    </row>
    <row r="1710" spans="1:16" x14ac:dyDescent="0.25">
      <c r="A1710" s="46" t="s">
        <v>842</v>
      </c>
      <c r="B1710" s="46" t="s">
        <v>844</v>
      </c>
      <c r="C1710">
        <v>1710</v>
      </c>
      <c r="D1710" s="53">
        <v>2055</v>
      </c>
      <c r="E17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0" s="55" t="s">
        <v>1018</v>
      </c>
      <c r="G1710" s="57">
        <v>43235.328275462962</v>
      </c>
      <c r="H1710" s="55" t="s">
        <v>1068</v>
      </c>
      <c r="I1710" s="59" t="s">
        <v>1764</v>
      </c>
      <c r="J1710" s="55" t="s">
        <v>2148</v>
      </c>
      <c r="K1710" s="55"/>
      <c r="L1710" s="57">
        <v>43235.328275462962</v>
      </c>
      <c r="M1710" s="59" t="s">
        <v>3724</v>
      </c>
      <c r="N1710" s="58" t="s">
        <v>5258</v>
      </c>
      <c r="O1710" s="55"/>
      <c r="P1710">
        <v>1</v>
      </c>
    </row>
    <row r="1711" spans="1:16" x14ac:dyDescent="0.25">
      <c r="A1711" s="46" t="s">
        <v>846</v>
      </c>
      <c r="B1711" s="46" t="s">
        <v>738</v>
      </c>
      <c r="C1711">
        <v>1711</v>
      </c>
      <c r="D1711" s="53">
        <v>2057</v>
      </c>
      <c r="E17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1" s="55" t="s">
        <v>1018</v>
      </c>
      <c r="G1711" s="57">
        <v>43235.58803240741</v>
      </c>
      <c r="H1711" s="55" t="s">
        <v>1120</v>
      </c>
      <c r="I1711" s="55"/>
      <c r="J1711" s="55"/>
      <c r="K1711" s="55"/>
      <c r="L1711" s="57">
        <v>43235.58803240741</v>
      </c>
      <c r="M1711" s="59" t="s">
        <v>3726</v>
      </c>
      <c r="N1711" s="58" t="s">
        <v>5260</v>
      </c>
      <c r="O1711" s="55"/>
      <c r="P1711">
        <v>1</v>
      </c>
    </row>
    <row r="1712" spans="1:16" x14ac:dyDescent="0.25">
      <c r="A1712" s="46" t="s">
        <v>842</v>
      </c>
      <c r="B1712" s="46" t="s">
        <v>846</v>
      </c>
      <c r="C1712">
        <v>1712</v>
      </c>
      <c r="D1712" s="53">
        <v>2058</v>
      </c>
      <c r="E17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2" s="55" t="s">
        <v>1018</v>
      </c>
      <c r="G1712" s="57">
        <v>43235.481226851851</v>
      </c>
      <c r="H1712" s="55" t="s">
        <v>1712</v>
      </c>
      <c r="I1712" s="55"/>
      <c r="J1712" s="55"/>
      <c r="K1712" s="55"/>
      <c r="L1712" s="57">
        <v>43235.481226851851</v>
      </c>
      <c r="M1712" s="59" t="s">
        <v>3727</v>
      </c>
      <c r="N1712" s="58" t="s">
        <v>5261</v>
      </c>
      <c r="O1712" s="55"/>
      <c r="P1712">
        <v>1</v>
      </c>
    </row>
    <row r="1713" spans="1:16" x14ac:dyDescent="0.25">
      <c r="A1713" s="46" t="s">
        <v>842</v>
      </c>
      <c r="B1713" s="46" t="s">
        <v>847</v>
      </c>
      <c r="C1713">
        <v>1713</v>
      </c>
      <c r="D1713" s="53">
        <v>2060</v>
      </c>
      <c r="E17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3" s="55" t="s">
        <v>1018</v>
      </c>
      <c r="G1713" s="57">
        <v>43235.699270833335</v>
      </c>
      <c r="H1713" s="55" t="s">
        <v>1436</v>
      </c>
      <c r="I1713" s="55"/>
      <c r="J1713" s="55"/>
      <c r="K1713" s="55"/>
      <c r="L1713" s="57">
        <v>43235.699270833335</v>
      </c>
      <c r="M1713" s="59" t="s">
        <v>3729</v>
      </c>
      <c r="N1713" s="58" t="s">
        <v>5263</v>
      </c>
      <c r="O1713" s="55"/>
      <c r="P1713">
        <v>1</v>
      </c>
    </row>
    <row r="1714" spans="1:16" x14ac:dyDescent="0.25">
      <c r="A1714" s="46" t="s">
        <v>848</v>
      </c>
      <c r="B1714" s="46" t="s">
        <v>748</v>
      </c>
      <c r="C1714">
        <v>1714</v>
      </c>
      <c r="D1714" s="53">
        <v>2061</v>
      </c>
      <c r="E17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4" s="55" t="s">
        <v>1018</v>
      </c>
      <c r="G1714" s="57">
        <v>43235.762650462966</v>
      </c>
      <c r="H1714" s="55" t="s">
        <v>1219</v>
      </c>
      <c r="I1714" s="55"/>
      <c r="J1714" s="55"/>
      <c r="K1714" s="55"/>
      <c r="L1714" s="57">
        <v>43235.762650462966</v>
      </c>
      <c r="M1714" s="59" t="s">
        <v>3730</v>
      </c>
      <c r="N1714" s="58" t="s">
        <v>5264</v>
      </c>
      <c r="O1714" s="55"/>
      <c r="P1714">
        <v>1</v>
      </c>
    </row>
    <row r="1715" spans="1:16" x14ac:dyDescent="0.25">
      <c r="A1715" s="46" t="s">
        <v>728</v>
      </c>
      <c r="B1715" s="46" t="s">
        <v>748</v>
      </c>
      <c r="C1715">
        <v>1715</v>
      </c>
      <c r="D1715" s="53">
        <v>2062</v>
      </c>
      <c r="E17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5" s="55" t="s">
        <v>1018</v>
      </c>
      <c r="G1715" s="57">
        <v>43235.764282407406</v>
      </c>
      <c r="H1715" s="55" t="s">
        <v>1219</v>
      </c>
      <c r="I1715" s="55"/>
      <c r="J1715" s="55"/>
      <c r="K1715" s="55"/>
      <c r="L1715" s="57">
        <v>43235.764282407406</v>
      </c>
      <c r="M1715" s="59" t="s">
        <v>3731</v>
      </c>
      <c r="N1715" s="58" t="s">
        <v>5265</v>
      </c>
      <c r="O1715" s="55"/>
      <c r="P1715">
        <v>1</v>
      </c>
    </row>
    <row r="1716" spans="1:16" x14ac:dyDescent="0.25">
      <c r="A1716" s="46" t="s">
        <v>738</v>
      </c>
      <c r="B1716" s="46" t="s">
        <v>748</v>
      </c>
      <c r="C1716">
        <v>1716</v>
      </c>
      <c r="D1716" s="53">
        <v>2063</v>
      </c>
      <c r="E17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6" s="55" t="s">
        <v>1018</v>
      </c>
      <c r="G1716" s="57">
        <v>43235.750474537039</v>
      </c>
      <c r="H1716" s="55" t="s">
        <v>1714</v>
      </c>
      <c r="I1716" s="55"/>
      <c r="J1716" s="55"/>
      <c r="K1716" s="55"/>
      <c r="L1716" s="57">
        <v>43235.750474537039</v>
      </c>
      <c r="M1716" s="59" t="s">
        <v>3732</v>
      </c>
      <c r="N1716" s="58" t="s">
        <v>5266</v>
      </c>
      <c r="O1716" s="55"/>
      <c r="P1716">
        <v>2</v>
      </c>
    </row>
    <row r="1717" spans="1:16" x14ac:dyDescent="0.25">
      <c r="A1717" s="46" t="s">
        <v>749</v>
      </c>
      <c r="B1717" s="46" t="s">
        <v>748</v>
      </c>
      <c r="C1717">
        <v>1717</v>
      </c>
      <c r="D1717" s="53">
        <v>2065</v>
      </c>
      <c r="E17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7" s="55" t="s">
        <v>1018</v>
      </c>
      <c r="G1717" s="57">
        <v>43236.553333333337</v>
      </c>
      <c r="H1717" s="55" t="s">
        <v>1580</v>
      </c>
      <c r="I1717" s="59" t="s">
        <v>2036</v>
      </c>
      <c r="J1717" s="55" t="s">
        <v>2139</v>
      </c>
      <c r="K1717" s="55"/>
      <c r="L1717" s="57">
        <v>43236.553333333337</v>
      </c>
      <c r="M1717" s="59" t="s">
        <v>3370</v>
      </c>
      <c r="N1717" s="58" t="s">
        <v>4899</v>
      </c>
      <c r="O1717" s="58" t="s">
        <v>4903</v>
      </c>
      <c r="P1717" s="61">
        <v>1</v>
      </c>
    </row>
    <row r="1718" spans="1:16" x14ac:dyDescent="0.25">
      <c r="A1718" s="46" t="s">
        <v>818</v>
      </c>
      <c r="B1718" s="46" t="s">
        <v>748</v>
      </c>
      <c r="C1718">
        <v>1718</v>
      </c>
      <c r="D1718" s="53">
        <v>2066</v>
      </c>
      <c r="E17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8" s="55" t="s">
        <v>1018</v>
      </c>
      <c r="G1718" s="57">
        <v>43235.771620370368</v>
      </c>
      <c r="H1718" s="55" t="s">
        <v>1219</v>
      </c>
      <c r="I1718" s="55"/>
      <c r="J1718" s="55"/>
      <c r="K1718" s="55"/>
      <c r="L1718" s="57">
        <v>43235.771620370368</v>
      </c>
      <c r="M1718" s="59" t="s">
        <v>3734</v>
      </c>
      <c r="N1718" s="58" t="s">
        <v>5268</v>
      </c>
      <c r="O1718" s="55"/>
      <c r="P1718">
        <v>1</v>
      </c>
    </row>
    <row r="1719" spans="1:16" x14ac:dyDescent="0.25">
      <c r="A1719" s="46" t="s">
        <v>834</v>
      </c>
      <c r="B1719" s="46" t="s">
        <v>748</v>
      </c>
      <c r="C1719">
        <v>1719</v>
      </c>
      <c r="D1719" s="53">
        <v>2067</v>
      </c>
      <c r="E17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19" s="55" t="s">
        <v>1018</v>
      </c>
      <c r="G1719" s="57">
        <v>43236.119699074072</v>
      </c>
      <c r="H1719" s="55" t="s">
        <v>1219</v>
      </c>
      <c r="I1719" s="55"/>
      <c r="J1719" s="55"/>
      <c r="K1719" s="55"/>
      <c r="L1719" s="57">
        <v>43236.119699074072</v>
      </c>
      <c r="M1719" s="59" t="s">
        <v>3735</v>
      </c>
      <c r="N1719" s="58" t="s">
        <v>5269</v>
      </c>
      <c r="O1719" s="55"/>
      <c r="P1719">
        <v>1</v>
      </c>
    </row>
    <row r="1720" spans="1:16" x14ac:dyDescent="0.25">
      <c r="A1720" s="46" t="s">
        <v>810</v>
      </c>
      <c r="B1720" s="46" t="s">
        <v>748</v>
      </c>
      <c r="C1720">
        <v>1720</v>
      </c>
      <c r="D1720" s="53">
        <v>2068</v>
      </c>
      <c r="E17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0" s="55" t="s">
        <v>1018</v>
      </c>
      <c r="G1720" s="57">
        <v>43235.763090277775</v>
      </c>
      <c r="H1720" s="55" t="s">
        <v>1219</v>
      </c>
      <c r="I1720" s="55"/>
      <c r="J1720" s="55"/>
      <c r="K1720" s="55"/>
      <c r="L1720" s="57">
        <v>43235.763090277775</v>
      </c>
      <c r="M1720" s="59" t="s">
        <v>3736</v>
      </c>
      <c r="N1720" s="58" t="s">
        <v>5270</v>
      </c>
      <c r="O1720" s="55"/>
      <c r="P1720">
        <v>1</v>
      </c>
    </row>
    <row r="1721" spans="1:16" x14ac:dyDescent="0.25">
      <c r="A1721" s="46" t="s">
        <v>842</v>
      </c>
      <c r="B1721" s="46" t="s">
        <v>748</v>
      </c>
      <c r="C1721">
        <v>1721</v>
      </c>
      <c r="D1721" s="53">
        <v>2069</v>
      </c>
      <c r="E17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1" s="55" t="s">
        <v>1018</v>
      </c>
      <c r="G1721" s="57">
        <v>43235.854490740741</v>
      </c>
      <c r="H1721" s="55" t="s">
        <v>1219</v>
      </c>
      <c r="I1721" s="55"/>
      <c r="J1721" s="55"/>
      <c r="K1721" s="55"/>
      <c r="L1721" s="57">
        <v>43235.854490740741</v>
      </c>
      <c r="M1721" s="59" t="s">
        <v>3737</v>
      </c>
      <c r="N1721" s="58" t="s">
        <v>5271</v>
      </c>
      <c r="O1721" s="55"/>
      <c r="P1721">
        <v>1</v>
      </c>
    </row>
    <row r="1722" spans="1:16" x14ac:dyDescent="0.25">
      <c r="A1722" s="46" t="s">
        <v>842</v>
      </c>
      <c r="B1722" s="46" t="s">
        <v>849</v>
      </c>
      <c r="C1722">
        <v>1722</v>
      </c>
      <c r="D1722" s="53">
        <v>2071</v>
      </c>
      <c r="E17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2" s="55" t="s">
        <v>1018</v>
      </c>
      <c r="G1722" s="57">
        <v>43235.85460648148</v>
      </c>
      <c r="H1722" s="55" t="s">
        <v>1335</v>
      </c>
      <c r="I1722" s="59" t="s">
        <v>1910</v>
      </c>
      <c r="J1722" s="55" t="s">
        <v>2148</v>
      </c>
      <c r="K1722" s="55"/>
      <c r="L1722" s="57">
        <v>43235.85460648148</v>
      </c>
      <c r="M1722" s="59" t="s">
        <v>3739</v>
      </c>
      <c r="N1722" s="58" t="s">
        <v>5273</v>
      </c>
      <c r="O1722" s="55"/>
      <c r="P1722">
        <v>1</v>
      </c>
    </row>
    <row r="1723" spans="1:16" x14ac:dyDescent="0.25">
      <c r="A1723" s="46" t="s">
        <v>850</v>
      </c>
      <c r="B1723" s="46" t="s">
        <v>891</v>
      </c>
      <c r="C1723">
        <v>1723</v>
      </c>
      <c r="D1723" s="53">
        <v>2072</v>
      </c>
      <c r="E17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3" s="55" t="s">
        <v>1018</v>
      </c>
      <c r="G1723" s="57">
        <v>43235.399965277778</v>
      </c>
      <c r="H1723" s="55" t="s">
        <v>1109</v>
      </c>
      <c r="I1723" s="55"/>
      <c r="J1723" s="55"/>
      <c r="K1723" s="55"/>
      <c r="L1723" s="57">
        <v>43235.399965277778</v>
      </c>
      <c r="M1723" s="59" t="s">
        <v>3740</v>
      </c>
      <c r="N1723" s="58" t="s">
        <v>5274</v>
      </c>
      <c r="O1723" s="55"/>
      <c r="P1723">
        <v>1</v>
      </c>
    </row>
    <row r="1724" spans="1:16" x14ac:dyDescent="0.25">
      <c r="A1724" s="46" t="s">
        <v>850</v>
      </c>
      <c r="B1724" s="46" t="s">
        <v>738</v>
      </c>
      <c r="C1724">
        <v>1724</v>
      </c>
      <c r="D1724" s="53">
        <v>2073</v>
      </c>
      <c r="E17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4" s="55" t="s">
        <v>1018</v>
      </c>
      <c r="G1724" s="57">
        <v>43235.399965277778</v>
      </c>
      <c r="H1724" s="55" t="s">
        <v>1109</v>
      </c>
      <c r="I1724" s="55"/>
      <c r="J1724" s="55"/>
      <c r="K1724" s="55"/>
      <c r="L1724" s="57">
        <v>43235.399965277778</v>
      </c>
      <c r="M1724" s="59" t="s">
        <v>3740</v>
      </c>
      <c r="N1724" s="58" t="s">
        <v>5274</v>
      </c>
      <c r="O1724" s="55"/>
      <c r="P1724">
        <v>2</v>
      </c>
    </row>
    <row r="1725" spans="1:16" x14ac:dyDescent="0.25">
      <c r="A1725" s="46" t="s">
        <v>818</v>
      </c>
      <c r="B1725" s="46" t="s">
        <v>850</v>
      </c>
      <c r="C1725">
        <v>1725</v>
      </c>
      <c r="D1725" s="53">
        <v>2075</v>
      </c>
      <c r="E17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5" s="55" t="s">
        <v>1018</v>
      </c>
      <c r="G1725" s="57">
        <v>43235.732245370367</v>
      </c>
      <c r="H1725" s="55" t="s">
        <v>1202</v>
      </c>
      <c r="I1725" s="59" t="s">
        <v>1836</v>
      </c>
      <c r="J1725" s="55" t="s">
        <v>2138</v>
      </c>
      <c r="K1725" s="55"/>
      <c r="L1725" s="57">
        <v>43235.732245370367</v>
      </c>
      <c r="M1725" s="59" t="s">
        <v>3742</v>
      </c>
      <c r="N1725" s="58" t="s">
        <v>5276</v>
      </c>
      <c r="O1725" s="55"/>
      <c r="P1725">
        <v>1</v>
      </c>
    </row>
    <row r="1726" spans="1:16" x14ac:dyDescent="0.25">
      <c r="A1726" s="46" t="s">
        <v>845</v>
      </c>
      <c r="B1726" s="46" t="s">
        <v>850</v>
      </c>
      <c r="C1726">
        <v>1726</v>
      </c>
      <c r="D1726" s="53">
        <v>2076</v>
      </c>
      <c r="E17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6" s="55" t="s">
        <v>1018</v>
      </c>
      <c r="G1726" s="57">
        <v>43234.861041666663</v>
      </c>
      <c r="H1726" s="55" t="s">
        <v>1027</v>
      </c>
      <c r="I1726" s="59" t="s">
        <v>1744</v>
      </c>
      <c r="J1726" s="55" t="s">
        <v>2138</v>
      </c>
      <c r="K1726" s="55"/>
      <c r="L1726" s="57">
        <v>43234.861041666663</v>
      </c>
      <c r="M1726" s="59" t="s">
        <v>3743</v>
      </c>
      <c r="N1726" s="58" t="s">
        <v>5277</v>
      </c>
      <c r="O1726" s="55"/>
      <c r="P1726">
        <v>1</v>
      </c>
    </row>
    <row r="1727" spans="1:16" x14ac:dyDescent="0.25">
      <c r="A1727" s="46" t="s">
        <v>807</v>
      </c>
      <c r="B1727" s="46" t="s">
        <v>850</v>
      </c>
      <c r="C1727">
        <v>1727</v>
      </c>
      <c r="D1727" s="53">
        <v>2077</v>
      </c>
      <c r="E17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7" s="55" t="s">
        <v>1018</v>
      </c>
      <c r="G1727" s="57">
        <v>43235.730358796296</v>
      </c>
      <c r="H1727" s="55" t="s">
        <v>1202</v>
      </c>
      <c r="I1727" s="59" t="s">
        <v>1836</v>
      </c>
      <c r="J1727" s="55" t="s">
        <v>2138</v>
      </c>
      <c r="K1727" s="55"/>
      <c r="L1727" s="57">
        <v>43235.730358796296</v>
      </c>
      <c r="M1727" s="59" t="s">
        <v>3744</v>
      </c>
      <c r="N1727" s="58" t="s">
        <v>5278</v>
      </c>
      <c r="O1727" s="55"/>
      <c r="P1727">
        <v>1</v>
      </c>
    </row>
    <row r="1728" spans="1:16" x14ac:dyDescent="0.25">
      <c r="A1728" s="46" t="s">
        <v>842</v>
      </c>
      <c r="B1728" s="46" t="s">
        <v>850</v>
      </c>
      <c r="C1728">
        <v>1728</v>
      </c>
      <c r="D1728" s="53">
        <v>2078</v>
      </c>
      <c r="E17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8" s="55" t="s">
        <v>1018</v>
      </c>
      <c r="G1728" s="57">
        <v>43235.858530092592</v>
      </c>
      <c r="H1728" s="55" t="s">
        <v>1336</v>
      </c>
      <c r="I1728" s="55"/>
      <c r="J1728" s="55"/>
      <c r="K1728" s="55"/>
      <c r="L1728" s="57">
        <v>43235.858530092592</v>
      </c>
      <c r="M1728" s="59" t="s">
        <v>3745</v>
      </c>
      <c r="N1728" s="58" t="s">
        <v>5279</v>
      </c>
      <c r="O1728" s="55"/>
      <c r="P1728">
        <v>1</v>
      </c>
    </row>
    <row r="1729" spans="1:16" x14ac:dyDescent="0.25">
      <c r="A1729" s="46" t="s">
        <v>810</v>
      </c>
      <c r="B1729" s="46" t="s">
        <v>928</v>
      </c>
      <c r="C1729">
        <v>1729</v>
      </c>
      <c r="D1729" s="53">
        <v>2079</v>
      </c>
      <c r="E17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29" s="55" t="s">
        <v>1018</v>
      </c>
      <c r="G1729" s="57">
        <v>43235.612199074072</v>
      </c>
      <c r="H1729" s="55" t="s">
        <v>1718</v>
      </c>
      <c r="I1729" s="59" t="s">
        <v>2120</v>
      </c>
      <c r="J1729" s="55" t="s">
        <v>2139</v>
      </c>
      <c r="K1729" s="55"/>
      <c r="L1729" s="57">
        <v>43235.612199074072</v>
      </c>
      <c r="M1729" s="59" t="s">
        <v>3746</v>
      </c>
      <c r="N1729" s="58" t="s">
        <v>5280</v>
      </c>
      <c r="O1729" s="55"/>
      <c r="P1729">
        <v>2</v>
      </c>
    </row>
    <row r="1730" spans="1:16" x14ac:dyDescent="0.25">
      <c r="A1730" s="46" t="s">
        <v>842</v>
      </c>
      <c r="B1730" s="46" t="s">
        <v>928</v>
      </c>
      <c r="C1730">
        <v>1730</v>
      </c>
      <c r="D1730" s="53">
        <v>2080</v>
      </c>
      <c r="E17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0" s="55" t="s">
        <v>1018</v>
      </c>
      <c r="G1730" s="57">
        <v>43236.299016203702</v>
      </c>
      <c r="H1730" s="55" t="s">
        <v>1256</v>
      </c>
      <c r="I1730" s="55"/>
      <c r="J1730" s="55"/>
      <c r="K1730" s="55"/>
      <c r="L1730" s="57">
        <v>43236.299016203702</v>
      </c>
      <c r="M1730" s="59" t="s">
        <v>3747</v>
      </c>
      <c r="N1730" s="58" t="s">
        <v>5281</v>
      </c>
      <c r="O1730" s="55"/>
      <c r="P1730">
        <v>1</v>
      </c>
    </row>
    <row r="1731" spans="1:16" x14ac:dyDescent="0.25">
      <c r="A1731" s="46" t="s">
        <v>810</v>
      </c>
      <c r="B1731" s="46" t="s">
        <v>929</v>
      </c>
      <c r="C1731">
        <v>1731</v>
      </c>
      <c r="D1731" s="53">
        <v>2081</v>
      </c>
      <c r="E17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1" s="55" t="s">
        <v>1018</v>
      </c>
      <c r="G1731" s="57">
        <v>43235.612199074072</v>
      </c>
      <c r="H1731" s="55" t="s">
        <v>1718</v>
      </c>
      <c r="I1731" s="59" t="s">
        <v>2120</v>
      </c>
      <c r="J1731" s="55" t="s">
        <v>2139</v>
      </c>
      <c r="K1731" s="55"/>
      <c r="L1731" s="57">
        <v>43235.612199074072</v>
      </c>
      <c r="M1731" s="59" t="s">
        <v>3746</v>
      </c>
      <c r="N1731" s="58" t="s">
        <v>5280</v>
      </c>
      <c r="O1731" s="55"/>
      <c r="P1731">
        <v>2</v>
      </c>
    </row>
    <row r="1732" spans="1:16" x14ac:dyDescent="0.25">
      <c r="A1732" s="46" t="s">
        <v>842</v>
      </c>
      <c r="B1732" s="46" t="s">
        <v>929</v>
      </c>
      <c r="C1732">
        <v>1732</v>
      </c>
      <c r="D1732" s="53">
        <v>2082</v>
      </c>
      <c r="E17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2" s="55" t="s">
        <v>1018</v>
      </c>
      <c r="G1732" s="57">
        <v>43236.299016203702</v>
      </c>
      <c r="H1732" s="55" t="s">
        <v>1256</v>
      </c>
      <c r="I1732" s="55"/>
      <c r="J1732" s="55"/>
      <c r="K1732" s="55"/>
      <c r="L1732" s="57">
        <v>43236.299016203702</v>
      </c>
      <c r="M1732" s="59" t="s">
        <v>3747</v>
      </c>
      <c r="N1732" s="58" t="s">
        <v>5281</v>
      </c>
      <c r="O1732" s="55"/>
      <c r="P1732">
        <v>1</v>
      </c>
    </row>
    <row r="1733" spans="1:16" x14ac:dyDescent="0.25">
      <c r="A1733" s="46" t="s">
        <v>810</v>
      </c>
      <c r="B1733" s="46" t="s">
        <v>738</v>
      </c>
      <c r="C1733">
        <v>1733</v>
      </c>
      <c r="D1733" s="53">
        <v>2083</v>
      </c>
      <c r="E17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3" s="55" t="s">
        <v>1018</v>
      </c>
      <c r="G1733" s="57">
        <v>43234.848993055559</v>
      </c>
      <c r="H1733" s="55" t="s">
        <v>1107</v>
      </c>
      <c r="I1733" s="55"/>
      <c r="J1733" s="55"/>
      <c r="K1733" s="55"/>
      <c r="L1733" s="57">
        <v>43234.848993055559</v>
      </c>
      <c r="M1733" s="59" t="s">
        <v>3710</v>
      </c>
      <c r="N1733" s="58" t="s">
        <v>5243</v>
      </c>
      <c r="O1733" s="55"/>
      <c r="P1733">
        <v>3</v>
      </c>
    </row>
    <row r="1734" spans="1:16" x14ac:dyDescent="0.25">
      <c r="A1734" s="46" t="s">
        <v>810</v>
      </c>
      <c r="B1734" s="46" t="s">
        <v>818</v>
      </c>
      <c r="C1734">
        <v>1734</v>
      </c>
      <c r="D1734" s="53">
        <v>2084</v>
      </c>
      <c r="E17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4" s="55" t="s">
        <v>1018</v>
      </c>
      <c r="G1734" s="57">
        <v>43235.592997685184</v>
      </c>
      <c r="H1734" s="55" t="s">
        <v>1151</v>
      </c>
      <c r="I1734" s="59" t="s">
        <v>1813</v>
      </c>
      <c r="J1734" s="55" t="s">
        <v>2138</v>
      </c>
      <c r="K1734" s="55"/>
      <c r="L1734" s="57">
        <v>43235.592997685184</v>
      </c>
      <c r="M1734" s="59" t="s">
        <v>3748</v>
      </c>
      <c r="N1734" s="58" t="s">
        <v>5282</v>
      </c>
      <c r="O1734" s="55"/>
      <c r="P1734">
        <v>1</v>
      </c>
    </row>
    <row r="1735" spans="1:16" x14ac:dyDescent="0.25">
      <c r="A1735" s="46" t="s">
        <v>810</v>
      </c>
      <c r="B1735" s="46" t="s">
        <v>834</v>
      </c>
      <c r="C1735">
        <v>1735</v>
      </c>
      <c r="D1735" s="53">
        <v>2085</v>
      </c>
      <c r="E17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5" s="55" t="s">
        <v>1018</v>
      </c>
      <c r="G1735" s="57">
        <v>43236.271851851852</v>
      </c>
      <c r="H1735" s="55" t="s">
        <v>1445</v>
      </c>
      <c r="I1735" s="55"/>
      <c r="J1735" s="55"/>
      <c r="K1735" s="55"/>
      <c r="L1735" s="57">
        <v>43236.271851851852</v>
      </c>
      <c r="M1735" s="59" t="s">
        <v>3749</v>
      </c>
      <c r="N1735" s="58" t="s">
        <v>5283</v>
      </c>
      <c r="O1735" s="55"/>
      <c r="P1735">
        <v>1</v>
      </c>
    </row>
    <row r="1736" spans="1:16" x14ac:dyDescent="0.25">
      <c r="A1736" s="46" t="s">
        <v>810</v>
      </c>
      <c r="B1736" s="46" t="s">
        <v>857</v>
      </c>
      <c r="C1736">
        <v>1736</v>
      </c>
      <c r="D1736" s="53">
        <v>2086</v>
      </c>
      <c r="E17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6" s="55" t="s">
        <v>1018</v>
      </c>
      <c r="G1736" s="57">
        <v>43236.530312499999</v>
      </c>
      <c r="H1736" s="55" t="s">
        <v>1512</v>
      </c>
      <c r="I1736" s="59" t="s">
        <v>1999</v>
      </c>
      <c r="J1736" s="55" t="s">
        <v>2142</v>
      </c>
      <c r="K1736" s="55"/>
      <c r="L1736" s="57">
        <v>43236.530312499999</v>
      </c>
      <c r="M1736" s="59" t="s">
        <v>3750</v>
      </c>
      <c r="N1736" s="58" t="s">
        <v>5284</v>
      </c>
      <c r="O1736" s="55"/>
      <c r="P1736">
        <v>1</v>
      </c>
    </row>
    <row r="1737" spans="1:16" x14ac:dyDescent="0.25">
      <c r="A1737" s="46" t="s">
        <v>810</v>
      </c>
      <c r="B1737" s="46" t="s">
        <v>743</v>
      </c>
      <c r="C1737">
        <v>1737</v>
      </c>
      <c r="D1737" s="53">
        <v>2087</v>
      </c>
      <c r="E17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7" s="55" t="s">
        <v>1018</v>
      </c>
      <c r="G1737" s="57">
        <v>43236.530312499999</v>
      </c>
      <c r="H1737" s="55" t="s">
        <v>1512</v>
      </c>
      <c r="I1737" s="59" t="s">
        <v>1999</v>
      </c>
      <c r="J1737" s="55" t="s">
        <v>2142</v>
      </c>
      <c r="K1737" s="55"/>
      <c r="L1737" s="57">
        <v>43236.530312499999</v>
      </c>
      <c r="M1737" s="59" t="s">
        <v>3750</v>
      </c>
      <c r="N1737" s="58" t="s">
        <v>5284</v>
      </c>
      <c r="O1737" s="55"/>
      <c r="P1737">
        <v>1</v>
      </c>
    </row>
    <row r="1738" spans="1:16" x14ac:dyDescent="0.25">
      <c r="A1738" s="46" t="s">
        <v>810</v>
      </c>
      <c r="B1738" s="46" t="s">
        <v>845</v>
      </c>
      <c r="C1738">
        <v>1738</v>
      </c>
      <c r="D1738" s="53">
        <v>2088</v>
      </c>
      <c r="E17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8" s="55" t="s">
        <v>1018</v>
      </c>
      <c r="G1738" s="57">
        <v>43236.57708333333</v>
      </c>
      <c r="H1738" s="55" t="s">
        <v>1719</v>
      </c>
      <c r="I1738" s="59" t="s">
        <v>1999</v>
      </c>
      <c r="J1738" s="55" t="s">
        <v>2142</v>
      </c>
      <c r="K1738" s="55"/>
      <c r="L1738" s="57">
        <v>43236.57708333333</v>
      </c>
      <c r="M1738" s="59" t="s">
        <v>3751</v>
      </c>
      <c r="N1738" s="58" t="s">
        <v>5285</v>
      </c>
      <c r="O1738" s="55"/>
      <c r="P1738">
        <v>1</v>
      </c>
    </row>
    <row r="1739" spans="1:16" x14ac:dyDescent="0.25">
      <c r="A1739" s="46" t="s">
        <v>842</v>
      </c>
      <c r="B1739" s="46" t="s">
        <v>810</v>
      </c>
      <c r="C1739">
        <v>1739</v>
      </c>
      <c r="D1739" s="53">
        <v>2089</v>
      </c>
      <c r="E17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39" s="55" t="s">
        <v>1018</v>
      </c>
      <c r="G1739" s="57">
        <v>43236.299016203702</v>
      </c>
      <c r="H1739" s="55" t="s">
        <v>1256</v>
      </c>
      <c r="I1739" s="55"/>
      <c r="J1739" s="55"/>
      <c r="K1739" s="55"/>
      <c r="L1739" s="57">
        <v>43236.299016203702</v>
      </c>
      <c r="M1739" s="59" t="s">
        <v>3747</v>
      </c>
      <c r="N1739" s="58" t="s">
        <v>5281</v>
      </c>
      <c r="O1739" s="55"/>
      <c r="P1739">
        <v>1</v>
      </c>
    </row>
    <row r="1740" spans="1:16" x14ac:dyDescent="0.25">
      <c r="A1740" s="46" t="s">
        <v>851</v>
      </c>
      <c r="B1740" s="46" t="s">
        <v>818</v>
      </c>
      <c r="C1740">
        <v>1740</v>
      </c>
      <c r="D1740" s="53">
        <v>2091</v>
      </c>
      <c r="E17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0" s="55" t="s">
        <v>1018</v>
      </c>
      <c r="G1740" s="57">
        <v>43236.521469907406</v>
      </c>
      <c r="H1740" s="55" t="s">
        <v>1204</v>
      </c>
      <c r="I1740" s="55"/>
      <c r="J1740" s="55"/>
      <c r="K1740" s="55"/>
      <c r="L1740" s="57">
        <v>43236.521469907406</v>
      </c>
      <c r="M1740" s="59" t="s">
        <v>3753</v>
      </c>
      <c r="N1740" s="58" t="s">
        <v>5287</v>
      </c>
      <c r="O1740" s="55"/>
      <c r="P1740">
        <v>1</v>
      </c>
    </row>
    <row r="1741" spans="1:16" x14ac:dyDescent="0.25">
      <c r="A1741" s="46" t="s">
        <v>738</v>
      </c>
      <c r="B1741" s="46" t="s">
        <v>851</v>
      </c>
      <c r="C1741">
        <v>1741</v>
      </c>
      <c r="D1741" s="53">
        <v>2092</v>
      </c>
      <c r="E17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1" s="55" t="s">
        <v>1018</v>
      </c>
      <c r="G1741" s="57">
        <v>43236.498541666668</v>
      </c>
      <c r="H1741" s="55" t="s">
        <v>1475</v>
      </c>
      <c r="I1741" s="59" t="s">
        <v>1979</v>
      </c>
      <c r="J1741" s="55" t="s">
        <v>2181</v>
      </c>
      <c r="K1741" s="55" t="s">
        <v>2244</v>
      </c>
      <c r="L1741" s="57">
        <v>43236.498541666668</v>
      </c>
      <c r="M1741" s="59" t="s">
        <v>3754</v>
      </c>
      <c r="N1741" s="58" t="s">
        <v>5288</v>
      </c>
      <c r="O1741" s="55"/>
      <c r="P1741">
        <v>2</v>
      </c>
    </row>
    <row r="1742" spans="1:16" x14ac:dyDescent="0.25">
      <c r="A1742" s="46" t="s">
        <v>842</v>
      </c>
      <c r="B1742" s="46" t="s">
        <v>851</v>
      </c>
      <c r="C1742">
        <v>1742</v>
      </c>
      <c r="D1742" s="53">
        <v>2093</v>
      </c>
      <c r="E17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2" s="55" t="s">
        <v>1018</v>
      </c>
      <c r="G1742" s="57">
        <v>43236.441678240742</v>
      </c>
      <c r="H1742" s="55" t="s">
        <v>1475</v>
      </c>
      <c r="I1742" s="59" t="s">
        <v>1979</v>
      </c>
      <c r="J1742" s="55" t="s">
        <v>2181</v>
      </c>
      <c r="K1742" s="55" t="s">
        <v>2244</v>
      </c>
      <c r="L1742" s="57">
        <v>43236.441678240742</v>
      </c>
      <c r="M1742" s="59" t="s">
        <v>3755</v>
      </c>
      <c r="N1742" s="58" t="s">
        <v>5289</v>
      </c>
      <c r="O1742" s="55"/>
      <c r="P1742">
        <v>1</v>
      </c>
    </row>
    <row r="1743" spans="1:16" x14ac:dyDescent="0.25">
      <c r="A1743" s="46" t="s">
        <v>524</v>
      </c>
      <c r="B1743" s="46" t="s">
        <v>857</v>
      </c>
      <c r="C1743">
        <v>1743</v>
      </c>
      <c r="D1743" s="53">
        <v>2094</v>
      </c>
      <c r="E17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3" s="55" t="s">
        <v>1018</v>
      </c>
      <c r="G1743" s="57">
        <v>43236.186226851853</v>
      </c>
      <c r="H1743" s="55" t="s">
        <v>1721</v>
      </c>
      <c r="I1743" s="59" t="s">
        <v>1884</v>
      </c>
      <c r="J1743" s="55" t="s">
        <v>2142</v>
      </c>
      <c r="K1743" s="55"/>
      <c r="L1743" s="57">
        <v>43236.186226851853</v>
      </c>
      <c r="M1743" s="59" t="s">
        <v>3756</v>
      </c>
      <c r="N1743" s="58" t="s">
        <v>5290</v>
      </c>
      <c r="O1743" s="55"/>
      <c r="P1743">
        <v>2</v>
      </c>
    </row>
    <row r="1744" spans="1:16" x14ac:dyDescent="0.25">
      <c r="A1744" s="46" t="s">
        <v>749</v>
      </c>
      <c r="B1744" s="46" t="s">
        <v>524</v>
      </c>
      <c r="C1744">
        <v>1744</v>
      </c>
      <c r="D1744" s="53">
        <v>2095</v>
      </c>
      <c r="E17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4" s="55" t="s">
        <v>1018</v>
      </c>
      <c r="G1744" s="57">
        <v>43236.393368055556</v>
      </c>
      <c r="H1744" s="55" t="s">
        <v>1293</v>
      </c>
      <c r="I1744" s="59" t="s">
        <v>1884</v>
      </c>
      <c r="J1744" s="55" t="s">
        <v>2142</v>
      </c>
      <c r="K1744" s="55"/>
      <c r="L1744" s="57">
        <v>43236.393368055556</v>
      </c>
      <c r="M1744" s="59" t="s">
        <v>3757</v>
      </c>
      <c r="N1744" s="58" t="s">
        <v>5291</v>
      </c>
      <c r="O1744" s="55"/>
      <c r="P1744">
        <v>1</v>
      </c>
    </row>
    <row r="1745" spans="1:16" x14ac:dyDescent="0.25">
      <c r="A1745" s="46" t="s">
        <v>807</v>
      </c>
      <c r="B1745" s="46" t="s">
        <v>524</v>
      </c>
      <c r="C1745">
        <v>1745</v>
      </c>
      <c r="D1745" s="53">
        <v>2096</v>
      </c>
      <c r="E17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5" s="55" t="s">
        <v>1018</v>
      </c>
      <c r="G1745" s="57">
        <v>43236.211296296293</v>
      </c>
      <c r="H1745" s="55" t="s">
        <v>1310</v>
      </c>
      <c r="I1745" s="59" t="s">
        <v>1896</v>
      </c>
      <c r="J1745" s="55" t="s">
        <v>2142</v>
      </c>
      <c r="K1745" s="55"/>
      <c r="L1745" s="57">
        <v>43236.211296296293</v>
      </c>
      <c r="M1745" s="59" t="s">
        <v>3758</v>
      </c>
      <c r="N1745" s="58" t="s">
        <v>5292</v>
      </c>
      <c r="O1745" s="55"/>
      <c r="P1745">
        <v>2</v>
      </c>
    </row>
    <row r="1746" spans="1:16" x14ac:dyDescent="0.25">
      <c r="A1746" s="46" t="s">
        <v>842</v>
      </c>
      <c r="B1746" s="46" t="s">
        <v>524</v>
      </c>
      <c r="C1746">
        <v>1746</v>
      </c>
      <c r="D1746" s="53">
        <v>2097</v>
      </c>
      <c r="E17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6" s="55" t="s">
        <v>1018</v>
      </c>
      <c r="G1746" s="57">
        <v>43236.444687499999</v>
      </c>
      <c r="H1746" s="55" t="s">
        <v>1293</v>
      </c>
      <c r="I1746" s="59" t="s">
        <v>1884</v>
      </c>
      <c r="J1746" s="55" t="s">
        <v>2142</v>
      </c>
      <c r="K1746" s="55"/>
      <c r="L1746" s="57">
        <v>43236.444687499999</v>
      </c>
      <c r="M1746" s="59" t="s">
        <v>3759</v>
      </c>
      <c r="N1746" s="58" t="s">
        <v>5293</v>
      </c>
      <c r="O1746" s="55"/>
      <c r="P1746">
        <v>1</v>
      </c>
    </row>
    <row r="1747" spans="1:16" x14ac:dyDescent="0.25">
      <c r="A1747" s="46" t="s">
        <v>848</v>
      </c>
      <c r="B1747" s="46" t="s">
        <v>857</v>
      </c>
      <c r="C1747">
        <v>1747</v>
      </c>
      <c r="D1747" s="53">
        <v>2098</v>
      </c>
      <c r="E17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7" s="55" t="s">
        <v>1018</v>
      </c>
      <c r="G1747" s="57">
        <v>43235.37090277778</v>
      </c>
      <c r="H1747" s="55" t="s">
        <v>1101</v>
      </c>
      <c r="I1747" s="55"/>
      <c r="J1747" s="55"/>
      <c r="K1747" s="55"/>
      <c r="L1747" s="57">
        <v>43235.37090277778</v>
      </c>
      <c r="M1747" s="59" t="s">
        <v>3760</v>
      </c>
      <c r="N1747" s="58" t="s">
        <v>5294</v>
      </c>
      <c r="O1747" s="55"/>
      <c r="P1747">
        <v>1</v>
      </c>
    </row>
    <row r="1748" spans="1:16" x14ac:dyDescent="0.25">
      <c r="A1748" s="46" t="s">
        <v>848</v>
      </c>
      <c r="B1748" s="46" t="s">
        <v>738</v>
      </c>
      <c r="C1748">
        <v>1748</v>
      </c>
      <c r="D1748" s="53">
        <v>2099</v>
      </c>
      <c r="E17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8" s="55" t="s">
        <v>1018</v>
      </c>
      <c r="G1748" s="57">
        <v>43235.762650462966</v>
      </c>
      <c r="H1748" s="55" t="s">
        <v>1219</v>
      </c>
      <c r="I1748" s="55"/>
      <c r="J1748" s="55"/>
      <c r="K1748" s="55"/>
      <c r="L1748" s="57">
        <v>43235.762650462966</v>
      </c>
      <c r="M1748" s="59" t="s">
        <v>3730</v>
      </c>
      <c r="N1748" s="58" t="s">
        <v>5264</v>
      </c>
      <c r="O1748" s="55"/>
      <c r="P1748">
        <v>1</v>
      </c>
    </row>
    <row r="1749" spans="1:16" x14ac:dyDescent="0.25">
      <c r="A1749" s="46" t="s">
        <v>749</v>
      </c>
      <c r="B1749" s="46" t="s">
        <v>848</v>
      </c>
      <c r="C1749">
        <v>1749</v>
      </c>
      <c r="D1749" s="53">
        <v>2100</v>
      </c>
      <c r="E17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49" s="55" t="s">
        <v>1018</v>
      </c>
      <c r="G1749" s="57">
        <v>43236.291608796295</v>
      </c>
      <c r="H1749" s="55" t="s">
        <v>1722</v>
      </c>
      <c r="I1749" s="59" t="s">
        <v>2121</v>
      </c>
      <c r="J1749" s="55" t="s">
        <v>2139</v>
      </c>
      <c r="K1749" s="55"/>
      <c r="L1749" s="57">
        <v>43236.291608796295</v>
      </c>
      <c r="M1749" s="59" t="s">
        <v>3761</v>
      </c>
      <c r="N1749" s="58" t="s">
        <v>5295</v>
      </c>
      <c r="O1749" s="58" t="s">
        <v>5299</v>
      </c>
      <c r="P1749" s="61">
        <v>1</v>
      </c>
    </row>
    <row r="1750" spans="1:16" x14ac:dyDescent="0.25">
      <c r="A1750" s="46" t="s">
        <v>842</v>
      </c>
      <c r="B1750" s="46" t="s">
        <v>848</v>
      </c>
      <c r="C1750">
        <v>1750</v>
      </c>
      <c r="D1750" s="53">
        <v>2101</v>
      </c>
      <c r="E17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0" s="55" t="s">
        <v>1018</v>
      </c>
      <c r="G1750" s="57">
        <v>43236.458113425928</v>
      </c>
      <c r="H1750" s="55" t="s">
        <v>1723</v>
      </c>
      <c r="I1750" s="55"/>
      <c r="J1750" s="55"/>
      <c r="K1750" s="55"/>
      <c r="L1750" s="57">
        <v>43236.458113425928</v>
      </c>
      <c r="M1750" s="59" t="s">
        <v>3762</v>
      </c>
      <c r="N1750" s="58" t="s">
        <v>5296</v>
      </c>
      <c r="O1750" s="55"/>
      <c r="P1750">
        <v>1</v>
      </c>
    </row>
    <row r="1751" spans="1:16" x14ac:dyDescent="0.25">
      <c r="A1751" s="46" t="s">
        <v>852</v>
      </c>
      <c r="B1751" s="46" t="s">
        <v>771</v>
      </c>
      <c r="C1751">
        <v>1751</v>
      </c>
      <c r="D1751" s="53">
        <v>2102</v>
      </c>
      <c r="E17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1" s="55" t="s">
        <v>1018</v>
      </c>
      <c r="G1751" s="57">
        <v>43236.19798611111</v>
      </c>
      <c r="H1751" s="55" t="s">
        <v>1724</v>
      </c>
      <c r="I1751" s="59" t="s">
        <v>2122</v>
      </c>
      <c r="J1751" s="55" t="s">
        <v>2139</v>
      </c>
      <c r="K1751" s="55"/>
      <c r="L1751" s="57">
        <v>43236.19798611111</v>
      </c>
      <c r="M1751" s="59" t="s">
        <v>3763</v>
      </c>
      <c r="N1751" s="58" t="s">
        <v>5297</v>
      </c>
      <c r="O1751" s="55"/>
      <c r="P1751">
        <v>1</v>
      </c>
    </row>
    <row r="1752" spans="1:16" x14ac:dyDescent="0.25">
      <c r="A1752" s="46" t="s">
        <v>771</v>
      </c>
      <c r="B1752" s="46" t="s">
        <v>852</v>
      </c>
      <c r="C1752">
        <v>1752</v>
      </c>
      <c r="D1752" s="53">
        <v>2103</v>
      </c>
      <c r="E17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2" s="55" t="s">
        <v>1018</v>
      </c>
      <c r="G1752" s="57">
        <v>43236.203020833331</v>
      </c>
      <c r="H1752" s="55" t="s">
        <v>1366</v>
      </c>
      <c r="I1752" s="55"/>
      <c r="J1752" s="55"/>
      <c r="K1752" s="55"/>
      <c r="L1752" s="57">
        <v>43236.203020833331</v>
      </c>
      <c r="M1752" s="59" t="s">
        <v>3764</v>
      </c>
      <c r="N1752" s="58" t="s">
        <v>5298</v>
      </c>
      <c r="O1752" s="55"/>
      <c r="P1752">
        <v>1</v>
      </c>
    </row>
    <row r="1753" spans="1:16" x14ac:dyDescent="0.25">
      <c r="A1753" s="46" t="s">
        <v>853</v>
      </c>
      <c r="B1753" s="46" t="s">
        <v>771</v>
      </c>
      <c r="C1753">
        <v>1753</v>
      </c>
      <c r="D1753" s="53">
        <v>2104</v>
      </c>
      <c r="E17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3" s="55" t="s">
        <v>1018</v>
      </c>
      <c r="G1753" s="57">
        <v>43236.245358796295</v>
      </c>
      <c r="H1753" s="55" t="s">
        <v>1725</v>
      </c>
      <c r="I1753" s="59" t="s">
        <v>2123</v>
      </c>
      <c r="J1753" s="55" t="s">
        <v>2139</v>
      </c>
      <c r="K1753" s="55"/>
      <c r="L1753" s="57">
        <v>43236.245358796295</v>
      </c>
      <c r="M1753" s="59" t="s">
        <v>3765</v>
      </c>
      <c r="N1753" s="58" t="s">
        <v>5299</v>
      </c>
      <c r="O1753" s="58" t="s">
        <v>5297</v>
      </c>
      <c r="P1753" s="61">
        <v>1</v>
      </c>
    </row>
    <row r="1754" spans="1:16" x14ac:dyDescent="0.25">
      <c r="A1754" s="46" t="s">
        <v>738</v>
      </c>
      <c r="B1754" s="46" t="s">
        <v>771</v>
      </c>
      <c r="C1754">
        <v>1754</v>
      </c>
      <c r="D1754" s="53">
        <v>2105</v>
      </c>
      <c r="E17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4" s="55" t="s">
        <v>1018</v>
      </c>
      <c r="G1754" s="57">
        <v>43235.313472222224</v>
      </c>
      <c r="H1754" s="55" t="s">
        <v>1326</v>
      </c>
      <c r="I1754" s="55"/>
      <c r="J1754" s="55"/>
      <c r="K1754" s="55"/>
      <c r="L1754" s="57">
        <v>43235.313472222224</v>
      </c>
      <c r="M1754" s="59" t="s">
        <v>3465</v>
      </c>
      <c r="N1754" s="58" t="s">
        <v>4994</v>
      </c>
      <c r="O1754" s="55"/>
      <c r="P1754">
        <v>1</v>
      </c>
    </row>
    <row r="1755" spans="1:16" x14ac:dyDescent="0.25">
      <c r="A1755" s="46" t="s">
        <v>749</v>
      </c>
      <c r="B1755" s="46" t="s">
        <v>771</v>
      </c>
      <c r="C1755">
        <v>1755</v>
      </c>
      <c r="D1755" s="53">
        <v>2106</v>
      </c>
      <c r="E17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5" s="55" t="s">
        <v>1018</v>
      </c>
      <c r="G1755" s="57">
        <v>43236.291608796295</v>
      </c>
      <c r="H1755" s="55" t="s">
        <v>1722</v>
      </c>
      <c r="I1755" s="59" t="s">
        <v>2121</v>
      </c>
      <c r="J1755" s="55" t="s">
        <v>2139</v>
      </c>
      <c r="K1755" s="55"/>
      <c r="L1755" s="57">
        <v>43236.291608796295</v>
      </c>
      <c r="M1755" s="59" t="s">
        <v>3761</v>
      </c>
      <c r="N1755" s="58" t="s">
        <v>5295</v>
      </c>
      <c r="O1755" s="58" t="s">
        <v>5299</v>
      </c>
      <c r="P1755" s="61">
        <v>1</v>
      </c>
    </row>
    <row r="1756" spans="1:16" x14ac:dyDescent="0.25">
      <c r="A1756" s="46" t="s">
        <v>842</v>
      </c>
      <c r="B1756" s="46" t="s">
        <v>771</v>
      </c>
      <c r="C1756">
        <v>1756</v>
      </c>
      <c r="D1756" s="53">
        <v>2107</v>
      </c>
      <c r="E17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6" s="55" t="s">
        <v>1018</v>
      </c>
      <c r="G1756" s="57">
        <v>43236.457997685182</v>
      </c>
      <c r="H1756" s="55" t="s">
        <v>1439</v>
      </c>
      <c r="I1756" s="55"/>
      <c r="J1756" s="55"/>
      <c r="K1756" s="55"/>
      <c r="L1756" s="57">
        <v>43236.457997685182</v>
      </c>
      <c r="M1756" s="59" t="s">
        <v>3766</v>
      </c>
      <c r="N1756" s="58" t="s">
        <v>5300</v>
      </c>
      <c r="O1756" s="55"/>
      <c r="P1756">
        <v>2</v>
      </c>
    </row>
    <row r="1757" spans="1:16" x14ac:dyDescent="0.25">
      <c r="A1757" s="46" t="s">
        <v>749</v>
      </c>
      <c r="B1757" s="46" t="s">
        <v>852</v>
      </c>
      <c r="C1757">
        <v>1757</v>
      </c>
      <c r="D1757" s="53">
        <v>2109</v>
      </c>
      <c r="E17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7" s="55" t="s">
        <v>1018</v>
      </c>
      <c r="G1757" s="57">
        <v>43236.291608796295</v>
      </c>
      <c r="H1757" s="55" t="s">
        <v>1722</v>
      </c>
      <c r="I1757" s="59" t="s">
        <v>2121</v>
      </c>
      <c r="J1757" s="55" t="s">
        <v>2139</v>
      </c>
      <c r="K1757" s="55"/>
      <c r="L1757" s="57">
        <v>43236.291608796295</v>
      </c>
      <c r="M1757" s="59" t="s">
        <v>3761</v>
      </c>
      <c r="N1757" s="58" t="s">
        <v>5295</v>
      </c>
      <c r="O1757" s="58" t="s">
        <v>5299</v>
      </c>
      <c r="P1757" s="61">
        <v>1</v>
      </c>
    </row>
    <row r="1758" spans="1:16" x14ac:dyDescent="0.25">
      <c r="A1758" s="46" t="s">
        <v>842</v>
      </c>
      <c r="B1758" s="46" t="s">
        <v>852</v>
      </c>
      <c r="C1758">
        <v>1758</v>
      </c>
      <c r="D1758" s="53">
        <v>2110</v>
      </c>
      <c r="E17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8" s="55" t="s">
        <v>1018</v>
      </c>
      <c r="G1758" s="57">
        <v>43236.457997685182</v>
      </c>
      <c r="H1758" s="55" t="s">
        <v>1439</v>
      </c>
      <c r="I1758" s="55"/>
      <c r="J1758" s="55"/>
      <c r="K1758" s="55"/>
      <c r="L1758" s="57">
        <v>43236.457997685182</v>
      </c>
      <c r="M1758" s="59" t="s">
        <v>3766</v>
      </c>
      <c r="N1758" s="58" t="s">
        <v>5300</v>
      </c>
      <c r="O1758" s="55"/>
      <c r="P1758">
        <v>2</v>
      </c>
    </row>
    <row r="1759" spans="1:16" x14ac:dyDescent="0.25">
      <c r="A1759" s="46" t="s">
        <v>842</v>
      </c>
      <c r="B1759" s="46" t="s">
        <v>853</v>
      </c>
      <c r="C1759">
        <v>1759</v>
      </c>
      <c r="D1759" s="53">
        <v>2112</v>
      </c>
      <c r="E17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59" s="55" t="s">
        <v>1018</v>
      </c>
      <c r="G1759" s="57">
        <v>43236.457997685182</v>
      </c>
      <c r="H1759" s="55" t="s">
        <v>1439</v>
      </c>
      <c r="I1759" s="55"/>
      <c r="J1759" s="55"/>
      <c r="K1759" s="55"/>
      <c r="L1759" s="57">
        <v>43236.457997685182</v>
      </c>
      <c r="M1759" s="59" t="s">
        <v>3766</v>
      </c>
      <c r="N1759" s="58" t="s">
        <v>5300</v>
      </c>
      <c r="O1759" s="55"/>
      <c r="P1759">
        <v>2</v>
      </c>
    </row>
    <row r="1760" spans="1:16" x14ac:dyDescent="0.25">
      <c r="A1760" s="46" t="s">
        <v>749</v>
      </c>
      <c r="B1760" s="46" t="s">
        <v>807</v>
      </c>
      <c r="C1760">
        <v>1760</v>
      </c>
      <c r="D1760" s="53">
        <v>2113</v>
      </c>
      <c r="E17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0" s="55" t="s">
        <v>1018</v>
      </c>
      <c r="G1760" s="57">
        <v>43234.827893518515</v>
      </c>
      <c r="H1760" s="55" t="s">
        <v>1726</v>
      </c>
      <c r="I1760" s="55"/>
      <c r="J1760" s="55"/>
      <c r="K1760" s="55"/>
      <c r="L1760" s="57">
        <v>43234.827893518515</v>
      </c>
      <c r="M1760" s="59" t="s">
        <v>3767</v>
      </c>
      <c r="N1760" s="58" t="s">
        <v>5301</v>
      </c>
      <c r="O1760" s="55"/>
      <c r="P1760">
        <v>1</v>
      </c>
    </row>
    <row r="1761" spans="1:16" x14ac:dyDescent="0.25">
      <c r="A1761" s="46" t="s">
        <v>749</v>
      </c>
      <c r="B1761" s="46" t="s">
        <v>818</v>
      </c>
      <c r="C1761">
        <v>1761</v>
      </c>
      <c r="D1761" s="53">
        <v>2114</v>
      </c>
      <c r="E17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1" s="55" t="s">
        <v>1018</v>
      </c>
      <c r="G1761" s="57">
        <v>43236.553333333337</v>
      </c>
      <c r="H1761" s="55" t="s">
        <v>1580</v>
      </c>
      <c r="I1761" s="59" t="s">
        <v>2036</v>
      </c>
      <c r="J1761" s="55" t="s">
        <v>2139</v>
      </c>
      <c r="K1761" s="55"/>
      <c r="L1761" s="57">
        <v>43236.553333333337</v>
      </c>
      <c r="M1761" s="59" t="s">
        <v>3370</v>
      </c>
      <c r="N1761" s="58" t="s">
        <v>4899</v>
      </c>
      <c r="O1761" s="58" t="s">
        <v>4903</v>
      </c>
      <c r="P1761" s="61">
        <v>1</v>
      </c>
    </row>
    <row r="1762" spans="1:16" x14ac:dyDescent="0.25">
      <c r="A1762" s="46" t="s">
        <v>749</v>
      </c>
      <c r="B1762" s="46" t="s">
        <v>857</v>
      </c>
      <c r="C1762">
        <v>1762</v>
      </c>
      <c r="D1762" s="53">
        <v>2115</v>
      </c>
      <c r="E17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2" s="55" t="s">
        <v>1018</v>
      </c>
      <c r="G1762" s="57">
        <v>43236.553333333337</v>
      </c>
      <c r="H1762" s="55" t="s">
        <v>1580</v>
      </c>
      <c r="I1762" s="59" t="s">
        <v>2036</v>
      </c>
      <c r="J1762" s="55" t="s">
        <v>2139</v>
      </c>
      <c r="K1762" s="55"/>
      <c r="L1762" s="57">
        <v>43236.553333333337</v>
      </c>
      <c r="M1762" s="59" t="s">
        <v>3370</v>
      </c>
      <c r="N1762" s="58" t="s">
        <v>4899</v>
      </c>
      <c r="O1762" s="58" t="s">
        <v>4903</v>
      </c>
      <c r="P1762" s="61">
        <v>1</v>
      </c>
    </row>
    <row r="1763" spans="1:16" x14ac:dyDescent="0.25">
      <c r="A1763" s="46" t="s">
        <v>842</v>
      </c>
      <c r="B1763" s="46" t="s">
        <v>749</v>
      </c>
      <c r="C1763">
        <v>1763</v>
      </c>
      <c r="D1763" s="53">
        <v>2116</v>
      </c>
      <c r="E17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3" s="55" t="s">
        <v>1018</v>
      </c>
      <c r="G1763" s="57">
        <v>43236.458113425928</v>
      </c>
      <c r="H1763" s="55" t="s">
        <v>1723</v>
      </c>
      <c r="I1763" s="55"/>
      <c r="J1763" s="55"/>
      <c r="K1763" s="55"/>
      <c r="L1763" s="57">
        <v>43236.458113425928</v>
      </c>
      <c r="M1763" s="59" t="s">
        <v>3762</v>
      </c>
      <c r="N1763" s="58" t="s">
        <v>5296</v>
      </c>
      <c r="O1763" s="55"/>
      <c r="P1763">
        <v>1</v>
      </c>
    </row>
    <row r="1764" spans="1:16" x14ac:dyDescent="0.25">
      <c r="A1764" s="46" t="s">
        <v>834</v>
      </c>
      <c r="B1764" s="46" t="s">
        <v>738</v>
      </c>
      <c r="C1764">
        <v>1764</v>
      </c>
      <c r="D1764" s="53">
        <v>2117</v>
      </c>
      <c r="E17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4" s="55" t="s">
        <v>1018</v>
      </c>
      <c r="G1764" s="57">
        <v>43236.119699074072</v>
      </c>
      <c r="H1764" s="55" t="s">
        <v>1219</v>
      </c>
      <c r="I1764" s="55"/>
      <c r="J1764" s="55"/>
      <c r="K1764" s="55"/>
      <c r="L1764" s="57">
        <v>43236.119699074072</v>
      </c>
      <c r="M1764" s="59" t="s">
        <v>3735</v>
      </c>
      <c r="N1764" s="58" t="s">
        <v>5269</v>
      </c>
      <c r="O1764" s="55"/>
      <c r="P1764">
        <v>1</v>
      </c>
    </row>
    <row r="1765" spans="1:16" x14ac:dyDescent="0.25">
      <c r="A1765" s="46" t="s">
        <v>834</v>
      </c>
      <c r="B1765" s="46" t="s">
        <v>845</v>
      </c>
      <c r="C1765">
        <v>1765</v>
      </c>
      <c r="D1765" s="53">
        <v>2119</v>
      </c>
      <c r="E17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5" s="55" t="s">
        <v>1018</v>
      </c>
      <c r="G1765" s="57">
        <v>43236.560995370368</v>
      </c>
      <c r="H1765" s="55" t="s">
        <v>1719</v>
      </c>
      <c r="I1765" s="59" t="s">
        <v>1999</v>
      </c>
      <c r="J1765" s="55" t="s">
        <v>2142</v>
      </c>
      <c r="K1765" s="55"/>
      <c r="L1765" s="57">
        <v>43236.560995370368</v>
      </c>
      <c r="M1765" s="59" t="s">
        <v>3769</v>
      </c>
      <c r="N1765" s="58" t="s">
        <v>5303</v>
      </c>
      <c r="O1765" s="55"/>
      <c r="P1765">
        <v>1</v>
      </c>
    </row>
    <row r="1766" spans="1:16" x14ac:dyDescent="0.25">
      <c r="A1766" s="46" t="s">
        <v>834</v>
      </c>
      <c r="B1766" s="46" t="s">
        <v>857</v>
      </c>
      <c r="C1766">
        <v>1766</v>
      </c>
      <c r="D1766" s="53">
        <v>2120</v>
      </c>
      <c r="E17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6" s="55" t="s">
        <v>1018</v>
      </c>
      <c r="G1766" s="57">
        <v>43236.562418981484</v>
      </c>
      <c r="H1766" s="55" t="s">
        <v>1728</v>
      </c>
      <c r="I1766" s="59" t="s">
        <v>1999</v>
      </c>
      <c r="J1766" s="55" t="s">
        <v>2142</v>
      </c>
      <c r="K1766" s="55"/>
      <c r="L1766" s="57">
        <v>43236.562418981484</v>
      </c>
      <c r="M1766" s="59" t="s">
        <v>3770</v>
      </c>
      <c r="N1766" s="58" t="s">
        <v>5304</v>
      </c>
      <c r="O1766" s="55"/>
      <c r="P1766">
        <v>1</v>
      </c>
    </row>
    <row r="1767" spans="1:16" x14ac:dyDescent="0.25">
      <c r="A1767" s="46" t="s">
        <v>842</v>
      </c>
      <c r="B1767" s="46" t="s">
        <v>834</v>
      </c>
      <c r="C1767">
        <v>1767</v>
      </c>
      <c r="D1767" s="53">
        <v>2121</v>
      </c>
      <c r="E17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7" s="55" t="s">
        <v>1018</v>
      </c>
      <c r="G1767" s="57">
        <v>43236.56150462963</v>
      </c>
      <c r="H1767" s="55" t="s">
        <v>1729</v>
      </c>
      <c r="I1767" s="59" t="s">
        <v>2125</v>
      </c>
      <c r="J1767" s="55" t="s">
        <v>2137</v>
      </c>
      <c r="K1767" s="55"/>
      <c r="L1767" s="57">
        <v>43236.56150462963</v>
      </c>
      <c r="M1767" s="59" t="s">
        <v>3771</v>
      </c>
      <c r="N1767" s="58" t="s">
        <v>5305</v>
      </c>
      <c r="O1767" s="55"/>
      <c r="P1767">
        <v>1</v>
      </c>
    </row>
    <row r="1768" spans="1:16" x14ac:dyDescent="0.25">
      <c r="A1768" s="46" t="s">
        <v>845</v>
      </c>
      <c r="B1768" s="46" t="s">
        <v>818</v>
      </c>
      <c r="C1768">
        <v>1768</v>
      </c>
      <c r="D1768" s="53">
        <v>2122</v>
      </c>
      <c r="E17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8" s="55" t="s">
        <v>1018</v>
      </c>
      <c r="G1768" s="57">
        <v>43234.861041666663</v>
      </c>
      <c r="H1768" s="55" t="s">
        <v>1027</v>
      </c>
      <c r="I1768" s="59" t="s">
        <v>1744</v>
      </c>
      <c r="J1768" s="55" t="s">
        <v>2138</v>
      </c>
      <c r="K1768" s="55"/>
      <c r="L1768" s="57">
        <v>43234.861041666663</v>
      </c>
      <c r="M1768" s="59" t="s">
        <v>3743</v>
      </c>
      <c r="N1768" s="58" t="s">
        <v>5277</v>
      </c>
      <c r="O1768" s="55"/>
      <c r="P1768">
        <v>2</v>
      </c>
    </row>
    <row r="1769" spans="1:16" x14ac:dyDescent="0.25">
      <c r="A1769" s="46" t="s">
        <v>842</v>
      </c>
      <c r="B1769" s="46" t="s">
        <v>845</v>
      </c>
      <c r="C1769">
        <v>1769</v>
      </c>
      <c r="D1769" s="53">
        <v>2124</v>
      </c>
      <c r="E17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69" s="55" t="s">
        <v>1018</v>
      </c>
      <c r="G1769" s="57">
        <v>43236.566979166666</v>
      </c>
      <c r="H1769" s="55" t="s">
        <v>1719</v>
      </c>
      <c r="I1769" s="59" t="s">
        <v>1999</v>
      </c>
      <c r="J1769" s="55" t="s">
        <v>2142</v>
      </c>
      <c r="K1769" s="55"/>
      <c r="L1769" s="57">
        <v>43236.566979166666</v>
      </c>
      <c r="M1769" s="59" t="s">
        <v>3773</v>
      </c>
      <c r="N1769" s="58" t="s">
        <v>5307</v>
      </c>
      <c r="O1769" s="55"/>
      <c r="P1769">
        <v>1</v>
      </c>
    </row>
    <row r="1770" spans="1:16" x14ac:dyDescent="0.25">
      <c r="A1770" s="46" t="s">
        <v>854</v>
      </c>
      <c r="B1770" s="46" t="s">
        <v>857</v>
      </c>
      <c r="C1770">
        <v>1770</v>
      </c>
      <c r="D1770" s="53">
        <v>2125</v>
      </c>
      <c r="E17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0" s="55" t="s">
        <v>1018</v>
      </c>
      <c r="G1770" s="57">
        <v>43236.553587962961</v>
      </c>
      <c r="H1770" s="55" t="s">
        <v>1512</v>
      </c>
      <c r="I1770" s="59" t="s">
        <v>1999</v>
      </c>
      <c r="J1770" s="55" t="s">
        <v>2142</v>
      </c>
      <c r="K1770" s="55"/>
      <c r="L1770" s="57">
        <v>43236.553587962961</v>
      </c>
      <c r="M1770" s="59" t="s">
        <v>3774</v>
      </c>
      <c r="N1770" s="58" t="s">
        <v>5308</v>
      </c>
      <c r="O1770" s="55"/>
      <c r="P1770">
        <v>2</v>
      </c>
    </row>
    <row r="1771" spans="1:16" x14ac:dyDescent="0.25">
      <c r="A1771" s="46" t="s">
        <v>854</v>
      </c>
      <c r="B1771" s="46" t="s">
        <v>743</v>
      </c>
      <c r="C1771">
        <v>1771</v>
      </c>
      <c r="D1771" s="53">
        <v>2126</v>
      </c>
      <c r="E17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1" s="55" t="s">
        <v>1018</v>
      </c>
      <c r="G1771" s="57">
        <v>43236.553587962961</v>
      </c>
      <c r="H1771" s="55" t="s">
        <v>1512</v>
      </c>
      <c r="I1771" s="59" t="s">
        <v>1999</v>
      </c>
      <c r="J1771" s="55" t="s">
        <v>2142</v>
      </c>
      <c r="K1771" s="55"/>
      <c r="L1771" s="57">
        <v>43236.553587962961</v>
      </c>
      <c r="M1771" s="59" t="s">
        <v>3774</v>
      </c>
      <c r="N1771" s="58" t="s">
        <v>5308</v>
      </c>
      <c r="O1771" s="55"/>
      <c r="P1771">
        <v>1</v>
      </c>
    </row>
    <row r="1772" spans="1:16" x14ac:dyDescent="0.25">
      <c r="A1772" s="46" t="s">
        <v>842</v>
      </c>
      <c r="B1772" s="46" t="s">
        <v>854</v>
      </c>
      <c r="C1772">
        <v>1772</v>
      </c>
      <c r="D1772" s="53">
        <v>2128</v>
      </c>
      <c r="E17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2" s="55" t="s">
        <v>1018</v>
      </c>
      <c r="G1772" s="57">
        <v>43236.567106481481</v>
      </c>
      <c r="H1772" s="55" t="s">
        <v>1619</v>
      </c>
      <c r="I1772" s="55" t="s">
        <v>2054</v>
      </c>
      <c r="J1772" s="55" t="s">
        <v>2189</v>
      </c>
      <c r="K1772" s="55"/>
      <c r="L1772" s="57">
        <v>43236.567106481481</v>
      </c>
      <c r="M1772" s="59" t="s">
        <v>3776</v>
      </c>
      <c r="N1772" s="58" t="s">
        <v>5310</v>
      </c>
      <c r="O1772" s="55"/>
      <c r="P1772">
        <v>1</v>
      </c>
    </row>
    <row r="1773" spans="1:16" x14ac:dyDescent="0.25">
      <c r="A1773" s="46" t="s">
        <v>807</v>
      </c>
      <c r="B1773" s="46" t="s">
        <v>857</v>
      </c>
      <c r="C1773">
        <v>1773</v>
      </c>
      <c r="D1773" s="53">
        <v>2129</v>
      </c>
      <c r="E17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3" s="55" t="s">
        <v>1018</v>
      </c>
      <c r="G1773" s="57">
        <v>43235.236342592594</v>
      </c>
      <c r="H1773" s="55" t="s">
        <v>1074</v>
      </c>
      <c r="I1773" s="55"/>
      <c r="J1773" s="55"/>
      <c r="K1773" s="55"/>
      <c r="L1773" s="57">
        <v>43235.236342592594</v>
      </c>
      <c r="M1773" s="59" t="s">
        <v>3777</v>
      </c>
      <c r="N1773" s="58" t="s">
        <v>5311</v>
      </c>
      <c r="O1773" s="55"/>
      <c r="P1773">
        <v>6</v>
      </c>
    </row>
    <row r="1774" spans="1:16" x14ac:dyDescent="0.25">
      <c r="A1774" s="46" t="s">
        <v>807</v>
      </c>
      <c r="B1774" s="46" t="s">
        <v>738</v>
      </c>
      <c r="C1774">
        <v>1774</v>
      </c>
      <c r="D1774" s="53">
        <v>2130</v>
      </c>
      <c r="E17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4" s="55" t="s">
        <v>1018</v>
      </c>
      <c r="G1774" s="57">
        <v>43235.485937500001</v>
      </c>
      <c r="H1774" s="55" t="s">
        <v>1120</v>
      </c>
      <c r="I1774" s="55"/>
      <c r="J1774" s="55"/>
      <c r="K1774" s="55"/>
      <c r="L1774" s="57">
        <v>43235.485937500001</v>
      </c>
      <c r="M1774" s="59" t="s">
        <v>3778</v>
      </c>
      <c r="N1774" s="58" t="s">
        <v>5312</v>
      </c>
      <c r="O1774" s="55"/>
      <c r="P1774">
        <v>1</v>
      </c>
    </row>
    <row r="1775" spans="1:16" x14ac:dyDescent="0.25">
      <c r="A1775" s="46" t="s">
        <v>807</v>
      </c>
      <c r="B1775" s="46" t="s">
        <v>818</v>
      </c>
      <c r="C1775">
        <v>1775</v>
      </c>
      <c r="D1775" s="53">
        <v>2131</v>
      </c>
      <c r="E17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5" s="55" t="s">
        <v>1018</v>
      </c>
      <c r="G1775" s="57">
        <v>43235.561574074076</v>
      </c>
      <c r="H1775" s="55" t="s">
        <v>1151</v>
      </c>
      <c r="I1775" s="59" t="s">
        <v>1813</v>
      </c>
      <c r="J1775" s="55" t="s">
        <v>2138</v>
      </c>
      <c r="K1775" s="55"/>
      <c r="L1775" s="57">
        <v>43235.561574074076</v>
      </c>
      <c r="M1775" s="59" t="s">
        <v>3779</v>
      </c>
      <c r="N1775" s="58" t="s">
        <v>5313</v>
      </c>
      <c r="O1775" s="55"/>
      <c r="P1775">
        <v>1</v>
      </c>
    </row>
    <row r="1776" spans="1:16" x14ac:dyDescent="0.25">
      <c r="A1776" s="46" t="s">
        <v>807</v>
      </c>
      <c r="B1776" s="46" t="s">
        <v>743</v>
      </c>
      <c r="C1776">
        <v>1776</v>
      </c>
      <c r="D1776" s="53">
        <v>2133</v>
      </c>
      <c r="E17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6" s="55" t="s">
        <v>1018</v>
      </c>
      <c r="G1776" s="57">
        <v>43236.562824074077</v>
      </c>
      <c r="H1776" s="55" t="s">
        <v>1512</v>
      </c>
      <c r="I1776" s="59" t="s">
        <v>1999</v>
      </c>
      <c r="J1776" s="55" t="s">
        <v>2142</v>
      </c>
      <c r="K1776" s="55"/>
      <c r="L1776" s="57">
        <v>43236.562824074077</v>
      </c>
      <c r="M1776" s="59" t="s">
        <v>3781</v>
      </c>
      <c r="N1776" s="58" t="s">
        <v>5315</v>
      </c>
      <c r="O1776" s="55"/>
      <c r="P1776">
        <v>1</v>
      </c>
    </row>
    <row r="1777" spans="1:16" x14ac:dyDescent="0.25">
      <c r="A1777" s="46" t="s">
        <v>842</v>
      </c>
      <c r="B1777" s="46" t="s">
        <v>807</v>
      </c>
      <c r="C1777">
        <v>1777</v>
      </c>
      <c r="D1777" s="53">
        <v>2134</v>
      </c>
      <c r="E17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7" s="55" t="s">
        <v>1018</v>
      </c>
      <c r="G1777" s="57">
        <v>43236.290011574078</v>
      </c>
      <c r="H1777" s="55" t="s">
        <v>1343</v>
      </c>
      <c r="I1777" s="55"/>
      <c r="J1777" s="55"/>
      <c r="K1777" s="55"/>
      <c r="L1777" s="57">
        <v>43236.290011574078</v>
      </c>
      <c r="M1777" s="59" t="s">
        <v>3782</v>
      </c>
      <c r="N1777" s="58" t="s">
        <v>5316</v>
      </c>
      <c r="O1777" s="55"/>
      <c r="P1777">
        <v>2</v>
      </c>
    </row>
    <row r="1778" spans="1:16" x14ac:dyDescent="0.25">
      <c r="A1778" s="46" t="s">
        <v>842</v>
      </c>
      <c r="B1778" s="46" t="s">
        <v>855</v>
      </c>
      <c r="C1778">
        <v>1778</v>
      </c>
      <c r="D1778" s="53">
        <v>2136</v>
      </c>
      <c r="E17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8" s="55" t="s">
        <v>1018</v>
      </c>
      <c r="G1778" s="57">
        <v>43236.594710648147</v>
      </c>
      <c r="H1778" s="55" t="s">
        <v>1678</v>
      </c>
      <c r="I1778" s="55"/>
      <c r="J1778" s="55"/>
      <c r="K1778" s="55"/>
      <c r="L1778" s="57">
        <v>43236.594710648147</v>
      </c>
      <c r="M1778" s="59" t="s">
        <v>3784</v>
      </c>
      <c r="N1778" s="58" t="s">
        <v>5318</v>
      </c>
      <c r="O1778" s="55"/>
      <c r="P1778">
        <v>1</v>
      </c>
    </row>
    <row r="1779" spans="1:16" x14ac:dyDescent="0.25">
      <c r="A1779" s="46" t="s">
        <v>728</v>
      </c>
      <c r="B1779" s="46" t="s">
        <v>738</v>
      </c>
      <c r="C1779">
        <v>1779</v>
      </c>
      <c r="D1779" s="53">
        <v>2138</v>
      </c>
      <c r="E17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79" s="55" t="s">
        <v>1018</v>
      </c>
      <c r="G1779" s="57">
        <v>43235.764282407406</v>
      </c>
      <c r="H1779" s="55" t="s">
        <v>1219</v>
      </c>
      <c r="I1779" s="55"/>
      <c r="J1779" s="55"/>
      <c r="K1779" s="55"/>
      <c r="L1779" s="57">
        <v>43235.764282407406</v>
      </c>
      <c r="M1779" s="59" t="s">
        <v>3731</v>
      </c>
      <c r="N1779" s="58" t="s">
        <v>5265</v>
      </c>
      <c r="O1779" s="55"/>
      <c r="P1779">
        <v>1</v>
      </c>
    </row>
    <row r="1780" spans="1:16" x14ac:dyDescent="0.25">
      <c r="A1780" s="46" t="s">
        <v>842</v>
      </c>
      <c r="B1780" s="46" t="s">
        <v>728</v>
      </c>
      <c r="C1780">
        <v>1780</v>
      </c>
      <c r="D1780" s="53">
        <v>2139</v>
      </c>
      <c r="E17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0" s="55" t="s">
        <v>1018</v>
      </c>
      <c r="G1780" s="57">
        <v>43236.596354166664</v>
      </c>
      <c r="H1780" s="55" t="s">
        <v>1539</v>
      </c>
      <c r="I1780" s="55"/>
      <c r="J1780" s="55"/>
      <c r="K1780" s="55"/>
      <c r="L1780" s="57">
        <v>43236.596354166664</v>
      </c>
      <c r="M1780" s="59" t="s">
        <v>3786</v>
      </c>
      <c r="N1780" s="58" t="s">
        <v>5320</v>
      </c>
      <c r="O1780" s="55"/>
      <c r="P1780">
        <v>1</v>
      </c>
    </row>
    <row r="1781" spans="1:16" x14ac:dyDescent="0.25">
      <c r="A1781" s="46" t="s">
        <v>842</v>
      </c>
      <c r="B1781" s="46" t="s">
        <v>738</v>
      </c>
      <c r="C1781">
        <v>1781</v>
      </c>
      <c r="D1781" s="53">
        <v>2140</v>
      </c>
      <c r="E17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1" s="55" t="s">
        <v>1018</v>
      </c>
      <c r="G1781" s="57">
        <v>43234.852152777778</v>
      </c>
      <c r="H1781" s="55" t="s">
        <v>1107</v>
      </c>
      <c r="I1781" s="55"/>
      <c r="J1781" s="55"/>
      <c r="K1781" s="55"/>
      <c r="L1781" s="57">
        <v>43234.852152777778</v>
      </c>
      <c r="M1781" s="59" t="s">
        <v>3711</v>
      </c>
      <c r="N1781" s="58" t="s">
        <v>5244</v>
      </c>
      <c r="O1781" s="55"/>
      <c r="P1781">
        <v>2</v>
      </c>
    </row>
    <row r="1782" spans="1:16" x14ac:dyDescent="0.25">
      <c r="A1782" s="46" t="s">
        <v>738</v>
      </c>
      <c r="B1782" s="46" t="s">
        <v>891</v>
      </c>
      <c r="C1782">
        <v>1782</v>
      </c>
      <c r="D1782" s="53">
        <v>2142</v>
      </c>
      <c r="E17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2" s="55" t="s">
        <v>1018</v>
      </c>
      <c r="G1782" s="57">
        <v>43235.388148148151</v>
      </c>
      <c r="H1782" s="55" t="s">
        <v>1736</v>
      </c>
      <c r="I1782" s="59" t="s">
        <v>2130</v>
      </c>
      <c r="J1782" s="55" t="s">
        <v>2139</v>
      </c>
      <c r="K1782" s="55"/>
      <c r="L1782" s="57">
        <v>43235.388148148151</v>
      </c>
      <c r="M1782" s="59" t="s">
        <v>3788</v>
      </c>
      <c r="N1782" s="58" t="s">
        <v>5322</v>
      </c>
      <c r="O1782" s="55"/>
      <c r="P1782">
        <v>2</v>
      </c>
    </row>
    <row r="1783" spans="1:16" x14ac:dyDescent="0.25">
      <c r="A1783" s="46" t="s">
        <v>856</v>
      </c>
      <c r="B1783" s="46" t="s">
        <v>891</v>
      </c>
      <c r="C1783">
        <v>1783</v>
      </c>
      <c r="D1783" s="53">
        <v>2143</v>
      </c>
      <c r="E17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3" s="55" t="s">
        <v>1018</v>
      </c>
      <c r="G1783" s="57">
        <v>43235.402939814812</v>
      </c>
      <c r="H1783" s="55" t="s">
        <v>1109</v>
      </c>
      <c r="I1783" s="55"/>
      <c r="J1783" s="55"/>
      <c r="K1783" s="55"/>
      <c r="L1783" s="57">
        <v>43235.402939814812</v>
      </c>
      <c r="M1783" s="59" t="s">
        <v>3789</v>
      </c>
      <c r="N1783" s="58" t="s">
        <v>5323</v>
      </c>
      <c r="O1783" s="55"/>
      <c r="P1783">
        <v>1</v>
      </c>
    </row>
    <row r="1784" spans="1:16" x14ac:dyDescent="0.25">
      <c r="A1784" s="46" t="s">
        <v>738</v>
      </c>
      <c r="B1784" s="46" t="s">
        <v>857</v>
      </c>
      <c r="C1784">
        <v>1784</v>
      </c>
      <c r="D1784" s="53">
        <v>2144</v>
      </c>
      <c r="E17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4" s="55" t="s">
        <v>1018</v>
      </c>
      <c r="G1784" s="57">
        <v>43235.311898148146</v>
      </c>
      <c r="H1784" s="55" t="s">
        <v>1161</v>
      </c>
      <c r="I1784" s="55"/>
      <c r="J1784" s="55"/>
      <c r="K1784" s="55"/>
      <c r="L1784" s="57">
        <v>43235.311898148146</v>
      </c>
      <c r="M1784" s="59" t="s">
        <v>3790</v>
      </c>
      <c r="N1784" s="58" t="s">
        <v>5324</v>
      </c>
      <c r="O1784" s="55"/>
      <c r="P1784">
        <v>11</v>
      </c>
    </row>
    <row r="1785" spans="1:16" x14ac:dyDescent="0.25">
      <c r="A1785" s="46" t="s">
        <v>738</v>
      </c>
      <c r="B1785" s="46" t="s">
        <v>858</v>
      </c>
      <c r="C1785">
        <v>1785</v>
      </c>
      <c r="D1785" s="53">
        <v>2146</v>
      </c>
      <c r="E17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5" s="55" t="s">
        <v>1018</v>
      </c>
      <c r="G1785" s="57">
        <v>43235.673750000002</v>
      </c>
      <c r="H1785" s="55" t="s">
        <v>1184</v>
      </c>
      <c r="I1785" s="55"/>
      <c r="J1785" s="55"/>
      <c r="K1785" s="55"/>
      <c r="L1785" s="57">
        <v>43235.673750000002</v>
      </c>
      <c r="M1785" s="59" t="s">
        <v>3792</v>
      </c>
      <c r="N1785" s="58" t="s">
        <v>5326</v>
      </c>
      <c r="O1785" s="55"/>
      <c r="P1785">
        <v>1</v>
      </c>
    </row>
    <row r="1786" spans="1:16" x14ac:dyDescent="0.25">
      <c r="A1786" s="46" t="s">
        <v>738</v>
      </c>
      <c r="B1786" s="46" t="s">
        <v>743</v>
      </c>
      <c r="C1786">
        <v>1786</v>
      </c>
      <c r="D1786" s="53">
        <v>2147</v>
      </c>
      <c r="E17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6" s="55" t="s">
        <v>1018</v>
      </c>
      <c r="G1786" s="57">
        <v>43236.54824074074</v>
      </c>
      <c r="H1786" s="55" t="s">
        <v>1512</v>
      </c>
      <c r="I1786" s="59" t="s">
        <v>1999</v>
      </c>
      <c r="J1786" s="55" t="s">
        <v>2142</v>
      </c>
      <c r="K1786" s="55"/>
      <c r="L1786" s="57">
        <v>43236.54824074074</v>
      </c>
      <c r="M1786" s="59" t="s">
        <v>3793</v>
      </c>
      <c r="N1786" s="58" t="s">
        <v>5327</v>
      </c>
      <c r="O1786" s="55"/>
      <c r="P1786">
        <v>1</v>
      </c>
    </row>
    <row r="1787" spans="1:16" x14ac:dyDescent="0.25">
      <c r="A1787" s="46" t="s">
        <v>738</v>
      </c>
      <c r="B1787" s="46" t="s">
        <v>818</v>
      </c>
      <c r="C1787">
        <v>1787</v>
      </c>
      <c r="D1787" s="53">
        <v>2148</v>
      </c>
      <c r="E17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7" s="55" t="s">
        <v>1018</v>
      </c>
      <c r="G1787" s="57">
        <v>43236.549155092594</v>
      </c>
      <c r="H1787" s="55" t="s">
        <v>1204</v>
      </c>
      <c r="I1787" s="55"/>
      <c r="J1787" s="55"/>
      <c r="K1787" s="55"/>
      <c r="L1787" s="57">
        <v>43236.549155092594</v>
      </c>
      <c r="M1787" s="59" t="s">
        <v>3794</v>
      </c>
      <c r="N1787" s="58" t="s">
        <v>5328</v>
      </c>
      <c r="O1787" s="55"/>
      <c r="P1787">
        <v>1</v>
      </c>
    </row>
    <row r="1788" spans="1:16" x14ac:dyDescent="0.25">
      <c r="A1788" s="46" t="s">
        <v>818</v>
      </c>
      <c r="B1788" s="46" t="s">
        <v>738</v>
      </c>
      <c r="C1788">
        <v>1788</v>
      </c>
      <c r="D1788" s="53">
        <v>2149</v>
      </c>
      <c r="E17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8" s="55" t="s">
        <v>1018</v>
      </c>
      <c r="G1788" s="57">
        <v>43235.771620370368</v>
      </c>
      <c r="H1788" s="55" t="s">
        <v>1219</v>
      </c>
      <c r="I1788" s="55"/>
      <c r="J1788" s="55"/>
      <c r="K1788" s="55"/>
      <c r="L1788" s="57">
        <v>43235.771620370368</v>
      </c>
      <c r="M1788" s="59" t="s">
        <v>3734</v>
      </c>
      <c r="N1788" s="58" t="s">
        <v>5268</v>
      </c>
      <c r="O1788" s="55"/>
      <c r="P1788">
        <v>1</v>
      </c>
    </row>
    <row r="1789" spans="1:16" x14ac:dyDescent="0.25">
      <c r="A1789" s="46" t="s">
        <v>856</v>
      </c>
      <c r="B1789" s="46" t="s">
        <v>738</v>
      </c>
      <c r="C1789">
        <v>1789</v>
      </c>
      <c r="D1789" s="53">
        <v>2150</v>
      </c>
      <c r="E17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89" s="55" t="s">
        <v>1018</v>
      </c>
      <c r="G1789" s="57">
        <v>43235.402939814812</v>
      </c>
      <c r="H1789" s="55" t="s">
        <v>1109</v>
      </c>
      <c r="I1789" s="55"/>
      <c r="J1789" s="55"/>
      <c r="K1789" s="55"/>
      <c r="L1789" s="57">
        <v>43235.402939814812</v>
      </c>
      <c r="M1789" s="59" t="s">
        <v>3789</v>
      </c>
      <c r="N1789" s="58" t="s">
        <v>5323</v>
      </c>
      <c r="O1789" s="55"/>
      <c r="P1789">
        <v>2</v>
      </c>
    </row>
    <row r="1790" spans="1:16" x14ac:dyDescent="0.25">
      <c r="A1790" s="46" t="s">
        <v>743</v>
      </c>
      <c r="B1790" s="46" t="s">
        <v>857</v>
      </c>
      <c r="C1790">
        <v>1790</v>
      </c>
      <c r="D1790" s="53">
        <v>2151</v>
      </c>
      <c r="E17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0" s="55" t="s">
        <v>1018</v>
      </c>
      <c r="G1790" s="57">
        <v>43235.459143518521</v>
      </c>
      <c r="H1790" s="55" t="s">
        <v>1566</v>
      </c>
      <c r="I1790" s="59" t="s">
        <v>2029</v>
      </c>
      <c r="J1790" s="55" t="s">
        <v>2142</v>
      </c>
      <c r="K1790" s="55"/>
      <c r="L1790" s="57">
        <v>43235.459143518521</v>
      </c>
      <c r="M1790" s="59" t="s">
        <v>3320</v>
      </c>
      <c r="N1790" s="58" t="s">
        <v>4849</v>
      </c>
      <c r="O1790" s="58" t="s">
        <v>5389</v>
      </c>
      <c r="P1790" s="61">
        <v>2</v>
      </c>
    </row>
    <row r="1791" spans="1:16" x14ac:dyDescent="0.25">
      <c r="A1791" s="46" t="s">
        <v>856</v>
      </c>
      <c r="B1791" s="46" t="s">
        <v>857</v>
      </c>
      <c r="C1791">
        <v>1791</v>
      </c>
      <c r="D1791" s="53">
        <v>2153</v>
      </c>
      <c r="E17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1" s="55" t="s">
        <v>1018</v>
      </c>
      <c r="G1791" s="57">
        <v>43236.596956018519</v>
      </c>
      <c r="H1791" s="55" t="s">
        <v>1512</v>
      </c>
      <c r="I1791" s="59" t="s">
        <v>1999</v>
      </c>
      <c r="J1791" s="55" t="s">
        <v>2142</v>
      </c>
      <c r="K1791" s="55"/>
      <c r="L1791" s="57">
        <v>43236.596956018519</v>
      </c>
      <c r="M1791" s="59" t="s">
        <v>3796</v>
      </c>
      <c r="N1791" s="58" t="s">
        <v>5330</v>
      </c>
      <c r="O1791" s="55"/>
      <c r="P1791">
        <v>1</v>
      </c>
    </row>
    <row r="1792" spans="1:16" x14ac:dyDescent="0.25">
      <c r="A1792" s="46" t="s">
        <v>856</v>
      </c>
      <c r="B1792" s="46" t="s">
        <v>743</v>
      </c>
      <c r="C1792">
        <v>1792</v>
      </c>
      <c r="D1792" s="53">
        <v>2154</v>
      </c>
      <c r="E17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2" s="55" t="s">
        <v>1018</v>
      </c>
      <c r="G1792" s="57">
        <v>43236.596956018519</v>
      </c>
      <c r="H1792" s="55" t="s">
        <v>1512</v>
      </c>
      <c r="I1792" s="59" t="s">
        <v>1999</v>
      </c>
      <c r="J1792" s="55" t="s">
        <v>2142</v>
      </c>
      <c r="K1792" s="55"/>
      <c r="L1792" s="57">
        <v>43236.596956018519</v>
      </c>
      <c r="M1792" s="59" t="s">
        <v>3796</v>
      </c>
      <c r="N1792" s="58" t="s">
        <v>5330</v>
      </c>
      <c r="O1792" s="55"/>
      <c r="P1792">
        <v>1</v>
      </c>
    </row>
    <row r="1793" spans="1:16" x14ac:dyDescent="0.25">
      <c r="A1793" s="46" t="s">
        <v>856</v>
      </c>
      <c r="B1793" s="46" t="s">
        <v>818</v>
      </c>
      <c r="C1793">
        <v>1793</v>
      </c>
      <c r="D1793" s="53">
        <v>2156</v>
      </c>
      <c r="E17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3" s="55" t="s">
        <v>1018</v>
      </c>
      <c r="G1793" s="57">
        <v>43236.598182870373</v>
      </c>
      <c r="H1793" s="55" t="s">
        <v>1204</v>
      </c>
      <c r="I1793" s="55"/>
      <c r="J1793" s="55"/>
      <c r="K1793" s="55"/>
      <c r="L1793" s="57">
        <v>43236.598182870373</v>
      </c>
      <c r="M1793" s="59" t="s">
        <v>3798</v>
      </c>
      <c r="N1793" s="58" t="s">
        <v>5332</v>
      </c>
      <c r="O1793" s="55"/>
      <c r="P1793">
        <v>1</v>
      </c>
    </row>
    <row r="1794" spans="1:16" x14ac:dyDescent="0.25">
      <c r="A1794" s="46" t="s">
        <v>187</v>
      </c>
      <c r="B1794" s="46" t="s">
        <v>797</v>
      </c>
      <c r="C1794">
        <v>1794</v>
      </c>
      <c r="D1794" s="53">
        <v>25</v>
      </c>
      <c r="E17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4" s="55" t="s">
        <v>1019</v>
      </c>
      <c r="G1794" s="57">
        <v>43234.838078703702</v>
      </c>
      <c r="H1794" s="55" t="s">
        <v>1037</v>
      </c>
      <c r="I1794" s="55"/>
      <c r="J1794" s="55"/>
      <c r="K1794" s="55"/>
      <c r="L1794" s="57">
        <v>43234.838078703702</v>
      </c>
      <c r="M1794" s="59" t="s">
        <v>2288</v>
      </c>
      <c r="N1794" s="58" t="s">
        <v>3817</v>
      </c>
      <c r="O1794" s="58" t="s">
        <v>5334</v>
      </c>
      <c r="P1794" s="61">
        <v>1</v>
      </c>
    </row>
    <row r="1795" spans="1:16" x14ac:dyDescent="0.25">
      <c r="A1795" s="46" t="s">
        <v>192</v>
      </c>
      <c r="B1795" s="46" t="s">
        <v>865</v>
      </c>
      <c r="C1795">
        <v>1795</v>
      </c>
      <c r="D1795" s="53">
        <v>31</v>
      </c>
      <c r="E17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5" s="55" t="s">
        <v>1019</v>
      </c>
      <c r="G1795" s="57">
        <v>43234.853668981479</v>
      </c>
      <c r="H1795" s="55" t="s">
        <v>1040</v>
      </c>
      <c r="I1795" s="55"/>
      <c r="J1795" s="55"/>
      <c r="K1795" s="55"/>
      <c r="L1795" s="57">
        <v>43234.853668981479</v>
      </c>
      <c r="M1795" s="59" t="s">
        <v>2293</v>
      </c>
      <c r="N1795" s="58" t="s">
        <v>3822</v>
      </c>
      <c r="O1795" s="58" t="s">
        <v>5335</v>
      </c>
      <c r="P1795" s="61">
        <v>1</v>
      </c>
    </row>
    <row r="1796" spans="1:16" x14ac:dyDescent="0.25">
      <c r="A1796" s="46" t="s">
        <v>198</v>
      </c>
      <c r="B1796" s="46" t="s">
        <v>867</v>
      </c>
      <c r="C1796">
        <v>1796</v>
      </c>
      <c r="D1796" s="53">
        <v>37</v>
      </c>
      <c r="E17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6" s="55" t="s">
        <v>1019</v>
      </c>
      <c r="G1796" s="57">
        <v>43234.856805555559</v>
      </c>
      <c r="H1796" s="55" t="s">
        <v>1045</v>
      </c>
      <c r="I1796" s="59" t="s">
        <v>1751</v>
      </c>
      <c r="J1796" s="55" t="s">
        <v>2139</v>
      </c>
      <c r="K1796" s="55"/>
      <c r="L1796" s="57">
        <v>43234.856805555559</v>
      </c>
      <c r="M1796" s="59" t="s">
        <v>2299</v>
      </c>
      <c r="N1796" s="58" t="s">
        <v>3828</v>
      </c>
      <c r="O1796" s="58" t="s">
        <v>5336</v>
      </c>
      <c r="P1796" s="61">
        <v>1</v>
      </c>
    </row>
    <row r="1797" spans="1:16" x14ac:dyDescent="0.25">
      <c r="A1797" s="46" t="s">
        <v>204</v>
      </c>
      <c r="B1797" s="46" t="s">
        <v>495</v>
      </c>
      <c r="C1797">
        <v>1797</v>
      </c>
      <c r="D1797" s="53">
        <v>44</v>
      </c>
      <c r="E17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7" s="55" t="s">
        <v>1019</v>
      </c>
      <c r="G1797" s="57">
        <v>43234.897777777776</v>
      </c>
      <c r="H1797" s="55" t="s">
        <v>1050</v>
      </c>
      <c r="I1797" s="59" t="s">
        <v>1754</v>
      </c>
      <c r="J1797" s="55" t="s">
        <v>2139</v>
      </c>
      <c r="K1797" s="55"/>
      <c r="L1797" s="57">
        <v>43234.897777777776</v>
      </c>
      <c r="M1797" s="59" t="s">
        <v>2305</v>
      </c>
      <c r="N1797" s="58" t="s">
        <v>3834</v>
      </c>
      <c r="O1797" s="58" t="s">
        <v>5337</v>
      </c>
      <c r="P1797" s="61">
        <v>1</v>
      </c>
    </row>
    <row r="1798" spans="1:16" x14ac:dyDescent="0.25">
      <c r="A1798" s="46" t="s">
        <v>218</v>
      </c>
      <c r="B1798" s="46" t="s">
        <v>879</v>
      </c>
      <c r="C1798">
        <v>1798</v>
      </c>
      <c r="D1798" s="53">
        <v>65</v>
      </c>
      <c r="E17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8" s="55" t="s">
        <v>1019</v>
      </c>
      <c r="G1798" s="57">
        <v>43235.188090277778</v>
      </c>
      <c r="H1798" s="55" t="s">
        <v>1065</v>
      </c>
      <c r="I1798" s="59" t="s">
        <v>1762</v>
      </c>
      <c r="J1798" s="55" t="s">
        <v>2139</v>
      </c>
      <c r="K1798" s="55"/>
      <c r="L1798" s="57">
        <v>43235.188090277778</v>
      </c>
      <c r="M1798" s="59" t="s">
        <v>2322</v>
      </c>
      <c r="N1798" s="58" t="s">
        <v>3851</v>
      </c>
      <c r="O1798" s="58" t="s">
        <v>5338</v>
      </c>
      <c r="P1798" s="61">
        <v>1</v>
      </c>
    </row>
    <row r="1799" spans="1:16" x14ac:dyDescent="0.25">
      <c r="A1799" s="46" t="s">
        <v>248</v>
      </c>
      <c r="B1799" s="46" t="s">
        <v>885</v>
      </c>
      <c r="C1799">
        <v>1799</v>
      </c>
      <c r="D1799" s="53">
        <v>109</v>
      </c>
      <c r="E17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799" s="55" t="s">
        <v>1019</v>
      </c>
      <c r="G1799" s="57">
        <v>43235.330601851849</v>
      </c>
      <c r="H1799" s="55" t="s">
        <v>1095</v>
      </c>
      <c r="I1799" s="55"/>
      <c r="J1799" s="55"/>
      <c r="K1799" s="55"/>
      <c r="L1799" s="57">
        <v>43235.330601851849</v>
      </c>
      <c r="M1799" s="59" t="s">
        <v>2356</v>
      </c>
      <c r="N1799" s="58" t="s">
        <v>3885</v>
      </c>
      <c r="O1799" s="58" t="s">
        <v>5339</v>
      </c>
      <c r="P1799" s="61">
        <v>1</v>
      </c>
    </row>
    <row r="1800" spans="1:16" x14ac:dyDescent="0.25">
      <c r="A1800" s="46" t="s">
        <v>250</v>
      </c>
      <c r="B1800" s="46" t="s">
        <v>887</v>
      </c>
      <c r="C1800">
        <v>1800</v>
      </c>
      <c r="D1800" s="53">
        <v>112</v>
      </c>
      <c r="E18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0" s="55" t="s">
        <v>1019</v>
      </c>
      <c r="G1800" s="57">
        <v>43235.34715277778</v>
      </c>
      <c r="H1800" s="55" t="s">
        <v>1097</v>
      </c>
      <c r="I1800" s="55"/>
      <c r="J1800" s="55"/>
      <c r="K1800" s="55"/>
      <c r="L1800" s="57">
        <v>43235.34715277778</v>
      </c>
      <c r="M1800" s="59" t="s">
        <v>2358</v>
      </c>
      <c r="N1800" s="58" t="s">
        <v>3887</v>
      </c>
      <c r="O1800" s="58" t="s">
        <v>5340</v>
      </c>
      <c r="P1800" s="61">
        <v>1</v>
      </c>
    </row>
    <row r="1801" spans="1:16" x14ac:dyDescent="0.25">
      <c r="A1801" s="46" t="s">
        <v>272</v>
      </c>
      <c r="B1801" s="46" t="s">
        <v>894</v>
      </c>
      <c r="C1801">
        <v>1801</v>
      </c>
      <c r="D1801" s="53">
        <v>147</v>
      </c>
      <c r="E18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1" s="55" t="s">
        <v>1019</v>
      </c>
      <c r="G1801" s="57">
        <v>43235.412465277775</v>
      </c>
      <c r="H1801" s="55" t="s">
        <v>1116</v>
      </c>
      <c r="I1801" s="59" t="s">
        <v>1788</v>
      </c>
      <c r="J1801" s="55" t="s">
        <v>2139</v>
      </c>
      <c r="K1801" s="55"/>
      <c r="L1801" s="57">
        <v>43235.412465277775</v>
      </c>
      <c r="M1801" s="59" t="s">
        <v>2381</v>
      </c>
      <c r="N1801" s="58" t="s">
        <v>3910</v>
      </c>
      <c r="O1801" s="55"/>
      <c r="P1801">
        <v>1</v>
      </c>
    </row>
    <row r="1802" spans="1:16" x14ac:dyDescent="0.25">
      <c r="A1802" s="46" t="s">
        <v>273</v>
      </c>
      <c r="B1802" s="46" t="s">
        <v>406</v>
      </c>
      <c r="C1802">
        <v>1802</v>
      </c>
      <c r="D1802" s="53">
        <v>148</v>
      </c>
      <c r="E18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2" s="55" t="s">
        <v>1019</v>
      </c>
      <c r="G1802" s="57">
        <v>43235.420081018521</v>
      </c>
      <c r="H1802" s="55" t="s">
        <v>1117</v>
      </c>
      <c r="I1802" s="55"/>
      <c r="J1802" s="55"/>
      <c r="K1802" s="55"/>
      <c r="L1802" s="57">
        <v>43235.420081018521</v>
      </c>
      <c r="M1802" s="59" t="s">
        <v>2382</v>
      </c>
      <c r="N1802" s="58" t="s">
        <v>3911</v>
      </c>
      <c r="O1802" s="58" t="s">
        <v>5341</v>
      </c>
      <c r="P1802" s="61">
        <v>1</v>
      </c>
    </row>
    <row r="1803" spans="1:16" x14ac:dyDescent="0.25">
      <c r="A1803" s="46" t="s">
        <v>284</v>
      </c>
      <c r="B1803" s="46" t="s">
        <v>901</v>
      </c>
      <c r="C1803">
        <v>1803</v>
      </c>
      <c r="D1803" s="53">
        <v>174</v>
      </c>
      <c r="E18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3" s="55" t="s">
        <v>1019</v>
      </c>
      <c r="G1803" s="57">
        <v>43235.443715277775</v>
      </c>
      <c r="H1803" s="55" t="s">
        <v>1123</v>
      </c>
      <c r="I1803" s="59" t="s">
        <v>1792</v>
      </c>
      <c r="J1803" s="55" t="s">
        <v>2139</v>
      </c>
      <c r="K1803" s="55"/>
      <c r="L1803" s="57">
        <v>43235.443715277775</v>
      </c>
      <c r="M1803" s="59" t="s">
        <v>2395</v>
      </c>
      <c r="N1803" s="58" t="s">
        <v>3924</v>
      </c>
      <c r="O1803" s="58" t="s">
        <v>5342</v>
      </c>
      <c r="P1803" s="61">
        <v>1</v>
      </c>
    </row>
    <row r="1804" spans="1:16" x14ac:dyDescent="0.25">
      <c r="A1804" s="46" t="s">
        <v>288</v>
      </c>
      <c r="B1804" s="46" t="s">
        <v>738</v>
      </c>
      <c r="C1804">
        <v>1804</v>
      </c>
      <c r="D1804" s="53">
        <v>179</v>
      </c>
      <c r="E18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4" s="55" t="s">
        <v>1019</v>
      </c>
      <c r="G1804" s="57">
        <v>43235.45784722222</v>
      </c>
      <c r="H1804" s="55" t="s">
        <v>1126</v>
      </c>
      <c r="I1804" s="55"/>
      <c r="J1804" s="55"/>
      <c r="K1804" s="55"/>
      <c r="L1804" s="57">
        <v>43235.45784722222</v>
      </c>
      <c r="M1804" s="59" t="s">
        <v>2399</v>
      </c>
      <c r="N1804" s="58" t="s">
        <v>3928</v>
      </c>
      <c r="O1804" s="58" t="s">
        <v>5325</v>
      </c>
      <c r="P1804" s="61">
        <v>1</v>
      </c>
    </row>
    <row r="1805" spans="1:16" x14ac:dyDescent="0.25">
      <c r="A1805" s="46" t="s">
        <v>312</v>
      </c>
      <c r="B1805" s="46" t="s">
        <v>902</v>
      </c>
      <c r="C1805">
        <v>1805</v>
      </c>
      <c r="D1805" s="53">
        <v>206</v>
      </c>
      <c r="E18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5" s="55" t="s">
        <v>1019</v>
      </c>
      <c r="G1805" s="57">
        <v>43235.537835648145</v>
      </c>
      <c r="H1805" s="55" t="s">
        <v>1145</v>
      </c>
      <c r="I1805" s="55"/>
      <c r="J1805" s="55"/>
      <c r="K1805" s="55"/>
      <c r="L1805" s="57">
        <v>43235.537835648145</v>
      </c>
      <c r="M1805" s="59" t="s">
        <v>2426</v>
      </c>
      <c r="N1805" s="58" t="s">
        <v>3955</v>
      </c>
      <c r="O1805" s="58" t="s">
        <v>5343</v>
      </c>
      <c r="P1805" s="61">
        <v>1</v>
      </c>
    </row>
    <row r="1806" spans="1:16" x14ac:dyDescent="0.25">
      <c r="A1806" s="46" t="s">
        <v>319</v>
      </c>
      <c r="B1806" s="46" t="s">
        <v>904</v>
      </c>
      <c r="C1806">
        <v>1806</v>
      </c>
      <c r="D1806" s="53">
        <v>215</v>
      </c>
      <c r="E18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6" s="55" t="s">
        <v>1019</v>
      </c>
      <c r="G1806" s="57">
        <v>43235.556863425925</v>
      </c>
      <c r="H1806" s="55" t="s">
        <v>1150</v>
      </c>
      <c r="I1806" s="55"/>
      <c r="J1806" s="55"/>
      <c r="K1806" s="55"/>
      <c r="L1806" s="57">
        <v>43235.556863425925</v>
      </c>
      <c r="M1806" s="59" t="s">
        <v>2433</v>
      </c>
      <c r="N1806" s="58" t="s">
        <v>3962</v>
      </c>
      <c r="O1806" s="58" t="s">
        <v>5344</v>
      </c>
      <c r="P1806" s="61">
        <v>1</v>
      </c>
    </row>
    <row r="1807" spans="1:16" x14ac:dyDescent="0.25">
      <c r="A1807" s="46" t="s">
        <v>326</v>
      </c>
      <c r="B1807" s="46" t="s">
        <v>454</v>
      </c>
      <c r="C1807">
        <v>1807</v>
      </c>
      <c r="D1807" s="53">
        <v>227</v>
      </c>
      <c r="E18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7" s="55" t="s">
        <v>1019</v>
      </c>
      <c r="G1807" s="57">
        <v>43235.593240740738</v>
      </c>
      <c r="H1807" s="55" t="s">
        <v>1155</v>
      </c>
      <c r="I1807" s="55"/>
      <c r="J1807" s="55"/>
      <c r="K1807" s="55"/>
      <c r="L1807" s="57">
        <v>43235.593240740738</v>
      </c>
      <c r="M1807" s="59" t="s">
        <v>2440</v>
      </c>
      <c r="N1807" s="58" t="s">
        <v>3969</v>
      </c>
      <c r="O1807" s="58" t="s">
        <v>4166</v>
      </c>
      <c r="P1807" s="61">
        <v>1</v>
      </c>
    </row>
    <row r="1808" spans="1:16" x14ac:dyDescent="0.25">
      <c r="A1808" s="46" t="s">
        <v>330</v>
      </c>
      <c r="B1808" s="46" t="s">
        <v>906</v>
      </c>
      <c r="C1808">
        <v>1808</v>
      </c>
      <c r="D1808" s="53">
        <v>234</v>
      </c>
      <c r="E18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8" s="55" t="s">
        <v>1019</v>
      </c>
      <c r="G1808" s="57">
        <v>43235.609085648146</v>
      </c>
      <c r="H1808" s="55" t="s">
        <v>1158</v>
      </c>
      <c r="I1808" s="55"/>
      <c r="J1808" s="55"/>
      <c r="K1808" s="55"/>
      <c r="L1808" s="57">
        <v>43235.609085648146</v>
      </c>
      <c r="M1808" s="59" t="s">
        <v>2444</v>
      </c>
      <c r="N1808" s="58" t="s">
        <v>3973</v>
      </c>
      <c r="O1808" s="58" t="s">
        <v>5345</v>
      </c>
      <c r="P1808" s="61">
        <v>1</v>
      </c>
    </row>
    <row r="1809" spans="1:16" x14ac:dyDescent="0.25">
      <c r="A1809" s="46" t="s">
        <v>334</v>
      </c>
      <c r="B1809" s="46" t="s">
        <v>908</v>
      </c>
      <c r="C1809">
        <v>1809</v>
      </c>
      <c r="D1809" s="53">
        <v>242</v>
      </c>
      <c r="E18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09" s="55" t="s">
        <v>1019</v>
      </c>
      <c r="G1809" s="57">
        <v>43235.614212962966</v>
      </c>
      <c r="H1809" s="55" t="s">
        <v>1162</v>
      </c>
      <c r="I1809" s="55"/>
      <c r="J1809" s="55"/>
      <c r="K1809" s="55"/>
      <c r="L1809" s="57">
        <v>43235.614212962966</v>
      </c>
      <c r="M1809" s="59" t="s">
        <v>2450</v>
      </c>
      <c r="N1809" s="58" t="s">
        <v>3979</v>
      </c>
      <c r="O1809" s="58" t="s">
        <v>5346</v>
      </c>
      <c r="P1809" s="61">
        <v>1</v>
      </c>
    </row>
    <row r="1810" spans="1:16" x14ac:dyDescent="0.25">
      <c r="A1810" s="46" t="s">
        <v>343</v>
      </c>
      <c r="B1810" s="46" t="s">
        <v>911</v>
      </c>
      <c r="C1810">
        <v>1810</v>
      </c>
      <c r="D1810" s="53">
        <v>263</v>
      </c>
      <c r="E18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0" s="55" t="s">
        <v>1019</v>
      </c>
      <c r="G1810" s="57">
        <v>43235.627453703702</v>
      </c>
      <c r="H1810" s="55" t="s">
        <v>1169</v>
      </c>
      <c r="I1810" s="59" t="s">
        <v>1822</v>
      </c>
      <c r="J1810" s="55" t="s">
        <v>2139</v>
      </c>
      <c r="K1810" s="55"/>
      <c r="L1810" s="57">
        <v>43235.627453703702</v>
      </c>
      <c r="M1810" s="59" t="s">
        <v>2460</v>
      </c>
      <c r="N1810" s="58" t="s">
        <v>3989</v>
      </c>
      <c r="O1810" s="58" t="s">
        <v>5347</v>
      </c>
      <c r="P1810" s="61">
        <v>1</v>
      </c>
    </row>
    <row r="1811" spans="1:16" x14ac:dyDescent="0.25">
      <c r="A1811" s="46" t="s">
        <v>353</v>
      </c>
      <c r="B1811" s="46" t="s">
        <v>599</v>
      </c>
      <c r="C1811">
        <v>1811</v>
      </c>
      <c r="D1811" s="53">
        <v>277</v>
      </c>
      <c r="E18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1" s="55" t="s">
        <v>1019</v>
      </c>
      <c r="G1811" s="57">
        <v>43235.666412037041</v>
      </c>
      <c r="H1811" s="55" t="s">
        <v>1180</v>
      </c>
      <c r="I1811" s="59" t="s">
        <v>1825</v>
      </c>
      <c r="J1811" s="55" t="s">
        <v>2139</v>
      </c>
      <c r="K1811" s="55"/>
      <c r="L1811" s="57">
        <v>43235.666412037041</v>
      </c>
      <c r="M1811" s="59" t="s">
        <v>2474</v>
      </c>
      <c r="N1811" s="58" t="s">
        <v>4003</v>
      </c>
      <c r="O1811" s="58" t="s">
        <v>5175</v>
      </c>
      <c r="P1811" s="61">
        <v>1</v>
      </c>
    </row>
    <row r="1812" spans="1:16" x14ac:dyDescent="0.25">
      <c r="A1812" s="46" t="s">
        <v>374</v>
      </c>
      <c r="B1812" s="46" t="s">
        <v>375</v>
      </c>
      <c r="C1812">
        <v>1812</v>
      </c>
      <c r="D1812" s="53">
        <v>317</v>
      </c>
      <c r="E18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2" s="55" t="s">
        <v>1019</v>
      </c>
      <c r="G1812" s="57">
        <v>43235.684745370374</v>
      </c>
      <c r="H1812" s="55" t="s">
        <v>1201</v>
      </c>
      <c r="I1812" s="55"/>
      <c r="J1812" s="55"/>
      <c r="K1812" s="55" t="s">
        <v>2215</v>
      </c>
      <c r="L1812" s="57">
        <v>43235.684745370374</v>
      </c>
      <c r="M1812" s="59" t="s">
        <v>2502</v>
      </c>
      <c r="N1812" s="58" t="s">
        <v>4031</v>
      </c>
      <c r="O1812" s="58" t="s">
        <v>5348</v>
      </c>
      <c r="P1812" s="61">
        <v>1</v>
      </c>
    </row>
    <row r="1813" spans="1:16" x14ac:dyDescent="0.25">
      <c r="A1813" s="46" t="s">
        <v>379</v>
      </c>
      <c r="B1813" s="46" t="s">
        <v>380</v>
      </c>
      <c r="C1813">
        <v>1813</v>
      </c>
      <c r="D1813" s="53">
        <v>329</v>
      </c>
      <c r="E18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3" s="55" t="s">
        <v>1019</v>
      </c>
      <c r="G1813" s="57">
        <v>43235.728032407409</v>
      </c>
      <c r="H1813" s="55" t="s">
        <v>1203</v>
      </c>
      <c r="I1813" s="59" t="s">
        <v>1837</v>
      </c>
      <c r="J1813" s="55" t="s">
        <v>2142</v>
      </c>
      <c r="K1813" s="55"/>
      <c r="L1813" s="57">
        <v>43235.728032407409</v>
      </c>
      <c r="M1813" s="59" t="s">
        <v>2507</v>
      </c>
      <c r="N1813" s="58" t="s">
        <v>4036</v>
      </c>
      <c r="O1813" s="58" t="s">
        <v>5349</v>
      </c>
      <c r="P1813" s="61">
        <v>1</v>
      </c>
    </row>
    <row r="1814" spans="1:16" x14ac:dyDescent="0.25">
      <c r="A1814" s="46" t="s">
        <v>382</v>
      </c>
      <c r="B1814" s="46" t="s">
        <v>808</v>
      </c>
      <c r="C1814">
        <v>1814</v>
      </c>
      <c r="D1814" s="53">
        <v>331</v>
      </c>
      <c r="E18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4" s="55" t="s">
        <v>1019</v>
      </c>
      <c r="G1814" s="57">
        <v>43235.409861111111</v>
      </c>
      <c r="H1814" s="55" t="s">
        <v>1206</v>
      </c>
      <c r="I1814" s="59" t="s">
        <v>1839</v>
      </c>
      <c r="J1814" s="55" t="s">
        <v>2139</v>
      </c>
      <c r="K1814" s="55"/>
      <c r="L1814" s="57">
        <v>43235.409861111111</v>
      </c>
      <c r="M1814" s="59" t="s">
        <v>2511</v>
      </c>
      <c r="N1814" s="58" t="s">
        <v>4040</v>
      </c>
      <c r="O1814" s="58" t="s">
        <v>5350</v>
      </c>
      <c r="P1814" s="61">
        <v>1</v>
      </c>
    </row>
    <row r="1815" spans="1:16" x14ac:dyDescent="0.25">
      <c r="A1815" s="46" t="s">
        <v>389</v>
      </c>
      <c r="B1815" s="46" t="s">
        <v>388</v>
      </c>
      <c r="C1815">
        <v>1815</v>
      </c>
      <c r="D1815" s="53">
        <v>343</v>
      </c>
      <c r="E18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5" s="55" t="s">
        <v>1019</v>
      </c>
      <c r="G1815" s="57">
        <v>43235.747650462959</v>
      </c>
      <c r="H1815" s="55" t="s">
        <v>1213</v>
      </c>
      <c r="I1815" s="59" t="s">
        <v>1844</v>
      </c>
      <c r="J1815" s="55" t="s">
        <v>2148</v>
      </c>
      <c r="K1815" s="55"/>
      <c r="L1815" s="57">
        <v>43235.747650462959</v>
      </c>
      <c r="M1815" s="59" t="s">
        <v>2521</v>
      </c>
      <c r="N1815" s="58" t="s">
        <v>4050</v>
      </c>
      <c r="O1815" s="58" t="s">
        <v>5351</v>
      </c>
      <c r="P1815" s="61">
        <v>1</v>
      </c>
    </row>
    <row r="1816" spans="1:16" x14ac:dyDescent="0.25">
      <c r="A1816" s="46" t="s">
        <v>404</v>
      </c>
      <c r="B1816" s="46" t="s">
        <v>406</v>
      </c>
      <c r="C1816">
        <v>1816</v>
      </c>
      <c r="D1816" s="53">
        <v>377</v>
      </c>
      <c r="E18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6" s="55" t="s">
        <v>1019</v>
      </c>
      <c r="G1816" s="57">
        <v>43235.457060185188</v>
      </c>
      <c r="H1816" s="55" t="s">
        <v>1227</v>
      </c>
      <c r="I1816" s="59" t="s">
        <v>1851</v>
      </c>
      <c r="J1816" s="55" t="s">
        <v>2139</v>
      </c>
      <c r="K1816" s="55"/>
      <c r="L1816" s="57">
        <v>43235.457060185188</v>
      </c>
      <c r="M1816" s="59" t="s">
        <v>2545</v>
      </c>
      <c r="N1816" s="58" t="s">
        <v>4074</v>
      </c>
      <c r="O1816" s="58" t="s">
        <v>5341</v>
      </c>
      <c r="P1816" s="61">
        <v>1</v>
      </c>
    </row>
    <row r="1817" spans="1:16" x14ac:dyDescent="0.25">
      <c r="A1817" s="46" t="s">
        <v>412</v>
      </c>
      <c r="B1817" s="46" t="s">
        <v>738</v>
      </c>
      <c r="C1817">
        <v>1817</v>
      </c>
      <c r="D1817" s="53">
        <v>409</v>
      </c>
      <c r="E18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7" s="55" t="s">
        <v>1019</v>
      </c>
      <c r="G1817" s="57">
        <v>43235.770891203705</v>
      </c>
      <c r="H1817" s="55" t="s">
        <v>1236</v>
      </c>
      <c r="I1817" s="59" t="s">
        <v>1853</v>
      </c>
      <c r="J1817" s="55" t="s">
        <v>2139</v>
      </c>
      <c r="K1817" s="55"/>
      <c r="L1817" s="57">
        <v>43235.770891203705</v>
      </c>
      <c r="M1817" s="59" t="s">
        <v>2565</v>
      </c>
      <c r="N1817" s="58" t="s">
        <v>4094</v>
      </c>
      <c r="O1817" s="58" t="s">
        <v>5266</v>
      </c>
      <c r="P1817" s="61">
        <v>1</v>
      </c>
    </row>
    <row r="1818" spans="1:16" x14ac:dyDescent="0.25">
      <c r="A1818" s="46" t="s">
        <v>417</v>
      </c>
      <c r="B1818" s="46" t="s">
        <v>927</v>
      </c>
      <c r="C1818">
        <v>1818</v>
      </c>
      <c r="D1818" s="53">
        <v>420</v>
      </c>
      <c r="E18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8" s="55" t="s">
        <v>1019</v>
      </c>
      <c r="G1818" s="57">
        <v>43235.781550925924</v>
      </c>
      <c r="H1818" s="55" t="s">
        <v>1240</v>
      </c>
      <c r="I1818" s="59" t="s">
        <v>1855</v>
      </c>
      <c r="J1818" s="55" t="s">
        <v>2139</v>
      </c>
      <c r="K1818" s="55"/>
      <c r="L1818" s="57">
        <v>43235.781550925924</v>
      </c>
      <c r="M1818" s="59" t="s">
        <v>2574</v>
      </c>
      <c r="N1818" s="58" t="s">
        <v>4103</v>
      </c>
      <c r="O1818" s="58" t="s">
        <v>5352</v>
      </c>
      <c r="P1818" s="61">
        <v>1</v>
      </c>
    </row>
    <row r="1819" spans="1:16" x14ac:dyDescent="0.25">
      <c r="A1819" s="46" t="s">
        <v>424</v>
      </c>
      <c r="B1819" s="46" t="s">
        <v>819</v>
      </c>
      <c r="C1819">
        <v>1819</v>
      </c>
      <c r="D1819" s="53">
        <v>440</v>
      </c>
      <c r="E18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19" s="55" t="s">
        <v>1019</v>
      </c>
      <c r="G1819" s="57">
        <v>43235.68478009259</v>
      </c>
      <c r="H1819" s="55" t="s">
        <v>1246</v>
      </c>
      <c r="I1819" s="55"/>
      <c r="J1819" s="55"/>
      <c r="K1819" s="55"/>
      <c r="L1819" s="57">
        <v>43235.68478009259</v>
      </c>
      <c r="M1819" s="59" t="s">
        <v>2588</v>
      </c>
      <c r="N1819" s="58" t="s">
        <v>4117</v>
      </c>
      <c r="O1819" s="58" t="s">
        <v>5157</v>
      </c>
      <c r="P1819" s="61">
        <v>1</v>
      </c>
    </row>
    <row r="1820" spans="1:16" x14ac:dyDescent="0.25">
      <c r="A1820" s="46" t="s">
        <v>430</v>
      </c>
      <c r="B1820" s="46" t="s">
        <v>454</v>
      </c>
      <c r="C1820">
        <v>1820</v>
      </c>
      <c r="D1820" s="53">
        <v>455</v>
      </c>
      <c r="E18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0" s="55" t="s">
        <v>1019</v>
      </c>
      <c r="G1820" s="57">
        <v>43235.804745370369</v>
      </c>
      <c r="H1820" s="55" t="s">
        <v>1252</v>
      </c>
      <c r="I1820" s="55"/>
      <c r="J1820" s="55"/>
      <c r="K1820" s="55"/>
      <c r="L1820" s="57">
        <v>43235.804745370369</v>
      </c>
      <c r="M1820" s="59" t="s">
        <v>2597</v>
      </c>
      <c r="N1820" s="58" t="s">
        <v>4126</v>
      </c>
      <c r="O1820" s="58" t="s">
        <v>4166</v>
      </c>
      <c r="P1820" s="61">
        <v>1</v>
      </c>
    </row>
    <row r="1821" spans="1:16" x14ac:dyDescent="0.25">
      <c r="A1821" s="46" t="s">
        <v>443</v>
      </c>
      <c r="B1821" s="46" t="s">
        <v>834</v>
      </c>
      <c r="C1821">
        <v>1821</v>
      </c>
      <c r="D1821" s="53">
        <v>492</v>
      </c>
      <c r="E18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1" s="55" t="s">
        <v>1019</v>
      </c>
      <c r="G1821" s="57">
        <v>43235.839247685188</v>
      </c>
      <c r="H1821" s="55" t="s">
        <v>1264</v>
      </c>
      <c r="I1821" s="59" t="s">
        <v>1867</v>
      </c>
      <c r="J1821" s="55" t="s">
        <v>2139</v>
      </c>
      <c r="K1821" s="55"/>
      <c r="L1821" s="57">
        <v>43235.839247685188</v>
      </c>
      <c r="M1821" s="59" t="s">
        <v>2624</v>
      </c>
      <c r="N1821" s="58" t="s">
        <v>4153</v>
      </c>
      <c r="O1821" s="58" t="s">
        <v>5353</v>
      </c>
      <c r="P1821" s="61">
        <v>1</v>
      </c>
    </row>
    <row r="1822" spans="1:16" x14ac:dyDescent="0.25">
      <c r="A1822" s="46" t="s">
        <v>445</v>
      </c>
      <c r="B1822" s="46" t="s">
        <v>931</v>
      </c>
      <c r="C1822">
        <v>1822</v>
      </c>
      <c r="D1822" s="53">
        <v>495</v>
      </c>
      <c r="E18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2" s="55" t="s">
        <v>1019</v>
      </c>
      <c r="G1822" s="57">
        <v>43235.844664351855</v>
      </c>
      <c r="H1822" s="55" t="s">
        <v>1266</v>
      </c>
      <c r="I1822" s="59" t="s">
        <v>1868</v>
      </c>
      <c r="J1822" s="55" t="s">
        <v>2139</v>
      </c>
      <c r="K1822" s="55"/>
      <c r="L1822" s="57">
        <v>43235.844664351855</v>
      </c>
      <c r="M1822" s="59" t="s">
        <v>2626</v>
      </c>
      <c r="N1822" s="58" t="s">
        <v>4155</v>
      </c>
      <c r="O1822" s="55"/>
      <c r="P1822">
        <v>1</v>
      </c>
    </row>
    <row r="1823" spans="1:16" x14ac:dyDescent="0.25">
      <c r="A1823" s="46" t="s">
        <v>447</v>
      </c>
      <c r="B1823" s="46" t="s">
        <v>932</v>
      </c>
      <c r="C1823">
        <v>1823</v>
      </c>
      <c r="D1823" s="53">
        <v>499</v>
      </c>
      <c r="E18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3" s="55" t="s">
        <v>1019</v>
      </c>
      <c r="G1823" s="57">
        <v>43235.581400462965</v>
      </c>
      <c r="H1823" s="55" t="s">
        <v>1268</v>
      </c>
      <c r="I1823" s="59" t="s">
        <v>1869</v>
      </c>
      <c r="J1823" s="55" t="s">
        <v>2139</v>
      </c>
      <c r="K1823" s="55"/>
      <c r="L1823" s="57">
        <v>43235.581400462965</v>
      </c>
      <c r="M1823" s="59" t="s">
        <v>2628</v>
      </c>
      <c r="N1823" s="58" t="s">
        <v>4157</v>
      </c>
      <c r="O1823" s="58" t="s">
        <v>5354</v>
      </c>
      <c r="P1823" s="61">
        <v>1</v>
      </c>
    </row>
    <row r="1824" spans="1:16" x14ac:dyDescent="0.25">
      <c r="A1824" s="46" t="s">
        <v>447</v>
      </c>
      <c r="B1824" s="46" t="s">
        <v>933</v>
      </c>
      <c r="C1824">
        <v>1824</v>
      </c>
      <c r="D1824" s="53">
        <v>500</v>
      </c>
      <c r="E18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4" s="55" t="s">
        <v>1019</v>
      </c>
      <c r="G1824" s="57">
        <v>43235.853761574072</v>
      </c>
      <c r="H1824" s="55" t="s">
        <v>1269</v>
      </c>
      <c r="I1824" s="59" t="s">
        <v>1870</v>
      </c>
      <c r="J1824" s="55" t="s">
        <v>2139</v>
      </c>
      <c r="K1824" s="55"/>
      <c r="L1824" s="57">
        <v>43235.853761574072</v>
      </c>
      <c r="M1824" s="59" t="s">
        <v>2629</v>
      </c>
      <c r="N1824" s="58" t="s">
        <v>4158</v>
      </c>
      <c r="O1824" s="58" t="s">
        <v>5355</v>
      </c>
      <c r="P1824" s="61">
        <v>1</v>
      </c>
    </row>
    <row r="1825" spans="1:16" x14ac:dyDescent="0.25">
      <c r="A1825" s="46" t="s">
        <v>448</v>
      </c>
      <c r="B1825" s="46" t="s">
        <v>934</v>
      </c>
      <c r="C1825">
        <v>1825</v>
      </c>
      <c r="D1825" s="53">
        <v>503</v>
      </c>
      <c r="E18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5" s="55" t="s">
        <v>1019</v>
      </c>
      <c r="G1825" s="57">
        <v>43235.854027777779</v>
      </c>
      <c r="H1825" s="55" t="s">
        <v>1270</v>
      </c>
      <c r="I1825" s="59" t="s">
        <v>1871</v>
      </c>
      <c r="J1825" s="55" t="s">
        <v>2139</v>
      </c>
      <c r="K1825" s="55"/>
      <c r="L1825" s="57">
        <v>43235.854027777779</v>
      </c>
      <c r="M1825" s="59" t="s">
        <v>2630</v>
      </c>
      <c r="N1825" s="58" t="s">
        <v>4159</v>
      </c>
      <c r="O1825" s="58" t="s">
        <v>5356</v>
      </c>
      <c r="P1825" s="61">
        <v>1</v>
      </c>
    </row>
    <row r="1826" spans="1:16" x14ac:dyDescent="0.25">
      <c r="A1826" s="46" t="s">
        <v>457</v>
      </c>
      <c r="B1826" s="46" t="s">
        <v>633</v>
      </c>
      <c r="C1826">
        <v>1826</v>
      </c>
      <c r="D1826" s="53">
        <v>521</v>
      </c>
      <c r="E18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6" s="55" t="s">
        <v>1019</v>
      </c>
      <c r="G1826" s="57">
        <v>43235.87427083333</v>
      </c>
      <c r="H1826" s="55" t="s">
        <v>1274</v>
      </c>
      <c r="I1826" s="59" t="s">
        <v>1875</v>
      </c>
      <c r="J1826" s="55" t="s">
        <v>2139</v>
      </c>
      <c r="K1826" s="55"/>
      <c r="L1826" s="57">
        <v>43235.87427083333</v>
      </c>
      <c r="M1826" s="59" t="s">
        <v>2641</v>
      </c>
      <c r="N1826" s="58" t="s">
        <v>4170</v>
      </c>
      <c r="O1826" s="58" t="s">
        <v>5357</v>
      </c>
      <c r="P1826" s="61">
        <v>1</v>
      </c>
    </row>
    <row r="1827" spans="1:16" x14ac:dyDescent="0.25">
      <c r="A1827" s="46" t="s">
        <v>465</v>
      </c>
      <c r="B1827" s="46" t="s">
        <v>937</v>
      </c>
      <c r="C1827">
        <v>1827</v>
      </c>
      <c r="D1827" s="53">
        <v>541</v>
      </c>
      <c r="E18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7" s="55" t="s">
        <v>1019</v>
      </c>
      <c r="G1827" s="57">
        <v>43235.894791666666</v>
      </c>
      <c r="H1827" s="55" t="s">
        <v>1279</v>
      </c>
      <c r="I1827" s="59" t="s">
        <v>1878</v>
      </c>
      <c r="J1827" s="55" t="s">
        <v>2139</v>
      </c>
      <c r="K1827" s="55"/>
      <c r="L1827" s="57">
        <v>43235.894791666666</v>
      </c>
      <c r="M1827" s="59" t="s">
        <v>2655</v>
      </c>
      <c r="N1827" s="58" t="s">
        <v>4184</v>
      </c>
      <c r="O1827" s="58" t="s">
        <v>5358</v>
      </c>
      <c r="P1827" s="61">
        <v>1</v>
      </c>
    </row>
    <row r="1828" spans="1:16" x14ac:dyDescent="0.25">
      <c r="A1828" s="46" t="s">
        <v>472</v>
      </c>
      <c r="B1828" s="46" t="s">
        <v>738</v>
      </c>
      <c r="C1828">
        <v>1828</v>
      </c>
      <c r="D1828" s="53">
        <v>562</v>
      </c>
      <c r="E18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8" s="55" t="s">
        <v>1019</v>
      </c>
      <c r="G1828" s="57">
        <v>43235.997719907406</v>
      </c>
      <c r="H1828" s="55" t="s">
        <v>1280</v>
      </c>
      <c r="I1828" s="55"/>
      <c r="J1828" s="55"/>
      <c r="K1828" s="55"/>
      <c r="L1828" s="57">
        <v>43235.997719907406</v>
      </c>
      <c r="M1828" s="59" t="s">
        <v>2667</v>
      </c>
      <c r="N1828" s="58" t="s">
        <v>4196</v>
      </c>
      <c r="O1828" s="58" t="s">
        <v>5266</v>
      </c>
      <c r="P1828" s="61">
        <v>1</v>
      </c>
    </row>
    <row r="1829" spans="1:16" x14ac:dyDescent="0.25">
      <c r="A1829" s="46" t="s">
        <v>486</v>
      </c>
      <c r="B1829" s="46" t="s">
        <v>724</v>
      </c>
      <c r="C1829">
        <v>1829</v>
      </c>
      <c r="D1829" s="53">
        <v>589</v>
      </c>
      <c r="E18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29" s="55" t="s">
        <v>1019</v>
      </c>
      <c r="G1829" s="57">
        <v>43235.877604166664</v>
      </c>
      <c r="H1829" s="55" t="s">
        <v>1292</v>
      </c>
      <c r="I1829" s="55"/>
      <c r="J1829" s="55"/>
      <c r="K1829" s="55"/>
      <c r="L1829" s="57">
        <v>43235.877604166664</v>
      </c>
      <c r="M1829" s="59" t="s">
        <v>2688</v>
      </c>
      <c r="N1829" s="58" t="s">
        <v>4217</v>
      </c>
      <c r="O1829" s="58" t="s">
        <v>5360</v>
      </c>
      <c r="P1829" s="61">
        <v>1</v>
      </c>
    </row>
    <row r="1830" spans="1:16" x14ac:dyDescent="0.25">
      <c r="A1830" s="46" t="s">
        <v>442</v>
      </c>
      <c r="B1830" s="46" t="s">
        <v>487</v>
      </c>
      <c r="C1830">
        <v>1830</v>
      </c>
      <c r="D1830" s="53">
        <v>591</v>
      </c>
      <c r="E18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0" s="55" t="s">
        <v>1019</v>
      </c>
      <c r="G1830" s="57">
        <v>43235.613356481481</v>
      </c>
      <c r="H1830" s="55" t="s">
        <v>1294</v>
      </c>
      <c r="I1830" s="59" t="s">
        <v>1885</v>
      </c>
      <c r="J1830" s="55" t="s">
        <v>2159</v>
      </c>
      <c r="K1830" s="55"/>
      <c r="L1830" s="57">
        <v>43235.613356481481</v>
      </c>
      <c r="M1830" s="59" t="s">
        <v>2690</v>
      </c>
      <c r="N1830" s="58" t="s">
        <v>4219</v>
      </c>
      <c r="O1830" s="55"/>
      <c r="P1830">
        <v>1</v>
      </c>
    </row>
    <row r="1831" spans="1:16" x14ac:dyDescent="0.25">
      <c r="A1831" s="46" t="s">
        <v>531</v>
      </c>
      <c r="B1831" s="46" t="s">
        <v>952</v>
      </c>
      <c r="C1831">
        <v>1831</v>
      </c>
      <c r="D1831" s="53">
        <v>742</v>
      </c>
      <c r="E18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1" s="55" t="s">
        <v>1019</v>
      </c>
      <c r="G1831" s="57">
        <v>43235.858425925922</v>
      </c>
      <c r="H1831" s="55" t="s">
        <v>1348</v>
      </c>
      <c r="I1831" s="59" t="s">
        <v>1914</v>
      </c>
      <c r="J1831" s="55" t="s">
        <v>2139</v>
      </c>
      <c r="K1831" s="55"/>
      <c r="L1831" s="57">
        <v>43235.858425925922</v>
      </c>
      <c r="M1831" s="59" t="s">
        <v>2793</v>
      </c>
      <c r="N1831" s="58" t="s">
        <v>4322</v>
      </c>
      <c r="O1831" s="58" t="s">
        <v>5361</v>
      </c>
      <c r="P1831" s="61">
        <v>1</v>
      </c>
    </row>
    <row r="1832" spans="1:16" x14ac:dyDescent="0.25">
      <c r="A1832" s="46" t="s">
        <v>537</v>
      </c>
      <c r="B1832" s="46" t="s">
        <v>914</v>
      </c>
      <c r="C1832">
        <v>1832</v>
      </c>
      <c r="D1832" s="53">
        <v>788</v>
      </c>
      <c r="E18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2" s="55" t="s">
        <v>1019</v>
      </c>
      <c r="G1832" s="57">
        <v>43236.293495370373</v>
      </c>
      <c r="H1832" s="55" t="s">
        <v>1358</v>
      </c>
      <c r="I1832" s="59" t="s">
        <v>1920</v>
      </c>
      <c r="J1832" s="55" t="s">
        <v>2139</v>
      </c>
      <c r="K1832" s="55"/>
      <c r="L1832" s="57">
        <v>43236.293495370373</v>
      </c>
      <c r="M1832" s="59" t="s">
        <v>2821</v>
      </c>
      <c r="N1832" s="58" t="s">
        <v>4350</v>
      </c>
      <c r="O1832" s="58" t="s">
        <v>5362</v>
      </c>
      <c r="P1832" s="61">
        <v>1</v>
      </c>
    </row>
    <row r="1833" spans="1:16" x14ac:dyDescent="0.25">
      <c r="A1833" s="46" t="s">
        <v>539</v>
      </c>
      <c r="B1833" s="46" t="s">
        <v>540</v>
      </c>
      <c r="C1833">
        <v>1833</v>
      </c>
      <c r="D1833" s="53">
        <v>790</v>
      </c>
      <c r="E18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3" s="55" t="s">
        <v>1019</v>
      </c>
      <c r="G1833" s="57">
        <v>43236.282337962963</v>
      </c>
      <c r="H1833" s="55" t="s">
        <v>1360</v>
      </c>
      <c r="I1833" s="55"/>
      <c r="J1833" s="55"/>
      <c r="K1833" s="55"/>
      <c r="L1833" s="57">
        <v>43236.282337962963</v>
      </c>
      <c r="M1833" s="59" t="s">
        <v>2823</v>
      </c>
      <c r="N1833" s="58" t="s">
        <v>4352</v>
      </c>
      <c r="O1833" s="58" t="s">
        <v>5363</v>
      </c>
      <c r="P1833" s="61">
        <v>1</v>
      </c>
    </row>
    <row r="1834" spans="1:16" x14ac:dyDescent="0.25">
      <c r="A1834" s="46" t="s">
        <v>540</v>
      </c>
      <c r="B1834" s="46" t="s">
        <v>539</v>
      </c>
      <c r="C1834">
        <v>1834</v>
      </c>
      <c r="D1834" s="53">
        <v>791</v>
      </c>
      <c r="E18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4" s="55" t="s">
        <v>1019</v>
      </c>
      <c r="G1834" s="57">
        <v>43236.298101851855</v>
      </c>
      <c r="H1834" s="55" t="s">
        <v>1361</v>
      </c>
      <c r="I1834" s="55"/>
      <c r="J1834" s="55"/>
      <c r="K1834" s="55"/>
      <c r="L1834" s="57">
        <v>43236.298101851855</v>
      </c>
      <c r="M1834" s="59" t="s">
        <v>2824</v>
      </c>
      <c r="N1834" s="58" t="s">
        <v>4353</v>
      </c>
      <c r="O1834" s="58" t="s">
        <v>4352</v>
      </c>
      <c r="P1834" s="61">
        <v>1</v>
      </c>
    </row>
    <row r="1835" spans="1:16" x14ac:dyDescent="0.25">
      <c r="A1835" s="46" t="s">
        <v>543</v>
      </c>
      <c r="B1835" s="46" t="s">
        <v>956</v>
      </c>
      <c r="C1835">
        <v>1835</v>
      </c>
      <c r="D1835" s="53">
        <v>794</v>
      </c>
      <c r="E18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5" s="55" t="s">
        <v>1019</v>
      </c>
      <c r="G1835" s="57">
        <v>43236.307037037041</v>
      </c>
      <c r="H1835" s="55" t="s">
        <v>1364</v>
      </c>
      <c r="I1835" s="59" t="s">
        <v>1922</v>
      </c>
      <c r="J1835" s="55" t="s">
        <v>2144</v>
      </c>
      <c r="K1835" s="55"/>
      <c r="L1835" s="57">
        <v>43236.307037037041</v>
      </c>
      <c r="M1835" s="59" t="s">
        <v>2827</v>
      </c>
      <c r="N1835" s="58" t="s">
        <v>4356</v>
      </c>
      <c r="O1835" s="58" t="s">
        <v>5364</v>
      </c>
      <c r="P1835" s="61">
        <v>1</v>
      </c>
    </row>
    <row r="1836" spans="1:16" x14ac:dyDescent="0.25">
      <c r="A1836" s="46" t="s">
        <v>543</v>
      </c>
      <c r="B1836" s="46" t="s">
        <v>727</v>
      </c>
      <c r="C1836">
        <v>1836</v>
      </c>
      <c r="D1836" s="53">
        <v>795</v>
      </c>
      <c r="E18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6" s="55" t="s">
        <v>1019</v>
      </c>
      <c r="G1836" s="57">
        <v>43235.36614583333</v>
      </c>
      <c r="H1836" s="55" t="s">
        <v>1365</v>
      </c>
      <c r="I1836" s="59" t="s">
        <v>1924</v>
      </c>
      <c r="J1836" s="55" t="s">
        <v>2144</v>
      </c>
      <c r="K1836" s="55"/>
      <c r="L1836" s="57">
        <v>43235.36614583333</v>
      </c>
      <c r="M1836" s="59" t="s">
        <v>2828</v>
      </c>
      <c r="N1836" s="58" t="s">
        <v>4357</v>
      </c>
      <c r="O1836" s="55"/>
      <c r="P1836">
        <v>1</v>
      </c>
    </row>
    <row r="1837" spans="1:16" x14ac:dyDescent="0.25">
      <c r="A1837" s="46" t="s">
        <v>553</v>
      </c>
      <c r="B1837" s="46" t="s">
        <v>938</v>
      </c>
      <c r="C1837">
        <v>1837</v>
      </c>
      <c r="D1837" s="53">
        <v>809</v>
      </c>
      <c r="E18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7" s="55" t="s">
        <v>1019</v>
      </c>
      <c r="G1837" s="57">
        <v>43236.319328703707</v>
      </c>
      <c r="H1837" s="55" t="s">
        <v>1373</v>
      </c>
      <c r="I1837" s="55"/>
      <c r="J1837" s="55"/>
      <c r="K1837" s="55"/>
      <c r="L1837" s="57">
        <v>43236.319328703707</v>
      </c>
      <c r="M1837" s="59" t="s">
        <v>2840</v>
      </c>
      <c r="N1837" s="58" t="s">
        <v>4369</v>
      </c>
      <c r="O1837" s="58" t="s">
        <v>5365</v>
      </c>
      <c r="P1837" s="61">
        <v>1</v>
      </c>
    </row>
    <row r="1838" spans="1:16" x14ac:dyDescent="0.25">
      <c r="A1838" s="46" t="s">
        <v>567</v>
      </c>
      <c r="B1838" s="46" t="s">
        <v>958</v>
      </c>
      <c r="C1838">
        <v>1838</v>
      </c>
      <c r="D1838" s="53">
        <v>834</v>
      </c>
      <c r="E18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8" s="55" t="s">
        <v>1019</v>
      </c>
      <c r="G1838" s="57">
        <v>43236.340578703705</v>
      </c>
      <c r="H1838" s="55" t="s">
        <v>1383</v>
      </c>
      <c r="I1838" s="59" t="s">
        <v>1934</v>
      </c>
      <c r="J1838" s="55" t="s">
        <v>2139</v>
      </c>
      <c r="K1838" s="55"/>
      <c r="L1838" s="57">
        <v>43236.340578703705</v>
      </c>
      <c r="M1838" s="59" t="s">
        <v>2861</v>
      </c>
      <c r="N1838" s="58" t="s">
        <v>4390</v>
      </c>
      <c r="O1838" s="58" t="s">
        <v>5366</v>
      </c>
      <c r="P1838" s="61">
        <v>1</v>
      </c>
    </row>
    <row r="1839" spans="1:16" x14ac:dyDescent="0.25">
      <c r="A1839" s="46" t="s">
        <v>577</v>
      </c>
      <c r="B1839" s="46" t="s">
        <v>964</v>
      </c>
      <c r="C1839">
        <v>1839</v>
      </c>
      <c r="D1839" s="53">
        <v>890</v>
      </c>
      <c r="E18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39" s="55" t="s">
        <v>1019</v>
      </c>
      <c r="G1839" s="57">
        <v>43236.368518518517</v>
      </c>
      <c r="H1839" s="55" t="s">
        <v>1395</v>
      </c>
      <c r="I1839" s="59" t="s">
        <v>1939</v>
      </c>
      <c r="J1839" s="55" t="s">
        <v>2139</v>
      </c>
      <c r="K1839" s="55"/>
      <c r="L1839" s="57">
        <v>43236.368518518517</v>
      </c>
      <c r="M1839" s="59" t="s">
        <v>2900</v>
      </c>
      <c r="N1839" s="58" t="s">
        <v>4429</v>
      </c>
      <c r="O1839" s="58" t="s">
        <v>5367</v>
      </c>
      <c r="P1839" s="61">
        <v>1</v>
      </c>
    </row>
    <row r="1840" spans="1:16" x14ac:dyDescent="0.25">
      <c r="A1840" s="46" t="s">
        <v>596</v>
      </c>
      <c r="B1840" s="46" t="s">
        <v>970</v>
      </c>
      <c r="C1840">
        <v>1840</v>
      </c>
      <c r="D1840" s="53">
        <v>947</v>
      </c>
      <c r="E18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0" s="55" t="s">
        <v>1019</v>
      </c>
      <c r="G1840" s="57">
        <v>43235.303969907407</v>
      </c>
      <c r="H1840" s="55" t="s">
        <v>1415</v>
      </c>
      <c r="I1840" s="55"/>
      <c r="J1840" s="55"/>
      <c r="K1840" s="55"/>
      <c r="L1840" s="57">
        <v>43235.303969907407</v>
      </c>
      <c r="M1840" s="59" t="s">
        <v>2938</v>
      </c>
      <c r="N1840" s="58" t="s">
        <v>4467</v>
      </c>
      <c r="O1840" s="58" t="s">
        <v>5368</v>
      </c>
      <c r="P1840" s="61">
        <v>1</v>
      </c>
    </row>
    <row r="1841" spans="1:16" x14ac:dyDescent="0.25">
      <c r="A1841" s="46" t="s">
        <v>600</v>
      </c>
      <c r="B1841" s="46" t="s">
        <v>601</v>
      </c>
      <c r="C1841">
        <v>1841</v>
      </c>
      <c r="D1841" s="53">
        <v>952</v>
      </c>
      <c r="E18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1" s="55" t="s">
        <v>1019</v>
      </c>
      <c r="G1841" s="57">
        <v>43236.367430555554</v>
      </c>
      <c r="H1841" s="55" t="s">
        <v>1419</v>
      </c>
      <c r="I1841" s="59" t="s">
        <v>1951</v>
      </c>
      <c r="J1841" s="55" t="s">
        <v>2139</v>
      </c>
      <c r="K1841" s="55"/>
      <c r="L1841" s="57">
        <v>43236.367430555554</v>
      </c>
      <c r="M1841" s="59" t="s">
        <v>2943</v>
      </c>
      <c r="N1841" s="58" t="s">
        <v>4472</v>
      </c>
      <c r="O1841" s="55"/>
      <c r="P1841">
        <v>1</v>
      </c>
    </row>
    <row r="1842" spans="1:16" x14ac:dyDescent="0.25">
      <c r="A1842" s="46" t="s">
        <v>496</v>
      </c>
      <c r="B1842" s="46" t="s">
        <v>494</v>
      </c>
      <c r="C1842">
        <v>1842</v>
      </c>
      <c r="D1842" s="53">
        <v>976</v>
      </c>
      <c r="E18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2" s="55" t="s">
        <v>1019</v>
      </c>
      <c r="G1842" s="57">
        <v>43235.287858796299</v>
      </c>
      <c r="H1842" s="55" t="s">
        <v>1303</v>
      </c>
      <c r="I1842" s="59" t="s">
        <v>1890</v>
      </c>
      <c r="J1842" s="55" t="s">
        <v>2139</v>
      </c>
      <c r="K1842" s="55"/>
      <c r="L1842" s="57">
        <v>43235.287858796299</v>
      </c>
      <c r="M1842" s="59" t="s">
        <v>2702</v>
      </c>
      <c r="N1842" s="58" t="s">
        <v>4231</v>
      </c>
      <c r="O1842" s="58" t="s">
        <v>4229</v>
      </c>
      <c r="P1842" s="61">
        <v>1</v>
      </c>
    </row>
    <row r="1843" spans="1:16" x14ac:dyDescent="0.25">
      <c r="A1843" s="46" t="s">
        <v>607</v>
      </c>
      <c r="B1843" s="46" t="s">
        <v>778</v>
      </c>
      <c r="C1843">
        <v>1843</v>
      </c>
      <c r="D1843" s="53">
        <v>983</v>
      </c>
      <c r="E18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3" s="55" t="s">
        <v>1019</v>
      </c>
      <c r="G1843" s="57">
        <v>43234.906701388885</v>
      </c>
      <c r="H1843" s="55" t="s">
        <v>1427</v>
      </c>
      <c r="I1843" s="55"/>
      <c r="J1843" s="55"/>
      <c r="K1843" s="55"/>
      <c r="L1843" s="57">
        <v>43234.906701388885</v>
      </c>
      <c r="M1843" s="59" t="s">
        <v>2955</v>
      </c>
      <c r="N1843" s="58" t="s">
        <v>4484</v>
      </c>
      <c r="O1843" s="58" t="s">
        <v>4967</v>
      </c>
      <c r="P1843" s="61">
        <v>1</v>
      </c>
    </row>
    <row r="1844" spans="1:16" x14ac:dyDescent="0.25">
      <c r="A1844" s="46" t="s">
        <v>607</v>
      </c>
      <c r="B1844" s="46" t="s">
        <v>608</v>
      </c>
      <c r="C1844">
        <v>1844</v>
      </c>
      <c r="D1844" s="53">
        <v>985</v>
      </c>
      <c r="E18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4" s="55" t="s">
        <v>1019</v>
      </c>
      <c r="G1844" s="57">
        <v>43235.363275462965</v>
      </c>
      <c r="H1844" s="55" t="s">
        <v>1425</v>
      </c>
      <c r="I1844" s="55"/>
      <c r="J1844" s="55"/>
      <c r="K1844" s="55"/>
      <c r="L1844" s="57">
        <v>43235.363275462965</v>
      </c>
      <c r="M1844" s="59" t="s">
        <v>2953</v>
      </c>
      <c r="N1844" s="58" t="s">
        <v>4482</v>
      </c>
      <c r="O1844" s="58" t="s">
        <v>4483</v>
      </c>
      <c r="P1844" s="61">
        <v>1</v>
      </c>
    </row>
    <row r="1845" spans="1:16" x14ac:dyDescent="0.25">
      <c r="A1845" s="46" t="s">
        <v>608</v>
      </c>
      <c r="B1845" s="46" t="s">
        <v>979</v>
      </c>
      <c r="C1845">
        <v>1845</v>
      </c>
      <c r="D1845" s="53">
        <v>993</v>
      </c>
      <c r="E18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5" s="55" t="s">
        <v>1019</v>
      </c>
      <c r="G1845" s="57">
        <v>43235.358148148145</v>
      </c>
      <c r="H1845" s="55" t="s">
        <v>1426</v>
      </c>
      <c r="I1845" s="55"/>
      <c r="J1845" s="55"/>
      <c r="K1845" s="55"/>
      <c r="L1845" s="57">
        <v>43235.358148148145</v>
      </c>
      <c r="M1845" s="59" t="s">
        <v>2954</v>
      </c>
      <c r="N1845" s="58" t="s">
        <v>4483</v>
      </c>
      <c r="O1845" s="58" t="s">
        <v>5369</v>
      </c>
      <c r="P1845" s="61">
        <v>1</v>
      </c>
    </row>
    <row r="1846" spans="1:16" x14ac:dyDescent="0.25">
      <c r="A1846" s="46" t="s">
        <v>611</v>
      </c>
      <c r="B1846" s="46" t="s">
        <v>612</v>
      </c>
      <c r="C1846">
        <v>1846</v>
      </c>
      <c r="D1846" s="53">
        <v>1016</v>
      </c>
      <c r="E18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6" s="55" t="s">
        <v>1019</v>
      </c>
      <c r="G1846" s="57">
        <v>43235.495972222219</v>
      </c>
      <c r="H1846" s="55" t="s">
        <v>1435</v>
      </c>
      <c r="I1846" s="55"/>
      <c r="J1846" s="55"/>
      <c r="K1846" s="55"/>
      <c r="L1846" s="57">
        <v>43235.495972222219</v>
      </c>
      <c r="M1846" s="59" t="s">
        <v>2976</v>
      </c>
      <c r="N1846" s="58" t="s">
        <v>4505</v>
      </c>
      <c r="O1846" s="58" t="s">
        <v>5370</v>
      </c>
      <c r="P1846" s="61">
        <v>1</v>
      </c>
    </row>
    <row r="1847" spans="1:16" x14ac:dyDescent="0.25">
      <c r="A1847" s="46" t="s">
        <v>618</v>
      </c>
      <c r="B1847" s="46" t="s">
        <v>676</v>
      </c>
      <c r="C1847">
        <v>1847</v>
      </c>
      <c r="D1847" s="53">
        <v>1052</v>
      </c>
      <c r="E18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7" s="55" t="s">
        <v>1019</v>
      </c>
      <c r="G1847" s="57">
        <v>43236.397627314815</v>
      </c>
      <c r="H1847" s="55" t="s">
        <v>1442</v>
      </c>
      <c r="I1847" s="59" t="s">
        <v>1958</v>
      </c>
      <c r="J1847" s="55" t="s">
        <v>2139</v>
      </c>
      <c r="K1847" s="55"/>
      <c r="L1847" s="57">
        <v>43236.397627314815</v>
      </c>
      <c r="M1847" s="59" t="s">
        <v>2999</v>
      </c>
      <c r="N1847" s="58" t="s">
        <v>4528</v>
      </c>
      <c r="O1847" s="58" t="s">
        <v>5371</v>
      </c>
      <c r="P1847" s="61">
        <v>1</v>
      </c>
    </row>
    <row r="1848" spans="1:16" x14ac:dyDescent="0.25">
      <c r="A1848" s="46" t="s">
        <v>637</v>
      </c>
      <c r="B1848" s="46" t="s">
        <v>636</v>
      </c>
      <c r="C1848">
        <v>1848</v>
      </c>
      <c r="D1848" s="53">
        <v>1097</v>
      </c>
      <c r="E18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8" s="55" t="s">
        <v>1019</v>
      </c>
      <c r="G1848" s="57">
        <v>43236.428923611114</v>
      </c>
      <c r="H1848" s="55" t="s">
        <v>1454</v>
      </c>
      <c r="I1848" s="55"/>
      <c r="J1848" s="55"/>
      <c r="K1848" s="55"/>
      <c r="L1848" s="57">
        <v>43236.428923611114</v>
      </c>
      <c r="M1848" s="59" t="s">
        <v>3038</v>
      </c>
      <c r="N1848" s="58" t="s">
        <v>4567</v>
      </c>
      <c r="O1848" s="58" t="s">
        <v>5373</v>
      </c>
      <c r="P1848" s="61">
        <v>1</v>
      </c>
    </row>
    <row r="1849" spans="1:16" x14ac:dyDescent="0.25">
      <c r="A1849" s="46" t="s">
        <v>642</v>
      </c>
      <c r="B1849" s="46" t="s">
        <v>981</v>
      </c>
      <c r="C1849">
        <v>1849</v>
      </c>
      <c r="D1849" s="53">
        <v>1107</v>
      </c>
      <c r="E18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49" s="55" t="s">
        <v>1019</v>
      </c>
      <c r="G1849" s="57">
        <v>43236.43372685185</v>
      </c>
      <c r="H1849" s="55" t="s">
        <v>1460</v>
      </c>
      <c r="I1849" s="59" t="s">
        <v>1969</v>
      </c>
      <c r="J1849" s="55" t="s">
        <v>2139</v>
      </c>
      <c r="K1849" s="55"/>
      <c r="L1849" s="57">
        <v>43236.43372685185</v>
      </c>
      <c r="M1849" s="59" t="s">
        <v>3046</v>
      </c>
      <c r="N1849" s="58" t="s">
        <v>4575</v>
      </c>
      <c r="O1849" s="58" t="s">
        <v>5374</v>
      </c>
      <c r="P1849" s="61">
        <v>1</v>
      </c>
    </row>
    <row r="1850" spans="1:16" x14ac:dyDescent="0.25">
      <c r="A1850" s="46" t="s">
        <v>649</v>
      </c>
      <c r="B1850" s="46" t="s">
        <v>985</v>
      </c>
      <c r="C1850">
        <v>1850</v>
      </c>
      <c r="D1850" s="53">
        <v>1139</v>
      </c>
      <c r="E18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0" s="55" t="s">
        <v>1019</v>
      </c>
      <c r="G1850" s="57">
        <v>43235.821793981479</v>
      </c>
      <c r="H1850" s="55" t="s">
        <v>1471</v>
      </c>
      <c r="I1850" s="59" t="s">
        <v>1975</v>
      </c>
      <c r="J1850" s="55" t="s">
        <v>2139</v>
      </c>
      <c r="K1850" s="55"/>
      <c r="L1850" s="57">
        <v>43235.821793981479</v>
      </c>
      <c r="M1850" s="59" t="s">
        <v>3068</v>
      </c>
      <c r="N1850" s="58" t="s">
        <v>4597</v>
      </c>
      <c r="O1850" s="58" t="s">
        <v>5375</v>
      </c>
      <c r="P1850" s="61">
        <v>2</v>
      </c>
    </row>
    <row r="1851" spans="1:16" x14ac:dyDescent="0.25">
      <c r="A1851" s="46" t="s">
        <v>653</v>
      </c>
      <c r="B1851" s="46" t="s">
        <v>599</v>
      </c>
      <c r="C1851">
        <v>1851</v>
      </c>
      <c r="D1851" s="53">
        <v>1149</v>
      </c>
      <c r="E18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1" s="55" t="s">
        <v>1019</v>
      </c>
      <c r="G1851" s="57">
        <v>43236.262025462966</v>
      </c>
      <c r="H1851" s="55" t="s">
        <v>1474</v>
      </c>
      <c r="I1851" s="59" t="s">
        <v>1978</v>
      </c>
      <c r="J1851" s="55" t="s">
        <v>2139</v>
      </c>
      <c r="K1851" s="55"/>
      <c r="L1851" s="57">
        <v>43236.262025462966</v>
      </c>
      <c r="M1851" s="59" t="s">
        <v>3077</v>
      </c>
      <c r="N1851" s="58" t="s">
        <v>4606</v>
      </c>
      <c r="O1851" s="58" t="s">
        <v>5175</v>
      </c>
      <c r="P1851" s="61">
        <v>3</v>
      </c>
    </row>
    <row r="1852" spans="1:16" x14ac:dyDescent="0.25">
      <c r="A1852" s="46" t="s">
        <v>658</v>
      </c>
      <c r="B1852" s="46" t="s">
        <v>986</v>
      </c>
      <c r="C1852">
        <v>1852</v>
      </c>
      <c r="D1852" s="53">
        <v>1168</v>
      </c>
      <c r="E18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2" s="55" t="s">
        <v>1019</v>
      </c>
      <c r="G1852" s="57">
        <v>43236.474247685182</v>
      </c>
      <c r="H1852" s="55" t="s">
        <v>1479</v>
      </c>
      <c r="I1852" s="55"/>
      <c r="J1852" s="55"/>
      <c r="K1852" s="55"/>
      <c r="L1852" s="57">
        <v>43236.474247685182</v>
      </c>
      <c r="M1852" s="59" t="s">
        <v>3091</v>
      </c>
      <c r="N1852" s="58" t="s">
        <v>4620</v>
      </c>
      <c r="O1852" s="58" t="s">
        <v>5376</v>
      </c>
      <c r="P1852" s="61">
        <v>1</v>
      </c>
    </row>
    <row r="1853" spans="1:16" x14ac:dyDescent="0.25">
      <c r="A1853" s="46" t="s">
        <v>661</v>
      </c>
      <c r="B1853" s="46" t="s">
        <v>996</v>
      </c>
      <c r="C1853">
        <v>1853</v>
      </c>
      <c r="D1853" s="53">
        <v>1180</v>
      </c>
      <c r="E18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3" s="55" t="s">
        <v>1019</v>
      </c>
      <c r="G1853" s="57">
        <v>43236.480775462966</v>
      </c>
      <c r="H1853" s="55" t="s">
        <v>1487</v>
      </c>
      <c r="I1853" s="59" t="s">
        <v>1983</v>
      </c>
      <c r="J1853" s="55" t="s">
        <v>2139</v>
      </c>
      <c r="K1853" s="55"/>
      <c r="L1853" s="57">
        <v>43236.480775462966</v>
      </c>
      <c r="M1853" s="59" t="s">
        <v>3099</v>
      </c>
      <c r="N1853" s="58" t="s">
        <v>4628</v>
      </c>
      <c r="O1853" s="58" t="s">
        <v>5377</v>
      </c>
      <c r="P1853" s="61">
        <v>1</v>
      </c>
    </row>
    <row r="1854" spans="1:16" x14ac:dyDescent="0.25">
      <c r="A1854" s="46" t="s">
        <v>676</v>
      </c>
      <c r="B1854" s="46" t="s">
        <v>997</v>
      </c>
      <c r="C1854">
        <v>1854</v>
      </c>
      <c r="D1854" s="53">
        <v>1228</v>
      </c>
      <c r="E18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4" s="55" t="s">
        <v>1019</v>
      </c>
      <c r="G1854" s="57">
        <v>43236.397858796299</v>
      </c>
      <c r="H1854" s="55" t="s">
        <v>1496</v>
      </c>
      <c r="I1854" s="59" t="s">
        <v>1991</v>
      </c>
      <c r="J1854" s="55" t="s">
        <v>2139</v>
      </c>
      <c r="K1854" s="55"/>
      <c r="L1854" s="57">
        <v>43236.397858796299</v>
      </c>
      <c r="M1854" s="59" t="s">
        <v>3135</v>
      </c>
      <c r="N1854" s="58" t="s">
        <v>4664</v>
      </c>
      <c r="O1854" s="58" t="s">
        <v>5371</v>
      </c>
      <c r="P1854" s="61">
        <v>1</v>
      </c>
    </row>
    <row r="1855" spans="1:16" x14ac:dyDescent="0.25">
      <c r="A1855" s="46" t="s">
        <v>681</v>
      </c>
      <c r="B1855" s="46" t="s">
        <v>843</v>
      </c>
      <c r="C1855">
        <v>1855</v>
      </c>
      <c r="D1855" s="53">
        <v>1257</v>
      </c>
      <c r="E18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5" s="55" t="s">
        <v>1019</v>
      </c>
      <c r="G1855" s="57">
        <v>43236.281678240739</v>
      </c>
      <c r="H1855" s="55" t="s">
        <v>1504</v>
      </c>
      <c r="I1855" s="55"/>
      <c r="J1855" s="55"/>
      <c r="K1855" s="55"/>
      <c r="L1855" s="57">
        <v>43236.281678240739</v>
      </c>
      <c r="M1855" s="59" t="s">
        <v>3156</v>
      </c>
      <c r="N1855" s="58" t="s">
        <v>4685</v>
      </c>
      <c r="O1855" s="58" t="s">
        <v>5253</v>
      </c>
      <c r="P1855" s="61">
        <v>1</v>
      </c>
    </row>
    <row r="1856" spans="1:16" x14ac:dyDescent="0.25">
      <c r="A1856" s="46" t="s">
        <v>682</v>
      </c>
      <c r="B1856" s="46" t="s">
        <v>681</v>
      </c>
      <c r="C1856">
        <v>1856</v>
      </c>
      <c r="D1856" s="53">
        <v>1258</v>
      </c>
      <c r="E18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6" s="55" t="s">
        <v>1019</v>
      </c>
      <c r="G1856" s="57">
        <v>43236.511840277781</v>
      </c>
      <c r="H1856" s="55" t="s">
        <v>1505</v>
      </c>
      <c r="I1856" s="59" t="s">
        <v>1994</v>
      </c>
      <c r="J1856" s="55" t="s">
        <v>2139</v>
      </c>
      <c r="K1856" s="55"/>
      <c r="L1856" s="57">
        <v>43236.511840277781</v>
      </c>
      <c r="M1856" s="59" t="s">
        <v>3157</v>
      </c>
      <c r="N1856" s="58" t="s">
        <v>4686</v>
      </c>
      <c r="O1856" s="58" t="s">
        <v>4685</v>
      </c>
      <c r="P1856" s="61">
        <v>1</v>
      </c>
    </row>
    <row r="1857" spans="1:16" x14ac:dyDescent="0.25">
      <c r="A1857" s="46" t="s">
        <v>695</v>
      </c>
      <c r="B1857" s="46" t="s">
        <v>338</v>
      </c>
      <c r="C1857">
        <v>1857</v>
      </c>
      <c r="D1857" s="53">
        <v>1301</v>
      </c>
      <c r="E18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7" s="55" t="s">
        <v>1019</v>
      </c>
      <c r="G1857" s="57">
        <v>43235.315000000002</v>
      </c>
      <c r="H1857" s="55" t="s">
        <v>1514</v>
      </c>
      <c r="I1857" s="59" t="s">
        <v>2001</v>
      </c>
      <c r="J1857" s="55" t="s">
        <v>2139</v>
      </c>
      <c r="K1857" s="55"/>
      <c r="L1857" s="57">
        <v>43235.315000000002</v>
      </c>
      <c r="M1857" s="59" t="s">
        <v>3186</v>
      </c>
      <c r="N1857" s="58" t="s">
        <v>4715</v>
      </c>
      <c r="O1857" s="58" t="s">
        <v>5379</v>
      </c>
      <c r="P1857" s="61">
        <v>2</v>
      </c>
    </row>
    <row r="1858" spans="1:16" x14ac:dyDescent="0.25">
      <c r="A1858" s="46" t="s">
        <v>695</v>
      </c>
      <c r="B1858" s="46" t="s">
        <v>694</v>
      </c>
      <c r="C1858">
        <v>1858</v>
      </c>
      <c r="D1858" s="53">
        <v>1309</v>
      </c>
      <c r="E18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8" s="55" t="s">
        <v>1019</v>
      </c>
      <c r="G1858" s="57">
        <v>43235.321759259263</v>
      </c>
      <c r="H1858" s="55" t="s">
        <v>1515</v>
      </c>
      <c r="I1858" s="59" t="s">
        <v>2002</v>
      </c>
      <c r="J1858" s="55" t="s">
        <v>2139</v>
      </c>
      <c r="K1858" s="55"/>
      <c r="L1858" s="57">
        <v>43235.321759259263</v>
      </c>
      <c r="M1858" s="59" t="s">
        <v>3187</v>
      </c>
      <c r="N1858" s="58" t="s">
        <v>4716</v>
      </c>
      <c r="O1858" s="58" t="s">
        <v>5380</v>
      </c>
      <c r="P1858" s="61">
        <v>1</v>
      </c>
    </row>
    <row r="1859" spans="1:16" x14ac:dyDescent="0.25">
      <c r="A1859" s="46" t="s">
        <v>694</v>
      </c>
      <c r="B1859" s="46" t="s">
        <v>695</v>
      </c>
      <c r="C1859">
        <v>1859</v>
      </c>
      <c r="D1859" s="53">
        <v>1310</v>
      </c>
      <c r="E18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59" s="55" t="s">
        <v>1019</v>
      </c>
      <c r="G1859" s="57">
        <v>43235.638113425928</v>
      </c>
      <c r="H1859" s="55" t="s">
        <v>1517</v>
      </c>
      <c r="I1859" s="59" t="s">
        <v>2003</v>
      </c>
      <c r="J1859" s="55" t="s">
        <v>2139</v>
      </c>
      <c r="K1859" s="55"/>
      <c r="L1859" s="57">
        <v>43235.638113425928</v>
      </c>
      <c r="M1859" s="59" t="s">
        <v>3189</v>
      </c>
      <c r="N1859" s="58" t="s">
        <v>4718</v>
      </c>
      <c r="O1859" s="58" t="s">
        <v>5381</v>
      </c>
      <c r="P1859" s="61">
        <v>1</v>
      </c>
    </row>
    <row r="1860" spans="1:16" x14ac:dyDescent="0.25">
      <c r="A1860" s="46" t="s">
        <v>697</v>
      </c>
      <c r="B1860" s="46" t="s">
        <v>1002</v>
      </c>
      <c r="C1860">
        <v>1860</v>
      </c>
      <c r="D1860" s="53">
        <v>1319</v>
      </c>
      <c r="E18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0" s="55" t="s">
        <v>1019</v>
      </c>
      <c r="G1860" s="57">
        <v>43235.387569444443</v>
      </c>
      <c r="H1860" s="55" t="s">
        <v>1520</v>
      </c>
      <c r="I1860" s="59" t="s">
        <v>2005</v>
      </c>
      <c r="J1860" s="55" t="s">
        <v>2142</v>
      </c>
      <c r="K1860" s="55"/>
      <c r="L1860" s="57">
        <v>43235.387569444443</v>
      </c>
      <c r="M1860" s="59" t="s">
        <v>3198</v>
      </c>
      <c r="N1860" s="58" t="s">
        <v>4727</v>
      </c>
      <c r="O1860" s="58" t="s">
        <v>5382</v>
      </c>
      <c r="P1860" s="61">
        <v>1</v>
      </c>
    </row>
    <row r="1861" spans="1:16" x14ac:dyDescent="0.25">
      <c r="A1861" s="46" t="s">
        <v>711</v>
      </c>
      <c r="B1861" s="46" t="s">
        <v>985</v>
      </c>
      <c r="C1861">
        <v>1861</v>
      </c>
      <c r="D1861" s="53">
        <v>1369</v>
      </c>
      <c r="E18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1" s="55" t="s">
        <v>1019</v>
      </c>
      <c r="G1861" s="57">
        <v>43236.528611111113</v>
      </c>
      <c r="H1861" s="55" t="s">
        <v>1528</v>
      </c>
      <c r="I1861" s="59" t="s">
        <v>2007</v>
      </c>
      <c r="J1861" s="55" t="s">
        <v>2139</v>
      </c>
      <c r="K1861" s="55"/>
      <c r="L1861" s="57">
        <v>43236.528611111113</v>
      </c>
      <c r="M1861" s="59" t="s">
        <v>3235</v>
      </c>
      <c r="N1861" s="58" t="s">
        <v>4764</v>
      </c>
      <c r="O1861" s="58" t="s">
        <v>5383</v>
      </c>
      <c r="P1861" s="61">
        <v>1</v>
      </c>
    </row>
    <row r="1862" spans="1:16" x14ac:dyDescent="0.25">
      <c r="A1862" s="46" t="s">
        <v>718</v>
      </c>
      <c r="B1862" s="46" t="s">
        <v>719</v>
      </c>
      <c r="C1862">
        <v>1862</v>
      </c>
      <c r="D1862" s="53">
        <v>1391</v>
      </c>
      <c r="E18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2" s="55" t="s">
        <v>1019</v>
      </c>
      <c r="G1862" s="57">
        <v>43234.807800925926</v>
      </c>
      <c r="H1862" s="55" t="s">
        <v>1534</v>
      </c>
      <c r="I1862" s="59" t="s">
        <v>2010</v>
      </c>
      <c r="J1862" s="55" t="s">
        <v>2139</v>
      </c>
      <c r="K1862" s="55"/>
      <c r="L1862" s="57">
        <v>43234.807800925926</v>
      </c>
      <c r="M1862" s="59" t="s">
        <v>3252</v>
      </c>
      <c r="N1862" s="58" t="s">
        <v>4781</v>
      </c>
      <c r="O1862" s="58" t="s">
        <v>5384</v>
      </c>
      <c r="P1862" s="61">
        <v>1</v>
      </c>
    </row>
    <row r="1863" spans="1:16" x14ac:dyDescent="0.25">
      <c r="A1863" s="46" t="s">
        <v>642</v>
      </c>
      <c r="B1863" s="46" t="s">
        <v>718</v>
      </c>
      <c r="C1863">
        <v>1863</v>
      </c>
      <c r="D1863" s="53">
        <v>1392</v>
      </c>
      <c r="E18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3" s="55" t="s">
        <v>1019</v>
      </c>
      <c r="G1863" s="57">
        <v>43234.801493055558</v>
      </c>
      <c r="H1863" s="55" t="s">
        <v>1535</v>
      </c>
      <c r="I1863" s="59" t="s">
        <v>2011</v>
      </c>
      <c r="J1863" s="55" t="s">
        <v>2139</v>
      </c>
      <c r="K1863" s="55"/>
      <c r="L1863" s="57">
        <v>43234.801493055558</v>
      </c>
      <c r="M1863" s="59" t="s">
        <v>3253</v>
      </c>
      <c r="N1863" s="58" t="s">
        <v>4782</v>
      </c>
      <c r="O1863" s="58" t="s">
        <v>5385</v>
      </c>
      <c r="P1863" s="61">
        <v>1</v>
      </c>
    </row>
    <row r="1864" spans="1:16" x14ac:dyDescent="0.25">
      <c r="A1864" s="46" t="s">
        <v>642</v>
      </c>
      <c r="B1864" s="46" t="s">
        <v>719</v>
      </c>
      <c r="C1864">
        <v>1864</v>
      </c>
      <c r="D1864" s="53">
        <v>1394</v>
      </c>
      <c r="E18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4" s="55" t="s">
        <v>1019</v>
      </c>
      <c r="G1864" s="57">
        <v>43236.393368055556</v>
      </c>
      <c r="H1864" s="55" t="s">
        <v>1536</v>
      </c>
      <c r="I1864" s="59" t="s">
        <v>2012</v>
      </c>
      <c r="J1864" s="55" t="s">
        <v>2139</v>
      </c>
      <c r="K1864" s="55"/>
      <c r="L1864" s="57">
        <v>43236.393368055556</v>
      </c>
      <c r="M1864" s="59" t="s">
        <v>3255</v>
      </c>
      <c r="N1864" s="58" t="s">
        <v>4784</v>
      </c>
      <c r="O1864" s="58" t="s">
        <v>5386</v>
      </c>
      <c r="P1864" s="61">
        <v>1</v>
      </c>
    </row>
    <row r="1865" spans="1:16" x14ac:dyDescent="0.25">
      <c r="A1865" s="46" t="s">
        <v>736</v>
      </c>
      <c r="B1865" s="46" t="s">
        <v>735</v>
      </c>
      <c r="C1865">
        <v>1865</v>
      </c>
      <c r="D1865" s="53">
        <v>1458</v>
      </c>
      <c r="E18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5" s="55" t="s">
        <v>1019</v>
      </c>
      <c r="G1865" s="57">
        <v>43235.599918981483</v>
      </c>
      <c r="H1865" s="55" t="s">
        <v>1558</v>
      </c>
      <c r="I1865" s="55"/>
      <c r="J1865" s="55"/>
      <c r="K1865" s="55"/>
      <c r="L1865" s="57">
        <v>43235.599918981483</v>
      </c>
      <c r="M1865" s="59" t="s">
        <v>3302</v>
      </c>
      <c r="N1865" s="58" t="s">
        <v>4831</v>
      </c>
      <c r="O1865" s="58" t="s">
        <v>5387</v>
      </c>
      <c r="P1865" s="61">
        <v>1</v>
      </c>
    </row>
    <row r="1866" spans="1:16" x14ac:dyDescent="0.25">
      <c r="A1866" s="46" t="s">
        <v>736</v>
      </c>
      <c r="B1866" s="46" t="s">
        <v>738</v>
      </c>
      <c r="C1866">
        <v>1866</v>
      </c>
      <c r="D1866" s="53">
        <v>1464</v>
      </c>
      <c r="E18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6" s="55" t="s">
        <v>1019</v>
      </c>
      <c r="G1866" s="57">
        <v>43235.759247685186</v>
      </c>
      <c r="H1866" s="55" t="s">
        <v>1560</v>
      </c>
      <c r="I1866" s="55"/>
      <c r="J1866" s="55"/>
      <c r="K1866" s="55" t="s">
        <v>2255</v>
      </c>
      <c r="L1866" s="57">
        <v>43235.759247685186</v>
      </c>
      <c r="M1866" s="59" t="s">
        <v>3304</v>
      </c>
      <c r="N1866" s="58" t="s">
        <v>4833</v>
      </c>
      <c r="O1866" s="58" t="s">
        <v>5266</v>
      </c>
      <c r="P1866" s="61">
        <v>1</v>
      </c>
    </row>
    <row r="1867" spans="1:16" x14ac:dyDescent="0.25">
      <c r="A1867" s="46" t="s">
        <v>736</v>
      </c>
      <c r="B1867" s="46" t="s">
        <v>756</v>
      </c>
      <c r="C1867">
        <v>1867</v>
      </c>
      <c r="D1867" s="53">
        <v>1471</v>
      </c>
      <c r="E18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7" s="55" t="s">
        <v>1019</v>
      </c>
      <c r="G1867" s="57">
        <v>43236.549293981479</v>
      </c>
      <c r="H1867" s="55" t="s">
        <v>1559</v>
      </c>
      <c r="I1867" s="59" t="s">
        <v>2027</v>
      </c>
      <c r="J1867" s="55" t="s">
        <v>2139</v>
      </c>
      <c r="K1867" s="55"/>
      <c r="L1867" s="57">
        <v>43236.549293981479</v>
      </c>
      <c r="M1867" s="59" t="s">
        <v>3303</v>
      </c>
      <c r="N1867" s="58" t="s">
        <v>4832</v>
      </c>
      <c r="O1867" s="58" t="s">
        <v>4903</v>
      </c>
      <c r="P1867" s="61">
        <v>1</v>
      </c>
    </row>
    <row r="1868" spans="1:16" x14ac:dyDescent="0.25">
      <c r="A1868" s="46" t="s">
        <v>741</v>
      </c>
      <c r="B1868" s="46" t="s">
        <v>742</v>
      </c>
      <c r="C1868">
        <v>1868</v>
      </c>
      <c r="D1868" s="53">
        <v>1491</v>
      </c>
      <c r="E18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8" s="55" t="s">
        <v>1019</v>
      </c>
      <c r="G1868" s="57">
        <v>43235.721851851849</v>
      </c>
      <c r="H1868" s="55" t="s">
        <v>1564</v>
      </c>
      <c r="I1868" s="55"/>
      <c r="J1868" s="55"/>
      <c r="K1868" s="55"/>
      <c r="L1868" s="57">
        <v>43235.721851851849</v>
      </c>
      <c r="M1868" s="59" t="s">
        <v>3317</v>
      </c>
      <c r="N1868" s="58" t="s">
        <v>4846</v>
      </c>
      <c r="O1868" s="58" t="s">
        <v>4848</v>
      </c>
      <c r="P1868" s="61">
        <v>1</v>
      </c>
    </row>
    <row r="1869" spans="1:16" x14ac:dyDescent="0.25">
      <c r="A1869" s="46" t="s">
        <v>742</v>
      </c>
      <c r="B1869" s="46" t="s">
        <v>741</v>
      </c>
      <c r="C1869">
        <v>1869</v>
      </c>
      <c r="D1869" s="53">
        <v>1493</v>
      </c>
      <c r="E18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69" s="55" t="s">
        <v>1019</v>
      </c>
      <c r="G1869" s="57">
        <v>43235.657997685186</v>
      </c>
      <c r="H1869" s="55" t="s">
        <v>1565</v>
      </c>
      <c r="I1869" s="55"/>
      <c r="J1869" s="55"/>
      <c r="K1869" s="55"/>
      <c r="L1869" s="57">
        <v>43235.657997685186</v>
      </c>
      <c r="M1869" s="59" t="s">
        <v>3319</v>
      </c>
      <c r="N1869" s="58" t="s">
        <v>4848</v>
      </c>
      <c r="O1869" s="58" t="s">
        <v>5388</v>
      </c>
      <c r="P1869" s="61">
        <v>1</v>
      </c>
    </row>
    <row r="1870" spans="1:16" x14ac:dyDescent="0.25">
      <c r="A1870" s="46" t="s">
        <v>743</v>
      </c>
      <c r="B1870" s="46" t="s">
        <v>741</v>
      </c>
      <c r="C1870">
        <v>1870</v>
      </c>
      <c r="D1870" s="53">
        <v>1494</v>
      </c>
      <c r="E18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0" s="55" t="s">
        <v>1019</v>
      </c>
      <c r="G1870" s="57">
        <v>43235.459143518521</v>
      </c>
      <c r="H1870" s="55" t="s">
        <v>1566</v>
      </c>
      <c r="I1870" s="59" t="s">
        <v>2029</v>
      </c>
      <c r="J1870" s="55" t="s">
        <v>2142</v>
      </c>
      <c r="K1870" s="55"/>
      <c r="L1870" s="57">
        <v>43235.459143518521</v>
      </c>
      <c r="M1870" s="59" t="s">
        <v>3320</v>
      </c>
      <c r="N1870" s="58" t="s">
        <v>4849</v>
      </c>
      <c r="O1870" s="58" t="s">
        <v>5389</v>
      </c>
      <c r="P1870" s="61">
        <v>1</v>
      </c>
    </row>
    <row r="1871" spans="1:16" x14ac:dyDescent="0.25">
      <c r="A1871" s="46" t="s">
        <v>749</v>
      </c>
      <c r="B1871" s="46" t="s">
        <v>1009</v>
      </c>
      <c r="C1871">
        <v>1871</v>
      </c>
      <c r="D1871" s="53">
        <v>1531</v>
      </c>
      <c r="E18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1" s="55" t="s">
        <v>1019</v>
      </c>
      <c r="G1871" s="57">
        <v>43235.334421296298</v>
      </c>
      <c r="H1871" s="55" t="s">
        <v>1573</v>
      </c>
      <c r="I1871" s="55"/>
      <c r="J1871" s="55"/>
      <c r="K1871" s="55"/>
      <c r="L1871" s="57">
        <v>43235.334421296298</v>
      </c>
      <c r="M1871" s="59" t="s">
        <v>3343</v>
      </c>
      <c r="N1871" s="58" t="s">
        <v>4872</v>
      </c>
      <c r="O1871" s="58" t="s">
        <v>5390</v>
      </c>
      <c r="P1871" s="61">
        <v>1</v>
      </c>
    </row>
    <row r="1872" spans="1:16" x14ac:dyDescent="0.25">
      <c r="A1872" s="46" t="s">
        <v>749</v>
      </c>
      <c r="B1872" s="46" t="s">
        <v>756</v>
      </c>
      <c r="C1872">
        <v>1872</v>
      </c>
      <c r="D1872" s="53">
        <v>1585</v>
      </c>
      <c r="E18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2" s="55" t="s">
        <v>1019</v>
      </c>
      <c r="G1872" s="57">
        <v>43236.553333333337</v>
      </c>
      <c r="H1872" s="55" t="s">
        <v>1580</v>
      </c>
      <c r="I1872" s="59" t="s">
        <v>2036</v>
      </c>
      <c r="J1872" s="55" t="s">
        <v>2139</v>
      </c>
      <c r="K1872" s="55"/>
      <c r="L1872" s="57">
        <v>43236.553333333337</v>
      </c>
      <c r="M1872" s="59" t="s">
        <v>3370</v>
      </c>
      <c r="N1872" s="58" t="s">
        <v>4899</v>
      </c>
      <c r="O1872" s="58" t="s">
        <v>4903</v>
      </c>
      <c r="P1872" s="61">
        <v>1</v>
      </c>
    </row>
    <row r="1873" spans="1:16" x14ac:dyDescent="0.25">
      <c r="A1873" s="46" t="s">
        <v>761</v>
      </c>
      <c r="B1873" s="46" t="s">
        <v>1013</v>
      </c>
      <c r="C1873">
        <v>1873</v>
      </c>
      <c r="D1873" s="53">
        <v>1626</v>
      </c>
      <c r="E18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3" s="55" t="s">
        <v>1019</v>
      </c>
      <c r="G1873" s="57">
        <v>43235.773553240739</v>
      </c>
      <c r="H1873" s="55" t="s">
        <v>1589</v>
      </c>
      <c r="I1873" s="59" t="s">
        <v>2041</v>
      </c>
      <c r="J1873" s="55" t="s">
        <v>2139</v>
      </c>
      <c r="K1873" s="55"/>
      <c r="L1873" s="57">
        <v>43235.773553240739</v>
      </c>
      <c r="M1873" s="59" t="s">
        <v>3393</v>
      </c>
      <c r="N1873" s="58" t="s">
        <v>4922</v>
      </c>
      <c r="O1873" s="58" t="s">
        <v>5391</v>
      </c>
      <c r="P1873" s="61">
        <v>1</v>
      </c>
    </row>
    <row r="1874" spans="1:16" x14ac:dyDescent="0.25">
      <c r="A1874" s="46" t="s">
        <v>770</v>
      </c>
      <c r="B1874" s="46" t="s">
        <v>772</v>
      </c>
      <c r="C1874">
        <v>1874</v>
      </c>
      <c r="D1874" s="53">
        <v>1666</v>
      </c>
      <c r="E18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4" s="55" t="s">
        <v>1019</v>
      </c>
      <c r="G1874" s="57">
        <v>43236.20144675926</v>
      </c>
      <c r="H1874" s="55" t="s">
        <v>1599</v>
      </c>
      <c r="I1874" s="59" t="s">
        <v>2045</v>
      </c>
      <c r="J1874" s="55" t="s">
        <v>2139</v>
      </c>
      <c r="K1874" s="55" t="s">
        <v>2232</v>
      </c>
      <c r="L1874" s="57">
        <v>43236.20144675926</v>
      </c>
      <c r="M1874" s="59" t="s">
        <v>3428</v>
      </c>
      <c r="N1874" s="58" t="s">
        <v>4957</v>
      </c>
      <c r="O1874" s="55"/>
      <c r="P1874">
        <v>1</v>
      </c>
    </row>
    <row r="1875" spans="1:16" x14ac:dyDescent="0.25">
      <c r="A1875" s="46" t="s">
        <v>777</v>
      </c>
      <c r="B1875" s="46" t="s">
        <v>599</v>
      </c>
      <c r="C1875">
        <v>1875</v>
      </c>
      <c r="D1875" s="53">
        <v>1675</v>
      </c>
      <c r="E18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5" s="55" t="s">
        <v>1019</v>
      </c>
      <c r="G1875" s="57">
        <v>43236.540717592594</v>
      </c>
      <c r="H1875" s="55" t="s">
        <v>1604</v>
      </c>
      <c r="I1875" s="59" t="s">
        <v>2049</v>
      </c>
      <c r="J1875" s="55" t="s">
        <v>2139</v>
      </c>
      <c r="K1875" s="55"/>
      <c r="L1875" s="57">
        <v>43236.540717592594</v>
      </c>
      <c r="M1875" s="59" t="s">
        <v>3436</v>
      </c>
      <c r="N1875" s="58" t="s">
        <v>4965</v>
      </c>
      <c r="O1875" s="58" t="s">
        <v>5392</v>
      </c>
      <c r="P1875" s="61">
        <v>1</v>
      </c>
    </row>
    <row r="1876" spans="1:16" x14ac:dyDescent="0.25">
      <c r="A1876" s="46" t="s">
        <v>778</v>
      </c>
      <c r="B1876" s="46" t="s">
        <v>844</v>
      </c>
      <c r="C1876">
        <v>1876</v>
      </c>
      <c r="D1876" s="53">
        <v>1680</v>
      </c>
      <c r="E18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6" s="55" t="s">
        <v>1019</v>
      </c>
      <c r="G1876" s="57">
        <v>43234.89707175926</v>
      </c>
      <c r="H1876" s="55" t="s">
        <v>1606</v>
      </c>
      <c r="I1876" s="55"/>
      <c r="J1876" s="55"/>
      <c r="K1876" s="55"/>
      <c r="L1876" s="57">
        <v>43234.89707175926</v>
      </c>
      <c r="M1876" s="59" t="s">
        <v>3438</v>
      </c>
      <c r="N1876" s="58" t="s">
        <v>4967</v>
      </c>
      <c r="O1876" s="58" t="s">
        <v>5255</v>
      </c>
      <c r="P1876" s="61">
        <v>2</v>
      </c>
    </row>
    <row r="1877" spans="1:16" x14ac:dyDescent="0.25">
      <c r="A1877" s="46" t="s">
        <v>779</v>
      </c>
      <c r="B1877" s="46" t="s">
        <v>778</v>
      </c>
      <c r="C1877">
        <v>1877</v>
      </c>
      <c r="D1877" s="53">
        <v>1682</v>
      </c>
      <c r="E18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7" s="55" t="s">
        <v>1019</v>
      </c>
      <c r="G1877" s="57">
        <v>43234.901747685188</v>
      </c>
      <c r="H1877" s="55" t="s">
        <v>1608</v>
      </c>
      <c r="I1877" s="59" t="s">
        <v>2050</v>
      </c>
      <c r="J1877" s="55" t="s">
        <v>2139</v>
      </c>
      <c r="K1877" s="55"/>
      <c r="L1877" s="57">
        <v>43234.901747685188</v>
      </c>
      <c r="M1877" s="59" t="s">
        <v>3440</v>
      </c>
      <c r="N1877" s="58" t="s">
        <v>4969</v>
      </c>
      <c r="O1877" s="58" t="s">
        <v>4967</v>
      </c>
      <c r="P1877" s="61">
        <v>1</v>
      </c>
    </row>
    <row r="1878" spans="1:16" x14ac:dyDescent="0.25">
      <c r="A1878" s="46" t="s">
        <v>787</v>
      </c>
      <c r="B1878" s="46" t="s">
        <v>979</v>
      </c>
      <c r="C1878">
        <v>1878</v>
      </c>
      <c r="D1878" s="53">
        <v>1735</v>
      </c>
      <c r="E18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8" s="55" t="s">
        <v>1019</v>
      </c>
      <c r="G1878" s="57">
        <v>43235.882118055553</v>
      </c>
      <c r="H1878" s="55" t="s">
        <v>1621</v>
      </c>
      <c r="I1878" s="59" t="s">
        <v>2056</v>
      </c>
      <c r="J1878" s="55" t="s">
        <v>2139</v>
      </c>
      <c r="K1878" s="55"/>
      <c r="L1878" s="57">
        <v>43235.882118055553</v>
      </c>
      <c r="M1878" s="59" t="s">
        <v>3481</v>
      </c>
      <c r="N1878" s="58" t="s">
        <v>5010</v>
      </c>
      <c r="O1878" s="58" t="s">
        <v>5393</v>
      </c>
      <c r="P1878" s="61">
        <v>1</v>
      </c>
    </row>
    <row r="1879" spans="1:16" x14ac:dyDescent="0.25">
      <c r="A1879" s="46" t="s">
        <v>795</v>
      </c>
      <c r="B1879" s="46" t="s">
        <v>794</v>
      </c>
      <c r="C1879">
        <v>1879</v>
      </c>
      <c r="D1879" s="53">
        <v>1765</v>
      </c>
      <c r="E18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79" s="55" t="s">
        <v>1019</v>
      </c>
      <c r="G1879" s="57">
        <v>43235.562986111108</v>
      </c>
      <c r="H1879" s="55" t="s">
        <v>1629</v>
      </c>
      <c r="I1879" s="59" t="s">
        <v>2061</v>
      </c>
      <c r="J1879" s="55" t="s">
        <v>2139</v>
      </c>
      <c r="K1879" s="55" t="s">
        <v>2258</v>
      </c>
      <c r="L1879" s="57">
        <v>43235.562986111108</v>
      </c>
      <c r="M1879" s="59" t="s">
        <v>3503</v>
      </c>
      <c r="N1879" s="58" t="s">
        <v>5033</v>
      </c>
      <c r="O1879" s="58" t="s">
        <v>5031</v>
      </c>
      <c r="P1879" s="61">
        <v>3</v>
      </c>
    </row>
    <row r="1880" spans="1:16" x14ac:dyDescent="0.25">
      <c r="A1880" s="46" t="s">
        <v>795</v>
      </c>
      <c r="B1880" s="46" t="s">
        <v>1014</v>
      </c>
      <c r="C1880">
        <v>1880</v>
      </c>
      <c r="D1880" s="53">
        <v>1766</v>
      </c>
      <c r="E18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0" s="55" t="s">
        <v>1019</v>
      </c>
      <c r="G1880" s="57">
        <v>43235.816307870373</v>
      </c>
      <c r="H1880" s="55" t="s">
        <v>1631</v>
      </c>
      <c r="I1880" s="59" t="s">
        <v>2063</v>
      </c>
      <c r="J1880" s="55" t="s">
        <v>2139</v>
      </c>
      <c r="K1880" s="55"/>
      <c r="L1880" s="57">
        <v>43235.816307870373</v>
      </c>
      <c r="M1880" s="59" t="s">
        <v>3505</v>
      </c>
      <c r="N1880" s="58" t="s">
        <v>5035</v>
      </c>
      <c r="O1880" s="58" t="s">
        <v>5395</v>
      </c>
      <c r="P1880" s="61">
        <v>1</v>
      </c>
    </row>
    <row r="1881" spans="1:16" x14ac:dyDescent="0.25">
      <c r="A1881" s="46" t="s">
        <v>795</v>
      </c>
      <c r="B1881" s="46" t="s">
        <v>796</v>
      </c>
      <c r="C1881">
        <v>1881</v>
      </c>
      <c r="D1881" s="53">
        <v>1768</v>
      </c>
      <c r="E18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1" s="55" t="s">
        <v>1019</v>
      </c>
      <c r="G1881" s="57">
        <v>43235.818252314813</v>
      </c>
      <c r="H1881" s="55" t="s">
        <v>1633</v>
      </c>
      <c r="I1881" s="59" t="s">
        <v>2065</v>
      </c>
      <c r="J1881" s="55" t="s">
        <v>2139</v>
      </c>
      <c r="K1881" s="55" t="s">
        <v>2260</v>
      </c>
      <c r="L1881" s="57">
        <v>43235.818252314813</v>
      </c>
      <c r="M1881" s="59" t="s">
        <v>3507</v>
      </c>
      <c r="N1881" s="58" t="s">
        <v>5037</v>
      </c>
      <c r="O1881" s="58" t="s">
        <v>5396</v>
      </c>
      <c r="P1881" s="61">
        <v>1</v>
      </c>
    </row>
    <row r="1882" spans="1:16" x14ac:dyDescent="0.25">
      <c r="A1882" s="46" t="s">
        <v>795</v>
      </c>
      <c r="B1882" s="46" t="s">
        <v>1015</v>
      </c>
      <c r="C1882">
        <v>1882</v>
      </c>
      <c r="D1882" s="53">
        <v>1783</v>
      </c>
      <c r="E18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2" s="55" t="s">
        <v>1019</v>
      </c>
      <c r="G1882" s="57">
        <v>43235.825868055559</v>
      </c>
      <c r="H1882" s="55" t="s">
        <v>1640</v>
      </c>
      <c r="I1882" s="59" t="s">
        <v>2071</v>
      </c>
      <c r="J1882" s="55" t="s">
        <v>2139</v>
      </c>
      <c r="K1882" s="55" t="s">
        <v>2262</v>
      </c>
      <c r="L1882" s="57">
        <v>43235.825868055559</v>
      </c>
      <c r="M1882" s="59" t="s">
        <v>3519</v>
      </c>
      <c r="N1882" s="58" t="s">
        <v>5049</v>
      </c>
      <c r="O1882" s="58" t="s">
        <v>5397</v>
      </c>
      <c r="P1882" s="61">
        <v>1</v>
      </c>
    </row>
    <row r="1883" spans="1:16" x14ac:dyDescent="0.25">
      <c r="A1883" s="46" t="s">
        <v>795</v>
      </c>
      <c r="B1883" s="46" t="s">
        <v>927</v>
      </c>
      <c r="C1883">
        <v>1883</v>
      </c>
      <c r="D1883" s="53">
        <v>1784</v>
      </c>
      <c r="E18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3" s="55" t="s">
        <v>1019</v>
      </c>
      <c r="G1883" s="57">
        <v>43235.906493055554</v>
      </c>
      <c r="H1883" s="55" t="s">
        <v>1641</v>
      </c>
      <c r="I1883" s="59" t="s">
        <v>2072</v>
      </c>
      <c r="J1883" s="55" t="s">
        <v>2139</v>
      </c>
      <c r="K1883" s="55" t="s">
        <v>2263</v>
      </c>
      <c r="L1883" s="57">
        <v>43235.906493055554</v>
      </c>
      <c r="M1883" s="59" t="s">
        <v>3520</v>
      </c>
      <c r="N1883" s="58" t="s">
        <v>5050</v>
      </c>
      <c r="O1883" s="58" t="s">
        <v>5352</v>
      </c>
      <c r="P1883" s="61">
        <v>1</v>
      </c>
    </row>
    <row r="1884" spans="1:16" x14ac:dyDescent="0.25">
      <c r="A1884" s="46" t="s">
        <v>795</v>
      </c>
      <c r="B1884" s="46" t="s">
        <v>775</v>
      </c>
      <c r="C1884">
        <v>1884</v>
      </c>
      <c r="D1884" s="53">
        <v>1789</v>
      </c>
      <c r="E18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4" s="55" t="s">
        <v>1019</v>
      </c>
      <c r="G1884" s="57">
        <v>43236.512037037035</v>
      </c>
      <c r="H1884" s="55" t="s">
        <v>1645</v>
      </c>
      <c r="I1884" s="59" t="s">
        <v>2076</v>
      </c>
      <c r="J1884" s="55" t="s">
        <v>2139</v>
      </c>
      <c r="K1884" s="55" t="s">
        <v>2265</v>
      </c>
      <c r="L1884" s="57">
        <v>43236.512037037035</v>
      </c>
      <c r="M1884" s="59" t="s">
        <v>3524</v>
      </c>
      <c r="N1884" s="58" t="s">
        <v>5054</v>
      </c>
      <c r="O1884" s="58" t="s">
        <v>5398</v>
      </c>
      <c r="P1884" s="61">
        <v>1</v>
      </c>
    </row>
    <row r="1885" spans="1:16" x14ac:dyDescent="0.25">
      <c r="A1885" s="46" t="s">
        <v>720</v>
      </c>
      <c r="B1885" s="46" t="s">
        <v>599</v>
      </c>
      <c r="C1885">
        <v>1885</v>
      </c>
      <c r="D1885" s="53">
        <v>1793</v>
      </c>
      <c r="E18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5" s="55" t="s">
        <v>1019</v>
      </c>
      <c r="G1885" s="57">
        <v>43236.346597222226</v>
      </c>
      <c r="H1885" s="55" t="s">
        <v>1541</v>
      </c>
      <c r="I1885" s="59" t="s">
        <v>2013</v>
      </c>
      <c r="J1885" s="55" t="s">
        <v>2139</v>
      </c>
      <c r="K1885" s="55"/>
      <c r="L1885" s="57">
        <v>43236.346597222226</v>
      </c>
      <c r="M1885" s="59" t="s">
        <v>3261</v>
      </c>
      <c r="N1885" s="58" t="s">
        <v>4790</v>
      </c>
      <c r="O1885" s="58" t="s">
        <v>5176</v>
      </c>
      <c r="P1885" s="61">
        <v>3</v>
      </c>
    </row>
    <row r="1886" spans="1:16" x14ac:dyDescent="0.25">
      <c r="A1886" s="46" t="s">
        <v>804</v>
      </c>
      <c r="B1886" s="46" t="s">
        <v>720</v>
      </c>
      <c r="C1886">
        <v>1886</v>
      </c>
      <c r="D1886" s="53">
        <v>1794</v>
      </c>
      <c r="E18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6" s="55" t="s">
        <v>1019</v>
      </c>
      <c r="G1886" s="57">
        <v>43236.527418981481</v>
      </c>
      <c r="H1886" s="55" t="s">
        <v>1648</v>
      </c>
      <c r="I1886" s="59" t="s">
        <v>2078</v>
      </c>
      <c r="J1886" s="55" t="s">
        <v>2139</v>
      </c>
      <c r="K1886" s="55"/>
      <c r="L1886" s="57">
        <v>43236.527418981481</v>
      </c>
      <c r="M1886" s="59" t="s">
        <v>3528</v>
      </c>
      <c r="N1886" s="58" t="s">
        <v>5058</v>
      </c>
      <c r="O1886" s="58" t="s">
        <v>5400</v>
      </c>
      <c r="P1886" s="61">
        <v>1</v>
      </c>
    </row>
    <row r="1887" spans="1:16" x14ac:dyDescent="0.25">
      <c r="A1887" s="46" t="s">
        <v>795</v>
      </c>
      <c r="B1887" s="46" t="s">
        <v>797</v>
      </c>
      <c r="C1887">
        <v>1887</v>
      </c>
      <c r="D1887" s="53">
        <v>1801</v>
      </c>
      <c r="E18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7" s="55" t="s">
        <v>1019</v>
      </c>
      <c r="G1887" s="57">
        <v>43235.82366898148</v>
      </c>
      <c r="H1887" s="55" t="s">
        <v>1635</v>
      </c>
      <c r="I1887" s="59" t="s">
        <v>2067</v>
      </c>
      <c r="J1887" s="55" t="s">
        <v>2139</v>
      </c>
      <c r="K1887" s="55" t="s">
        <v>2261</v>
      </c>
      <c r="L1887" s="57">
        <v>43235.82366898148</v>
      </c>
      <c r="M1887" s="59" t="s">
        <v>3510</v>
      </c>
      <c r="N1887" s="58" t="s">
        <v>5040</v>
      </c>
      <c r="O1887" s="58" t="s">
        <v>5038</v>
      </c>
      <c r="P1887" s="61">
        <v>1</v>
      </c>
    </row>
    <row r="1888" spans="1:16" x14ac:dyDescent="0.25">
      <c r="A1888" s="46" t="s">
        <v>813</v>
      </c>
      <c r="B1888" s="46" t="s">
        <v>1017</v>
      </c>
      <c r="C1888">
        <v>1888</v>
      </c>
      <c r="D1888" s="53">
        <v>1899</v>
      </c>
      <c r="E18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8" s="55" t="s">
        <v>1019</v>
      </c>
      <c r="G1888" s="57">
        <v>43235.387939814813</v>
      </c>
      <c r="H1888" s="55" t="s">
        <v>1670</v>
      </c>
      <c r="I1888" s="59" t="s">
        <v>2090</v>
      </c>
      <c r="J1888" s="55" t="s">
        <v>2139</v>
      </c>
      <c r="K1888" s="55"/>
      <c r="L1888" s="57">
        <v>43235.387939814813</v>
      </c>
      <c r="M1888" s="59" t="s">
        <v>3609</v>
      </c>
      <c r="N1888" s="58" t="s">
        <v>5141</v>
      </c>
      <c r="O1888" s="58" t="s">
        <v>5402</v>
      </c>
      <c r="P1888" s="61">
        <v>1</v>
      </c>
    </row>
    <row r="1889" spans="1:16" x14ac:dyDescent="0.25">
      <c r="A1889" s="46" t="s">
        <v>814</v>
      </c>
      <c r="B1889" s="46" t="s">
        <v>715</v>
      </c>
      <c r="C1889">
        <v>1889</v>
      </c>
      <c r="D1889" s="53">
        <v>1931</v>
      </c>
      <c r="E18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89" s="55" t="s">
        <v>1019</v>
      </c>
      <c r="G1889" s="57">
        <v>43235.503668981481</v>
      </c>
      <c r="H1889" s="55" t="s">
        <v>1680</v>
      </c>
      <c r="I1889" s="59" t="s">
        <v>2096</v>
      </c>
      <c r="J1889" s="55" t="s">
        <v>2139</v>
      </c>
      <c r="K1889" s="55"/>
      <c r="L1889" s="57">
        <v>43235.503668981481</v>
      </c>
      <c r="M1889" s="59" t="s">
        <v>3634</v>
      </c>
      <c r="N1889" s="58" t="s">
        <v>5166</v>
      </c>
      <c r="O1889" s="58" t="s">
        <v>5403</v>
      </c>
      <c r="P1889" s="61">
        <v>2</v>
      </c>
    </row>
    <row r="1890" spans="1:16" x14ac:dyDescent="0.25">
      <c r="A1890" s="46" t="s">
        <v>787</v>
      </c>
      <c r="B1890" s="46" t="s">
        <v>771</v>
      </c>
      <c r="C1890">
        <v>1890</v>
      </c>
      <c r="D1890" s="53">
        <v>1963</v>
      </c>
      <c r="E18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0" s="55" t="s">
        <v>1019</v>
      </c>
      <c r="G1890" s="57">
        <v>43235.463935185187</v>
      </c>
      <c r="H1890" s="55" t="s">
        <v>1687</v>
      </c>
      <c r="I1890" s="59" t="s">
        <v>2101</v>
      </c>
      <c r="J1890" s="55" t="s">
        <v>2139</v>
      </c>
      <c r="K1890" s="55"/>
      <c r="L1890" s="57">
        <v>43235.463935185187</v>
      </c>
      <c r="M1890" s="59" t="s">
        <v>3655</v>
      </c>
      <c r="N1890" s="58" t="s">
        <v>5188</v>
      </c>
      <c r="O1890" s="58" t="s">
        <v>5404</v>
      </c>
      <c r="P1890" s="61">
        <v>1</v>
      </c>
    </row>
    <row r="1891" spans="1:16" x14ac:dyDescent="0.25">
      <c r="A1891" s="46" t="s">
        <v>787</v>
      </c>
      <c r="B1891" s="46" t="s">
        <v>738</v>
      </c>
      <c r="C1891">
        <v>1891</v>
      </c>
      <c r="D1891" s="53">
        <v>1966</v>
      </c>
      <c r="E18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1" s="55" t="s">
        <v>1019</v>
      </c>
      <c r="G1891" s="57">
        <v>43235.476967592593</v>
      </c>
      <c r="H1891" s="55" t="s">
        <v>1688</v>
      </c>
      <c r="I1891" s="59" t="s">
        <v>2102</v>
      </c>
      <c r="J1891" s="55" t="s">
        <v>2139</v>
      </c>
      <c r="K1891" s="55"/>
      <c r="L1891" s="57">
        <v>43235.476967592593</v>
      </c>
      <c r="M1891" s="59" t="s">
        <v>3658</v>
      </c>
      <c r="N1891" s="58" t="s">
        <v>5191</v>
      </c>
      <c r="O1891" s="58" t="s">
        <v>5405</v>
      </c>
      <c r="P1891" s="61">
        <v>2</v>
      </c>
    </row>
    <row r="1892" spans="1:16" x14ac:dyDescent="0.25">
      <c r="A1892" s="46" t="s">
        <v>825</v>
      </c>
      <c r="B1892" s="46" t="s">
        <v>914</v>
      </c>
      <c r="C1892">
        <v>1892</v>
      </c>
      <c r="D1892" s="53">
        <v>1970</v>
      </c>
      <c r="E18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2" s="55" t="s">
        <v>1019</v>
      </c>
      <c r="G1892" s="57">
        <v>43235.669131944444</v>
      </c>
      <c r="H1892" s="55" t="s">
        <v>1690</v>
      </c>
      <c r="I1892" s="59" t="s">
        <v>2103</v>
      </c>
      <c r="J1892" s="55" t="s">
        <v>2139</v>
      </c>
      <c r="K1892" s="55"/>
      <c r="L1892" s="57">
        <v>43235.669131944444</v>
      </c>
      <c r="M1892" s="59" t="s">
        <v>3662</v>
      </c>
      <c r="N1892" s="58" t="s">
        <v>5195</v>
      </c>
      <c r="O1892" s="58" t="s">
        <v>5406</v>
      </c>
      <c r="P1892" s="61">
        <v>1</v>
      </c>
    </row>
    <row r="1893" spans="1:16" x14ac:dyDescent="0.25">
      <c r="A1893" s="46" t="s">
        <v>826</v>
      </c>
      <c r="B1893" s="46" t="s">
        <v>959</v>
      </c>
      <c r="C1893">
        <v>1893</v>
      </c>
      <c r="D1893" s="53">
        <v>1973</v>
      </c>
      <c r="E18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3" s="55" t="s">
        <v>1019</v>
      </c>
      <c r="G1893" s="57">
        <v>43235.875231481485</v>
      </c>
      <c r="H1893" s="55" t="s">
        <v>1691</v>
      </c>
      <c r="I1893" s="59" t="s">
        <v>2104</v>
      </c>
      <c r="J1893" s="55" t="s">
        <v>2139</v>
      </c>
      <c r="K1893" s="55"/>
      <c r="L1893" s="57">
        <v>43235.875231481485</v>
      </c>
      <c r="M1893" s="59" t="s">
        <v>3664</v>
      </c>
      <c r="N1893" s="58" t="s">
        <v>5197</v>
      </c>
      <c r="O1893" s="58" t="s">
        <v>5407</v>
      </c>
      <c r="P1893" s="61">
        <v>1</v>
      </c>
    </row>
    <row r="1894" spans="1:16" x14ac:dyDescent="0.25">
      <c r="A1894" s="46" t="s">
        <v>827</v>
      </c>
      <c r="B1894" s="46" t="s">
        <v>534</v>
      </c>
      <c r="C1894">
        <v>1894</v>
      </c>
      <c r="D1894" s="53">
        <v>1981</v>
      </c>
      <c r="E18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4" s="55" t="s">
        <v>1019</v>
      </c>
      <c r="G1894" s="57">
        <v>43236.243090277778</v>
      </c>
      <c r="H1894" s="55" t="s">
        <v>1693</v>
      </c>
      <c r="I1894" s="59" t="s">
        <v>2105</v>
      </c>
      <c r="J1894" s="55" t="s">
        <v>2139</v>
      </c>
      <c r="K1894" s="55"/>
      <c r="L1894" s="57">
        <v>43236.243090277778</v>
      </c>
      <c r="M1894" s="59" t="s">
        <v>3667</v>
      </c>
      <c r="N1894" s="58" t="s">
        <v>5200</v>
      </c>
      <c r="O1894" s="58" t="s">
        <v>5408</v>
      </c>
      <c r="P1894" s="61">
        <v>1</v>
      </c>
    </row>
    <row r="1895" spans="1:16" x14ac:dyDescent="0.25">
      <c r="A1895" s="46" t="s">
        <v>534</v>
      </c>
      <c r="B1895" s="46" t="s">
        <v>827</v>
      </c>
      <c r="C1895">
        <v>1895</v>
      </c>
      <c r="D1895" s="53">
        <v>1983</v>
      </c>
      <c r="E18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5" s="55" t="s">
        <v>1019</v>
      </c>
      <c r="G1895" s="57">
        <v>43236.255243055559</v>
      </c>
      <c r="H1895" s="55" t="s">
        <v>1353</v>
      </c>
      <c r="I1895" s="59" t="s">
        <v>1918</v>
      </c>
      <c r="J1895" s="55" t="s">
        <v>2139</v>
      </c>
      <c r="K1895" s="55"/>
      <c r="L1895" s="57">
        <v>43236.255243055559</v>
      </c>
      <c r="M1895" s="59" t="s">
        <v>2806</v>
      </c>
      <c r="N1895" s="58" t="s">
        <v>4335</v>
      </c>
      <c r="O1895" s="58" t="s">
        <v>5200</v>
      </c>
      <c r="P1895" s="61">
        <v>1</v>
      </c>
    </row>
    <row r="1896" spans="1:16" x14ac:dyDescent="0.25">
      <c r="A1896" s="46" t="s">
        <v>610</v>
      </c>
      <c r="B1896" s="46" t="s">
        <v>841</v>
      </c>
      <c r="C1896">
        <v>1896</v>
      </c>
      <c r="D1896" s="53">
        <v>1997</v>
      </c>
      <c r="E18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6" s="55" t="s">
        <v>1019</v>
      </c>
      <c r="G1896" s="57">
        <v>43236.357106481482</v>
      </c>
      <c r="H1896" s="55" t="s">
        <v>1694</v>
      </c>
      <c r="I1896" s="59" t="s">
        <v>2106</v>
      </c>
      <c r="J1896" s="55" t="s">
        <v>2139</v>
      </c>
      <c r="K1896" s="55"/>
      <c r="L1896" s="57">
        <v>43236.357106481482</v>
      </c>
      <c r="M1896" s="59" t="s">
        <v>3676</v>
      </c>
      <c r="N1896" s="58" t="s">
        <v>5209</v>
      </c>
      <c r="O1896" s="58" t="s">
        <v>5409</v>
      </c>
      <c r="P1896" s="61">
        <v>3</v>
      </c>
    </row>
    <row r="1897" spans="1:16" x14ac:dyDescent="0.25">
      <c r="A1897" s="46" t="s">
        <v>838</v>
      </c>
      <c r="B1897" s="46" t="s">
        <v>855</v>
      </c>
      <c r="C1897">
        <v>1897</v>
      </c>
      <c r="D1897" s="53">
        <v>2035</v>
      </c>
      <c r="E18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7" s="55" t="s">
        <v>1019</v>
      </c>
      <c r="G1897" s="57">
        <v>43236.592407407406</v>
      </c>
      <c r="H1897" s="55" t="s">
        <v>1704</v>
      </c>
      <c r="I1897" s="59" t="s">
        <v>2113</v>
      </c>
      <c r="J1897" s="55" t="s">
        <v>2139</v>
      </c>
      <c r="K1897" s="55"/>
      <c r="L1897" s="57">
        <v>43236.592407407406</v>
      </c>
      <c r="M1897" s="59" t="s">
        <v>3705</v>
      </c>
      <c r="N1897" s="58" t="s">
        <v>5238</v>
      </c>
      <c r="O1897" s="58" t="s">
        <v>5317</v>
      </c>
      <c r="P1897" s="61">
        <v>1</v>
      </c>
    </row>
    <row r="1898" spans="1:16" x14ac:dyDescent="0.25">
      <c r="A1898" s="46" t="s">
        <v>645</v>
      </c>
      <c r="B1898" s="46" t="s">
        <v>848</v>
      </c>
      <c r="C1898">
        <v>1898</v>
      </c>
      <c r="D1898" s="53">
        <v>2044</v>
      </c>
      <c r="E18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8" s="55" t="s">
        <v>1019</v>
      </c>
      <c r="G1898" s="57">
        <v>43236.437743055554</v>
      </c>
      <c r="H1898" s="55" t="s">
        <v>1708</v>
      </c>
      <c r="I1898" s="55"/>
      <c r="J1898" s="55"/>
      <c r="K1898" s="55"/>
      <c r="L1898" s="57">
        <v>43236.437743055554</v>
      </c>
      <c r="M1898" s="59" t="s">
        <v>3714</v>
      </c>
      <c r="N1898" s="58" t="s">
        <v>5247</v>
      </c>
      <c r="O1898" s="58" t="s">
        <v>5410</v>
      </c>
      <c r="P1898" s="61">
        <v>2</v>
      </c>
    </row>
    <row r="1899" spans="1:16" x14ac:dyDescent="0.25">
      <c r="A1899" s="46" t="s">
        <v>844</v>
      </c>
      <c r="B1899" s="46" t="s">
        <v>748</v>
      </c>
      <c r="C1899">
        <v>1899</v>
      </c>
      <c r="D1899" s="53">
        <v>2052</v>
      </c>
      <c r="E18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899" s="55" t="s">
        <v>1019</v>
      </c>
      <c r="G1899" s="57">
        <v>43234.895844907405</v>
      </c>
      <c r="H1899" s="55" t="s">
        <v>1710</v>
      </c>
      <c r="I1899" s="59" t="s">
        <v>2116</v>
      </c>
      <c r="J1899" s="55" t="s">
        <v>2139</v>
      </c>
      <c r="K1899" s="55" t="s">
        <v>2269</v>
      </c>
      <c r="L1899" s="57">
        <v>43234.895844907405</v>
      </c>
      <c r="M1899" s="59" t="s">
        <v>3721</v>
      </c>
      <c r="N1899" s="58" t="s">
        <v>5255</v>
      </c>
      <c r="O1899" s="55"/>
      <c r="P1899">
        <v>1</v>
      </c>
    </row>
    <row r="1900" spans="1:16" x14ac:dyDescent="0.25">
      <c r="A1900" s="46" t="s">
        <v>853</v>
      </c>
      <c r="B1900" s="46" t="s">
        <v>852</v>
      </c>
      <c r="C1900">
        <v>1900</v>
      </c>
      <c r="D1900" s="53">
        <v>2108</v>
      </c>
      <c r="E19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0" s="55" t="s">
        <v>1019</v>
      </c>
      <c r="G1900" s="57">
        <v>43236.245358796295</v>
      </c>
      <c r="H1900" s="55" t="s">
        <v>1725</v>
      </c>
      <c r="I1900" s="59" t="s">
        <v>2123</v>
      </c>
      <c r="J1900" s="55" t="s">
        <v>2139</v>
      </c>
      <c r="K1900" s="55"/>
      <c r="L1900" s="57">
        <v>43236.245358796295</v>
      </c>
      <c r="M1900" s="59" t="s">
        <v>3765</v>
      </c>
      <c r="N1900" s="58" t="s">
        <v>5299</v>
      </c>
      <c r="O1900" s="58" t="s">
        <v>5297</v>
      </c>
      <c r="P1900" s="61">
        <v>1</v>
      </c>
    </row>
    <row r="1901" spans="1:16" x14ac:dyDescent="0.25">
      <c r="A1901" s="46" t="s">
        <v>749</v>
      </c>
      <c r="B1901" s="46" t="s">
        <v>853</v>
      </c>
      <c r="C1901">
        <v>1901</v>
      </c>
      <c r="D1901" s="53">
        <v>2111</v>
      </c>
      <c r="E19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1" s="55" t="s">
        <v>1019</v>
      </c>
      <c r="G1901" s="57">
        <v>43236.291608796295</v>
      </c>
      <c r="H1901" s="55" t="s">
        <v>1722</v>
      </c>
      <c r="I1901" s="59" t="s">
        <v>2121</v>
      </c>
      <c r="J1901" s="55" t="s">
        <v>2139</v>
      </c>
      <c r="K1901" s="55"/>
      <c r="L1901" s="57">
        <v>43236.291608796295</v>
      </c>
      <c r="M1901" s="59" t="s">
        <v>3761</v>
      </c>
      <c r="N1901" s="58" t="s">
        <v>5295</v>
      </c>
      <c r="O1901" s="58" t="s">
        <v>5299</v>
      </c>
      <c r="P1901" s="61">
        <v>1</v>
      </c>
    </row>
    <row r="1902" spans="1:16" x14ac:dyDescent="0.25">
      <c r="A1902" s="46" t="s">
        <v>170</v>
      </c>
      <c r="B1902" s="46" t="s">
        <v>170</v>
      </c>
      <c r="C1902">
        <v>1902</v>
      </c>
      <c r="D1902" s="48">
        <v>2</v>
      </c>
      <c r="E1902" s="48"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2" s="54" t="s">
        <v>162</v>
      </c>
      <c r="G1902" s="56">
        <v>43234.79954861111</v>
      </c>
      <c r="H1902" s="54" t="s">
        <v>1020</v>
      </c>
      <c r="I1902" s="54" t="s">
        <v>1741</v>
      </c>
      <c r="J1902" s="54" t="s">
        <v>2135</v>
      </c>
      <c r="K1902" s="54"/>
      <c r="L1902" s="56">
        <v>43234.79954861111</v>
      </c>
      <c r="M1902" s="60" t="s">
        <v>2271</v>
      </c>
      <c r="N1902" s="62" t="s">
        <v>3800</v>
      </c>
      <c r="O1902" s="54"/>
      <c r="P1902">
        <v>1</v>
      </c>
    </row>
    <row r="1903" spans="1:16" x14ac:dyDescent="0.25">
      <c r="A1903" s="46" t="s">
        <v>171</v>
      </c>
      <c r="B1903" s="46" t="s">
        <v>171</v>
      </c>
      <c r="C1903">
        <v>1903</v>
      </c>
      <c r="D1903" s="53">
        <v>3</v>
      </c>
      <c r="E19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3" s="55" t="s">
        <v>162</v>
      </c>
      <c r="G1903" s="57">
        <v>43234.800659722219</v>
      </c>
      <c r="H1903" s="55" t="s">
        <v>1021</v>
      </c>
      <c r="I1903" s="55"/>
      <c r="J1903" s="55"/>
      <c r="K1903" s="55"/>
      <c r="L1903" s="57">
        <v>43234.800659722219</v>
      </c>
      <c r="M1903" s="59" t="s">
        <v>2272</v>
      </c>
      <c r="N1903" s="58" t="s">
        <v>3801</v>
      </c>
      <c r="O1903" s="55"/>
      <c r="P1903">
        <v>1</v>
      </c>
    </row>
    <row r="1904" spans="1:16" x14ac:dyDescent="0.25">
      <c r="A1904" s="46" t="s">
        <v>180</v>
      </c>
      <c r="B1904" s="46" t="s">
        <v>180</v>
      </c>
      <c r="C1904">
        <v>1904</v>
      </c>
      <c r="D1904" s="53">
        <v>15</v>
      </c>
      <c r="E19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4" s="55" t="s">
        <v>162</v>
      </c>
      <c r="G1904" s="57">
        <v>43234.819502314815</v>
      </c>
      <c r="H1904" s="55" t="s">
        <v>1030</v>
      </c>
      <c r="I1904" s="59" t="s">
        <v>1745</v>
      </c>
      <c r="J1904" s="55" t="s">
        <v>2139</v>
      </c>
      <c r="K1904" s="55"/>
      <c r="L1904" s="57">
        <v>43234.819502314815</v>
      </c>
      <c r="M1904" s="59" t="s">
        <v>2281</v>
      </c>
      <c r="N1904" s="58" t="s">
        <v>3810</v>
      </c>
      <c r="O1904" s="55"/>
      <c r="P1904">
        <v>1</v>
      </c>
    </row>
    <row r="1905" spans="1:16" x14ac:dyDescent="0.25">
      <c r="A1905" s="46" t="s">
        <v>185</v>
      </c>
      <c r="B1905" s="46" t="s">
        <v>185</v>
      </c>
      <c r="C1905">
        <v>1905</v>
      </c>
      <c r="D1905" s="53">
        <v>23</v>
      </c>
      <c r="E19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5" s="55" t="s">
        <v>162</v>
      </c>
      <c r="G1905" s="57">
        <v>43234.832175925927</v>
      </c>
      <c r="H1905" s="55" t="s">
        <v>1035</v>
      </c>
      <c r="I1905" s="59" t="s">
        <v>1746</v>
      </c>
      <c r="J1905" s="55" t="s">
        <v>2139</v>
      </c>
      <c r="K1905" s="55"/>
      <c r="L1905" s="57">
        <v>43234.832175925927</v>
      </c>
      <c r="M1905" s="59" t="s">
        <v>2286</v>
      </c>
      <c r="N1905" s="58" t="s">
        <v>3815</v>
      </c>
      <c r="O1905" s="55"/>
      <c r="P1905">
        <v>1</v>
      </c>
    </row>
    <row r="1906" spans="1:16" x14ac:dyDescent="0.25">
      <c r="A1906" s="46" t="s">
        <v>186</v>
      </c>
      <c r="B1906" s="46" t="s">
        <v>186</v>
      </c>
      <c r="C1906">
        <v>1906</v>
      </c>
      <c r="D1906" s="53">
        <v>24</v>
      </c>
      <c r="E19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6" s="55" t="s">
        <v>162</v>
      </c>
      <c r="G1906" s="57">
        <v>43234.833425925928</v>
      </c>
      <c r="H1906" s="55" t="s">
        <v>1036</v>
      </c>
      <c r="I1906" s="59" t="s">
        <v>1747</v>
      </c>
      <c r="J1906" s="55" t="s">
        <v>2140</v>
      </c>
      <c r="K1906" s="55"/>
      <c r="L1906" s="57">
        <v>43234.833425925928</v>
      </c>
      <c r="M1906" s="59" t="s">
        <v>2287</v>
      </c>
      <c r="N1906" s="58" t="s">
        <v>3816</v>
      </c>
      <c r="O1906" s="55"/>
      <c r="P1906">
        <v>1</v>
      </c>
    </row>
    <row r="1907" spans="1:16" x14ac:dyDescent="0.25">
      <c r="A1907" s="46" t="s">
        <v>194</v>
      </c>
      <c r="B1907" s="46" t="s">
        <v>194</v>
      </c>
      <c r="C1907">
        <v>1907</v>
      </c>
      <c r="D1907" s="53">
        <v>33</v>
      </c>
      <c r="E19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7" s="55" t="s">
        <v>162</v>
      </c>
      <c r="G1907" s="57">
        <v>43234.854062500002</v>
      </c>
      <c r="H1907" s="55" t="s">
        <v>1042</v>
      </c>
      <c r="I1907" s="59" t="s">
        <v>1749</v>
      </c>
      <c r="J1907" s="55" t="s">
        <v>2139</v>
      </c>
      <c r="K1907" s="55"/>
      <c r="L1907" s="57">
        <v>43234.854062500002</v>
      </c>
      <c r="M1907" s="59" t="s">
        <v>2295</v>
      </c>
      <c r="N1907" s="58" t="s">
        <v>3824</v>
      </c>
      <c r="O1907" s="55"/>
      <c r="P1907">
        <v>1</v>
      </c>
    </row>
    <row r="1908" spans="1:16" x14ac:dyDescent="0.25">
      <c r="A1908" s="46" t="s">
        <v>202</v>
      </c>
      <c r="B1908" s="46" t="s">
        <v>202</v>
      </c>
      <c r="C1908">
        <v>1908</v>
      </c>
      <c r="D1908" s="53">
        <v>41</v>
      </c>
      <c r="E19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8" s="55" t="s">
        <v>162</v>
      </c>
      <c r="G1908" s="57">
        <v>43234.896168981482</v>
      </c>
      <c r="H1908" s="55" t="s">
        <v>1048</v>
      </c>
      <c r="I1908" s="59" t="s">
        <v>1752</v>
      </c>
      <c r="J1908" s="55" t="s">
        <v>2143</v>
      </c>
      <c r="K1908" s="55"/>
      <c r="L1908" s="57">
        <v>43234.896168981482</v>
      </c>
      <c r="M1908" s="59" t="s">
        <v>2303</v>
      </c>
      <c r="N1908" s="58" t="s">
        <v>3832</v>
      </c>
      <c r="O1908" s="55"/>
      <c r="P1908">
        <v>1</v>
      </c>
    </row>
    <row r="1909" spans="1:16" x14ac:dyDescent="0.25">
      <c r="A1909" s="46" t="s">
        <v>206</v>
      </c>
      <c r="B1909" s="46" t="s">
        <v>206</v>
      </c>
      <c r="C1909">
        <v>1909</v>
      </c>
      <c r="D1909" s="53">
        <v>48</v>
      </c>
      <c r="E19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09" s="55" t="s">
        <v>162</v>
      </c>
      <c r="G1909" s="57">
        <v>43234.967291666668</v>
      </c>
      <c r="H1909" s="55" t="s">
        <v>1053</v>
      </c>
      <c r="I1909" s="55"/>
      <c r="J1909" s="55"/>
      <c r="K1909" s="55"/>
      <c r="L1909" s="57">
        <v>43234.967291666668</v>
      </c>
      <c r="M1909" s="59" t="s">
        <v>2309</v>
      </c>
      <c r="N1909" s="58" t="s">
        <v>3838</v>
      </c>
      <c r="O1909" s="55"/>
      <c r="P1909">
        <v>1</v>
      </c>
    </row>
    <row r="1910" spans="1:16" x14ac:dyDescent="0.25">
      <c r="A1910" s="46" t="s">
        <v>212</v>
      </c>
      <c r="B1910" s="46" t="s">
        <v>212</v>
      </c>
      <c r="C1910">
        <v>1910</v>
      </c>
      <c r="D1910" s="53">
        <v>58</v>
      </c>
      <c r="E19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0" s="55" t="s">
        <v>162</v>
      </c>
      <c r="G1910" s="57">
        <v>43235.146967592591</v>
      </c>
      <c r="H1910" s="55" t="s">
        <v>1058</v>
      </c>
      <c r="I1910" s="59" t="s">
        <v>1758</v>
      </c>
      <c r="J1910" s="55" t="s">
        <v>2136</v>
      </c>
      <c r="K1910" s="55"/>
      <c r="L1910" s="57">
        <v>43235.146967592591</v>
      </c>
      <c r="M1910" s="59" t="s">
        <v>2315</v>
      </c>
      <c r="N1910" s="58" t="s">
        <v>3844</v>
      </c>
      <c r="O1910" s="55"/>
      <c r="P1910">
        <v>1</v>
      </c>
    </row>
    <row r="1911" spans="1:16" x14ac:dyDescent="0.25">
      <c r="A1911" s="46" t="s">
        <v>213</v>
      </c>
      <c r="B1911" s="46" t="s">
        <v>213</v>
      </c>
      <c r="C1911">
        <v>1911</v>
      </c>
      <c r="D1911" s="53">
        <v>59</v>
      </c>
      <c r="E19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1" s="55" t="s">
        <v>162</v>
      </c>
      <c r="G1911" s="57">
        <v>43235.157210648147</v>
      </c>
      <c r="H1911" s="55" t="s">
        <v>1059</v>
      </c>
      <c r="I1911" s="59" t="s">
        <v>1759</v>
      </c>
      <c r="J1911" s="55" t="s">
        <v>2147</v>
      </c>
      <c r="K1911" s="55"/>
      <c r="L1911" s="57">
        <v>43235.157210648147</v>
      </c>
      <c r="M1911" s="59" t="s">
        <v>2316</v>
      </c>
      <c r="N1911" s="58" t="s">
        <v>3845</v>
      </c>
      <c r="O1911" s="55"/>
      <c r="P1911">
        <v>1</v>
      </c>
    </row>
    <row r="1912" spans="1:16" x14ac:dyDescent="0.25">
      <c r="A1912" s="46" t="s">
        <v>215</v>
      </c>
      <c r="B1912" s="46" t="s">
        <v>215</v>
      </c>
      <c r="C1912">
        <v>1912</v>
      </c>
      <c r="D1912" s="53">
        <v>62</v>
      </c>
      <c r="E19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2" s="55" t="s">
        <v>162</v>
      </c>
      <c r="G1912" s="57">
        <v>43235.164375</v>
      </c>
      <c r="H1912" s="55" t="s">
        <v>1062</v>
      </c>
      <c r="I1912" s="59" t="s">
        <v>1760</v>
      </c>
      <c r="J1912" s="55" t="s">
        <v>2141</v>
      </c>
      <c r="K1912" s="55" t="s">
        <v>2201</v>
      </c>
      <c r="L1912" s="57">
        <v>43235.164375</v>
      </c>
      <c r="M1912" s="59" t="s">
        <v>2319</v>
      </c>
      <c r="N1912" s="58" t="s">
        <v>3848</v>
      </c>
      <c r="O1912" s="55"/>
      <c r="P1912">
        <v>1</v>
      </c>
    </row>
    <row r="1913" spans="1:16" x14ac:dyDescent="0.25">
      <c r="A1913" s="46" t="s">
        <v>216</v>
      </c>
      <c r="B1913" s="46" t="s">
        <v>216</v>
      </c>
      <c r="C1913">
        <v>1913</v>
      </c>
      <c r="D1913" s="53">
        <v>63</v>
      </c>
      <c r="E19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3" s="55" t="s">
        <v>162</v>
      </c>
      <c r="G1913" s="57">
        <v>43235.171249999999</v>
      </c>
      <c r="H1913" s="55" t="s">
        <v>1063</v>
      </c>
      <c r="I1913" s="55"/>
      <c r="J1913" s="55"/>
      <c r="K1913" s="55"/>
      <c r="L1913" s="57">
        <v>43235.171249999999</v>
      </c>
      <c r="M1913" s="59" t="s">
        <v>2320</v>
      </c>
      <c r="N1913" s="58" t="s">
        <v>3849</v>
      </c>
      <c r="O1913" s="55"/>
      <c r="P1913">
        <v>1</v>
      </c>
    </row>
    <row r="1914" spans="1:16" x14ac:dyDescent="0.25">
      <c r="A1914" s="46" t="s">
        <v>217</v>
      </c>
      <c r="B1914" s="46" t="s">
        <v>217</v>
      </c>
      <c r="C1914">
        <v>1914</v>
      </c>
      <c r="D1914" s="53">
        <v>64</v>
      </c>
      <c r="E19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4" s="55" t="s">
        <v>162</v>
      </c>
      <c r="G1914" s="57">
        <v>43235.183194444442</v>
      </c>
      <c r="H1914" s="55" t="s">
        <v>1064</v>
      </c>
      <c r="I1914" s="59" t="s">
        <v>1761</v>
      </c>
      <c r="J1914" s="55" t="s">
        <v>2139</v>
      </c>
      <c r="K1914" s="55"/>
      <c r="L1914" s="57">
        <v>43235.183194444442</v>
      </c>
      <c r="M1914" s="59" t="s">
        <v>2321</v>
      </c>
      <c r="N1914" s="58" t="s">
        <v>3850</v>
      </c>
      <c r="O1914" s="55"/>
      <c r="P1914">
        <v>1</v>
      </c>
    </row>
    <row r="1915" spans="1:16" x14ac:dyDescent="0.25">
      <c r="A1915" s="46" t="s">
        <v>219</v>
      </c>
      <c r="B1915" s="46" t="s">
        <v>219</v>
      </c>
      <c r="C1915">
        <v>1915</v>
      </c>
      <c r="D1915" s="53">
        <v>67</v>
      </c>
      <c r="E19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5" s="55" t="s">
        <v>162</v>
      </c>
      <c r="G1915" s="57">
        <v>43235.188611111109</v>
      </c>
      <c r="H1915" s="58" t="s">
        <v>1067</v>
      </c>
      <c r="I1915" s="59" t="s">
        <v>1763</v>
      </c>
      <c r="J1915" s="55" t="s">
        <v>2148</v>
      </c>
      <c r="K1915" s="55"/>
      <c r="L1915" s="57">
        <v>43235.188611111109</v>
      </c>
      <c r="M1915" s="59" t="s">
        <v>2324</v>
      </c>
      <c r="N1915" s="58" t="s">
        <v>3853</v>
      </c>
      <c r="O1915" s="55"/>
      <c r="P1915">
        <v>1</v>
      </c>
    </row>
    <row r="1916" spans="1:16" x14ac:dyDescent="0.25">
      <c r="A1916" s="46" t="s">
        <v>221</v>
      </c>
      <c r="B1916" s="46" t="s">
        <v>221</v>
      </c>
      <c r="C1916">
        <v>1916</v>
      </c>
      <c r="D1916" s="53">
        <v>70</v>
      </c>
      <c r="E19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6" s="55" t="s">
        <v>162</v>
      </c>
      <c r="G1916" s="57">
        <v>43235.199456018519</v>
      </c>
      <c r="H1916" s="55" t="s">
        <v>1069</v>
      </c>
      <c r="I1916" s="59" t="s">
        <v>1765</v>
      </c>
      <c r="J1916" s="55" t="s">
        <v>2139</v>
      </c>
      <c r="K1916" s="55" t="s">
        <v>2202</v>
      </c>
      <c r="L1916" s="57">
        <v>43235.199456018519</v>
      </c>
      <c r="M1916" s="59" t="s">
        <v>2327</v>
      </c>
      <c r="N1916" s="58" t="s">
        <v>3856</v>
      </c>
      <c r="O1916" s="55"/>
      <c r="P1916">
        <v>1</v>
      </c>
    </row>
    <row r="1917" spans="1:16" x14ac:dyDescent="0.25">
      <c r="A1917" s="46" t="s">
        <v>227</v>
      </c>
      <c r="B1917" s="46" t="s">
        <v>227</v>
      </c>
      <c r="C1917">
        <v>1917</v>
      </c>
      <c r="D1917" s="53">
        <v>81</v>
      </c>
      <c r="E19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7" s="55" t="s">
        <v>162</v>
      </c>
      <c r="G1917" s="57">
        <v>43235.232916666668</v>
      </c>
      <c r="H1917" s="55" t="s">
        <v>1075</v>
      </c>
      <c r="I1917" s="59" t="s">
        <v>1767</v>
      </c>
      <c r="J1917" s="55" t="s">
        <v>2139</v>
      </c>
      <c r="K1917" s="55"/>
      <c r="L1917" s="57">
        <v>43235.232916666668</v>
      </c>
      <c r="M1917" s="59" t="s">
        <v>2334</v>
      </c>
      <c r="N1917" s="58" t="s">
        <v>3863</v>
      </c>
      <c r="O1917" s="55"/>
      <c r="P1917">
        <v>1</v>
      </c>
    </row>
    <row r="1918" spans="1:16" x14ac:dyDescent="0.25">
      <c r="A1918" s="46" t="s">
        <v>229</v>
      </c>
      <c r="B1918" s="46" t="s">
        <v>229</v>
      </c>
      <c r="C1918">
        <v>1918</v>
      </c>
      <c r="D1918" s="53">
        <v>83</v>
      </c>
      <c r="E19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8" s="55" t="s">
        <v>162</v>
      </c>
      <c r="G1918" s="57">
        <v>43235.239965277775</v>
      </c>
      <c r="H1918" s="55" t="s">
        <v>1076</v>
      </c>
      <c r="I1918" s="59" t="s">
        <v>1768</v>
      </c>
      <c r="J1918" s="55" t="s">
        <v>2148</v>
      </c>
      <c r="K1918" s="55" t="s">
        <v>2204</v>
      </c>
      <c r="L1918" s="57">
        <v>43235.239965277775</v>
      </c>
      <c r="M1918" s="59" t="s">
        <v>2336</v>
      </c>
      <c r="N1918" s="58" t="s">
        <v>3865</v>
      </c>
      <c r="O1918" s="55"/>
      <c r="P1918">
        <v>1</v>
      </c>
    </row>
    <row r="1919" spans="1:16" x14ac:dyDescent="0.25">
      <c r="A1919" s="46" t="s">
        <v>230</v>
      </c>
      <c r="B1919" s="46" t="s">
        <v>230</v>
      </c>
      <c r="C1919">
        <v>1919</v>
      </c>
      <c r="D1919" s="53">
        <v>84</v>
      </c>
      <c r="E19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19" s="55" t="s">
        <v>162</v>
      </c>
      <c r="G1919" s="57">
        <v>43235.255949074075</v>
      </c>
      <c r="H1919" s="55" t="s">
        <v>1077</v>
      </c>
      <c r="I1919" s="59" t="s">
        <v>1769</v>
      </c>
      <c r="J1919" s="55" t="s">
        <v>2149</v>
      </c>
      <c r="K1919" s="55"/>
      <c r="L1919" s="57">
        <v>43235.255949074075</v>
      </c>
      <c r="M1919" s="59" t="s">
        <v>2337</v>
      </c>
      <c r="N1919" s="58" t="s">
        <v>3866</v>
      </c>
      <c r="O1919" s="55"/>
      <c r="P1919">
        <v>1</v>
      </c>
    </row>
    <row r="1920" spans="1:16" x14ac:dyDescent="0.25">
      <c r="A1920" s="46" t="s">
        <v>231</v>
      </c>
      <c r="B1920" s="46" t="s">
        <v>231</v>
      </c>
      <c r="C1920">
        <v>1920</v>
      </c>
      <c r="D1920" s="53">
        <v>85</v>
      </c>
      <c r="E19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0" s="55" t="s">
        <v>162</v>
      </c>
      <c r="G1920" s="57">
        <v>43235.258576388886</v>
      </c>
      <c r="H1920" s="55" t="s">
        <v>1078</v>
      </c>
      <c r="I1920" s="59" t="s">
        <v>1770</v>
      </c>
      <c r="J1920" s="55" t="s">
        <v>2150</v>
      </c>
      <c r="K1920" s="55"/>
      <c r="L1920" s="57">
        <v>43235.258576388886</v>
      </c>
      <c r="M1920" s="59" t="s">
        <v>2338</v>
      </c>
      <c r="N1920" s="58" t="s">
        <v>3867</v>
      </c>
      <c r="O1920" s="55"/>
      <c r="P1920">
        <v>2</v>
      </c>
    </row>
    <row r="1921" spans="1:16" x14ac:dyDescent="0.25">
      <c r="A1921" s="46" t="s">
        <v>234</v>
      </c>
      <c r="B1921" s="46" t="s">
        <v>234</v>
      </c>
      <c r="C1921">
        <v>1921</v>
      </c>
      <c r="D1921" s="53">
        <v>88</v>
      </c>
      <c r="E19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1" s="55" t="s">
        <v>162</v>
      </c>
      <c r="G1921" s="57">
        <v>43235.278020833335</v>
      </c>
      <c r="H1921" s="55" t="s">
        <v>1081</v>
      </c>
      <c r="I1921" s="59" t="s">
        <v>1771</v>
      </c>
      <c r="J1921" s="55" t="s">
        <v>2141</v>
      </c>
      <c r="K1921" s="55"/>
      <c r="L1921" s="57">
        <v>43235.278020833335</v>
      </c>
      <c r="M1921" s="59" t="s">
        <v>2341</v>
      </c>
      <c r="N1921" s="58" t="s">
        <v>3870</v>
      </c>
      <c r="O1921" s="55"/>
      <c r="P1921">
        <v>1</v>
      </c>
    </row>
    <row r="1922" spans="1:16" x14ac:dyDescent="0.25">
      <c r="A1922" s="46" t="s">
        <v>235</v>
      </c>
      <c r="B1922" s="46" t="s">
        <v>235</v>
      </c>
      <c r="C1922">
        <v>1922</v>
      </c>
      <c r="D1922" s="53">
        <v>89</v>
      </c>
      <c r="E19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2" s="55" t="s">
        <v>162</v>
      </c>
      <c r="G1922" s="57">
        <v>43235.234548611108</v>
      </c>
      <c r="H1922" s="55" t="s">
        <v>1082</v>
      </c>
      <c r="I1922" s="59" t="s">
        <v>1772</v>
      </c>
      <c r="J1922" s="55" t="s">
        <v>2151</v>
      </c>
      <c r="K1922" s="55"/>
      <c r="L1922" s="57">
        <v>43235.234548611108</v>
      </c>
      <c r="M1922" s="59" t="s">
        <v>2342</v>
      </c>
      <c r="N1922" s="58" t="s">
        <v>3871</v>
      </c>
      <c r="O1922" s="55"/>
      <c r="P1922">
        <v>1</v>
      </c>
    </row>
    <row r="1923" spans="1:16" x14ac:dyDescent="0.25">
      <c r="A1923" s="46" t="s">
        <v>236</v>
      </c>
      <c r="B1923" s="46" t="s">
        <v>236</v>
      </c>
      <c r="C1923">
        <v>1923</v>
      </c>
      <c r="D1923" s="53">
        <v>94</v>
      </c>
      <c r="E19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3" s="55" t="s">
        <v>162</v>
      </c>
      <c r="G1923" s="57">
        <v>43235.281597222223</v>
      </c>
      <c r="H1923" s="55" t="s">
        <v>1084</v>
      </c>
      <c r="I1923" s="59" t="s">
        <v>1773</v>
      </c>
      <c r="J1923" s="55" t="s">
        <v>2139</v>
      </c>
      <c r="K1923" s="55"/>
      <c r="L1923" s="57">
        <v>43235.281597222223</v>
      </c>
      <c r="M1923" s="59" t="s">
        <v>2344</v>
      </c>
      <c r="N1923" s="58" t="s">
        <v>3873</v>
      </c>
      <c r="O1923" s="55"/>
      <c r="P1923">
        <v>1</v>
      </c>
    </row>
    <row r="1924" spans="1:16" x14ac:dyDescent="0.25">
      <c r="A1924" s="46" t="s">
        <v>238</v>
      </c>
      <c r="B1924" s="46" t="s">
        <v>238</v>
      </c>
      <c r="C1924">
        <v>1924</v>
      </c>
      <c r="D1924" s="53">
        <v>96</v>
      </c>
      <c r="E19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4" s="55" t="s">
        <v>162</v>
      </c>
      <c r="G1924" s="57">
        <v>43235.241539351853</v>
      </c>
      <c r="H1924" s="55" t="s">
        <v>1086</v>
      </c>
      <c r="I1924" s="55"/>
      <c r="J1924" s="55"/>
      <c r="K1924" s="55"/>
      <c r="L1924" s="57">
        <v>43235.241539351853</v>
      </c>
      <c r="M1924" s="59" t="s">
        <v>2346</v>
      </c>
      <c r="N1924" s="58" t="s">
        <v>3875</v>
      </c>
      <c r="O1924" s="55"/>
      <c r="P1924">
        <v>1</v>
      </c>
    </row>
    <row r="1925" spans="1:16" x14ac:dyDescent="0.25">
      <c r="A1925" s="46" t="s">
        <v>240</v>
      </c>
      <c r="B1925" s="46" t="s">
        <v>240</v>
      </c>
      <c r="C1925">
        <v>1925</v>
      </c>
      <c r="D1925" s="53">
        <v>98</v>
      </c>
      <c r="E19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5" s="55" t="s">
        <v>162</v>
      </c>
      <c r="G1925" s="57">
        <v>43235.303206018521</v>
      </c>
      <c r="H1925" s="55" t="s">
        <v>1088</v>
      </c>
      <c r="I1925" s="59" t="s">
        <v>1775</v>
      </c>
      <c r="J1925" s="55" t="s">
        <v>2139</v>
      </c>
      <c r="K1925" s="55"/>
      <c r="L1925" s="57">
        <v>43235.303206018521</v>
      </c>
      <c r="M1925" s="59" t="s">
        <v>2348</v>
      </c>
      <c r="N1925" s="58" t="s">
        <v>3877</v>
      </c>
      <c r="O1925" s="55"/>
      <c r="P1925">
        <v>1</v>
      </c>
    </row>
    <row r="1926" spans="1:16" x14ac:dyDescent="0.25">
      <c r="A1926" s="46" t="s">
        <v>242</v>
      </c>
      <c r="B1926" s="46" t="s">
        <v>242</v>
      </c>
      <c r="C1926">
        <v>1926</v>
      </c>
      <c r="D1926" s="53">
        <v>100</v>
      </c>
      <c r="E19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6" s="55" t="s">
        <v>162</v>
      </c>
      <c r="G1926" s="57">
        <v>43234.819062499999</v>
      </c>
      <c r="H1926" s="55" t="s">
        <v>1090</v>
      </c>
      <c r="I1926" s="59" t="s">
        <v>1776</v>
      </c>
      <c r="J1926" s="55" t="s">
        <v>2142</v>
      </c>
      <c r="K1926" s="55"/>
      <c r="L1926" s="57">
        <v>43234.819062499999</v>
      </c>
      <c r="M1926" s="59" t="s">
        <v>2350</v>
      </c>
      <c r="N1926" s="58" t="s">
        <v>3879</v>
      </c>
      <c r="O1926" s="55"/>
      <c r="P1926">
        <v>2</v>
      </c>
    </row>
    <row r="1927" spans="1:16" x14ac:dyDescent="0.25">
      <c r="A1927" s="46" t="s">
        <v>243</v>
      </c>
      <c r="B1927" s="46" t="s">
        <v>243</v>
      </c>
      <c r="C1927">
        <v>1927</v>
      </c>
      <c r="D1927" s="53">
        <v>101</v>
      </c>
      <c r="E19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7" s="55" t="s">
        <v>162</v>
      </c>
      <c r="G1927" s="57">
        <v>43235.316412037035</v>
      </c>
      <c r="H1927" s="55" t="s">
        <v>1091</v>
      </c>
      <c r="I1927" s="59" t="s">
        <v>1777</v>
      </c>
      <c r="J1927" s="55" t="s">
        <v>2139</v>
      </c>
      <c r="K1927" s="55"/>
      <c r="L1927" s="57">
        <v>43235.316412037035</v>
      </c>
      <c r="M1927" s="59" t="s">
        <v>2351</v>
      </c>
      <c r="N1927" s="58" t="s">
        <v>3880</v>
      </c>
      <c r="O1927" s="55"/>
      <c r="P1927">
        <v>1</v>
      </c>
    </row>
    <row r="1928" spans="1:16" x14ac:dyDescent="0.25">
      <c r="A1928" s="46" t="s">
        <v>246</v>
      </c>
      <c r="B1928" s="46" t="s">
        <v>246</v>
      </c>
      <c r="C1928">
        <v>1928</v>
      </c>
      <c r="D1928" s="53">
        <v>107</v>
      </c>
      <c r="E19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8" s="55" t="s">
        <v>162</v>
      </c>
      <c r="G1928" s="57">
        <v>43235.325532407405</v>
      </c>
      <c r="H1928" s="55" t="s">
        <v>1094</v>
      </c>
      <c r="I1928" s="59" t="s">
        <v>1779</v>
      </c>
      <c r="J1928" s="55" t="s">
        <v>2152</v>
      </c>
      <c r="K1928" s="55"/>
      <c r="L1928" s="57">
        <v>43235.325532407405</v>
      </c>
      <c r="M1928" s="59" t="s">
        <v>2354</v>
      </c>
      <c r="N1928" s="58" t="s">
        <v>3883</v>
      </c>
      <c r="O1928" s="55"/>
      <c r="P1928">
        <v>1</v>
      </c>
    </row>
    <row r="1929" spans="1:16" x14ac:dyDescent="0.25">
      <c r="A1929" s="46" t="s">
        <v>249</v>
      </c>
      <c r="B1929" s="46" t="s">
        <v>249</v>
      </c>
      <c r="C1929">
        <v>1929</v>
      </c>
      <c r="D1929" s="53">
        <v>110</v>
      </c>
      <c r="E19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29" s="55" t="s">
        <v>162</v>
      </c>
      <c r="G1929" s="57">
        <v>43235.342152777775</v>
      </c>
      <c r="H1929" s="55" t="s">
        <v>1096</v>
      </c>
      <c r="I1929" s="59" t="s">
        <v>1780</v>
      </c>
      <c r="J1929" s="55" t="s">
        <v>2148</v>
      </c>
      <c r="K1929" s="55" t="s">
        <v>2208</v>
      </c>
      <c r="L1929" s="57">
        <v>43235.342152777775</v>
      </c>
      <c r="M1929" s="59" t="s">
        <v>2357</v>
      </c>
      <c r="N1929" s="58" t="s">
        <v>3886</v>
      </c>
      <c r="O1929" s="55"/>
      <c r="P1929">
        <v>1</v>
      </c>
    </row>
    <row r="1930" spans="1:16" x14ac:dyDescent="0.25">
      <c r="A1930" s="46" t="s">
        <v>252</v>
      </c>
      <c r="B1930" s="46" t="s">
        <v>252</v>
      </c>
      <c r="C1930">
        <v>1930</v>
      </c>
      <c r="D1930" s="53">
        <v>116</v>
      </c>
      <c r="E19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0" s="55" t="s">
        <v>162</v>
      </c>
      <c r="G1930" s="57">
        <v>43235.358784722222</v>
      </c>
      <c r="H1930" s="55" t="s">
        <v>1099</v>
      </c>
      <c r="I1930" s="59" t="s">
        <v>1781</v>
      </c>
      <c r="J1930" s="55" t="s">
        <v>2139</v>
      </c>
      <c r="K1930" s="55"/>
      <c r="L1930" s="57">
        <v>43235.358784722222</v>
      </c>
      <c r="M1930" s="59" t="s">
        <v>2360</v>
      </c>
      <c r="N1930" s="58" t="s">
        <v>3889</v>
      </c>
      <c r="O1930" s="55"/>
      <c r="P1930">
        <v>1</v>
      </c>
    </row>
    <row r="1931" spans="1:16" x14ac:dyDescent="0.25">
      <c r="A1931" s="46" t="s">
        <v>254</v>
      </c>
      <c r="B1931" s="46" t="s">
        <v>254</v>
      </c>
      <c r="C1931">
        <v>1931</v>
      </c>
      <c r="D1931" s="53">
        <v>119</v>
      </c>
      <c r="E19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1" s="55" t="s">
        <v>162</v>
      </c>
      <c r="G1931" s="57">
        <v>43235.370300925926</v>
      </c>
      <c r="H1931" s="55" t="s">
        <v>1100</v>
      </c>
      <c r="I1931" s="55"/>
      <c r="J1931" s="55"/>
      <c r="K1931" s="55"/>
      <c r="L1931" s="57">
        <v>43235.370300925926</v>
      </c>
      <c r="M1931" s="59" t="s">
        <v>2362</v>
      </c>
      <c r="N1931" s="58" t="s">
        <v>3891</v>
      </c>
      <c r="O1931" s="55"/>
      <c r="P1931">
        <v>1</v>
      </c>
    </row>
    <row r="1932" spans="1:16" x14ac:dyDescent="0.25">
      <c r="A1932" s="46" t="s">
        <v>256</v>
      </c>
      <c r="B1932" s="46" t="s">
        <v>256</v>
      </c>
      <c r="C1932">
        <v>1932</v>
      </c>
      <c r="D1932" s="53">
        <v>121</v>
      </c>
      <c r="E19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2" s="55" t="s">
        <v>162</v>
      </c>
      <c r="G1932" s="57">
        <v>43235.37190972222</v>
      </c>
      <c r="H1932" s="55" t="s">
        <v>1102</v>
      </c>
      <c r="I1932" s="55" t="s">
        <v>1782</v>
      </c>
      <c r="J1932" s="55" t="s">
        <v>2153</v>
      </c>
      <c r="K1932" s="55" t="s">
        <v>2209</v>
      </c>
      <c r="L1932" s="57">
        <v>43235.37190972222</v>
      </c>
      <c r="M1932" s="59" t="s">
        <v>2364</v>
      </c>
      <c r="N1932" s="58" t="s">
        <v>3893</v>
      </c>
      <c r="O1932" s="55"/>
      <c r="P1932">
        <v>1</v>
      </c>
    </row>
    <row r="1933" spans="1:16" x14ac:dyDescent="0.25">
      <c r="A1933" s="46" t="s">
        <v>257</v>
      </c>
      <c r="B1933" s="46" t="s">
        <v>257</v>
      </c>
      <c r="C1933">
        <v>1933</v>
      </c>
      <c r="D1933" s="53">
        <v>122</v>
      </c>
      <c r="E19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3" s="55" t="s">
        <v>162</v>
      </c>
      <c r="G1933" s="57">
        <v>43235.375972222224</v>
      </c>
      <c r="H1933" s="55" t="s">
        <v>1103</v>
      </c>
      <c r="I1933" s="55"/>
      <c r="J1933" s="55"/>
      <c r="K1933" s="55"/>
      <c r="L1933" s="57">
        <v>43235.375972222224</v>
      </c>
      <c r="M1933" s="59" t="s">
        <v>2365</v>
      </c>
      <c r="N1933" s="58" t="s">
        <v>3894</v>
      </c>
      <c r="O1933" s="55"/>
      <c r="P1933">
        <v>1</v>
      </c>
    </row>
    <row r="1934" spans="1:16" x14ac:dyDescent="0.25">
      <c r="A1934" s="46" t="s">
        <v>258</v>
      </c>
      <c r="B1934" s="46" t="s">
        <v>258</v>
      </c>
      <c r="C1934">
        <v>1934</v>
      </c>
      <c r="D1934" s="53">
        <v>123</v>
      </c>
      <c r="E19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4" s="55" t="s">
        <v>162</v>
      </c>
      <c r="G1934" s="57">
        <v>43235.377268518518</v>
      </c>
      <c r="H1934" s="55" t="s">
        <v>1104</v>
      </c>
      <c r="I1934" s="55" t="s">
        <v>1783</v>
      </c>
      <c r="J1934" s="55" t="s">
        <v>2153</v>
      </c>
      <c r="K1934" s="55" t="s">
        <v>2209</v>
      </c>
      <c r="L1934" s="57">
        <v>43235.377268518518</v>
      </c>
      <c r="M1934" s="59" t="s">
        <v>2366</v>
      </c>
      <c r="N1934" s="58" t="s">
        <v>3895</v>
      </c>
      <c r="O1934" s="55"/>
      <c r="P1934">
        <v>1</v>
      </c>
    </row>
    <row r="1935" spans="1:16" x14ac:dyDescent="0.25">
      <c r="A1935" s="46" t="s">
        <v>259</v>
      </c>
      <c r="B1935" s="46" t="s">
        <v>259</v>
      </c>
      <c r="C1935">
        <v>1935</v>
      </c>
      <c r="D1935" s="53">
        <v>124</v>
      </c>
      <c r="E19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5" s="55" t="s">
        <v>162</v>
      </c>
      <c r="G1935" s="57">
        <v>43235.379027777781</v>
      </c>
      <c r="H1935" s="55" t="s">
        <v>1105</v>
      </c>
      <c r="I1935" s="59" t="s">
        <v>1784</v>
      </c>
      <c r="J1935" s="55" t="s">
        <v>2148</v>
      </c>
      <c r="K1935" s="55" t="s">
        <v>2210</v>
      </c>
      <c r="L1935" s="57">
        <v>43235.379027777781</v>
      </c>
      <c r="M1935" s="59" t="s">
        <v>2367</v>
      </c>
      <c r="N1935" s="58" t="s">
        <v>3896</v>
      </c>
      <c r="O1935" s="55"/>
      <c r="P1935">
        <v>1</v>
      </c>
    </row>
    <row r="1936" spans="1:16" x14ac:dyDescent="0.25">
      <c r="A1936" s="46" t="s">
        <v>268</v>
      </c>
      <c r="B1936" s="46" t="s">
        <v>268</v>
      </c>
      <c r="C1936">
        <v>1936</v>
      </c>
      <c r="D1936" s="53">
        <v>140</v>
      </c>
      <c r="E19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6" s="55" t="s">
        <v>162</v>
      </c>
      <c r="G1936" s="57">
        <v>43235.395879629628</v>
      </c>
      <c r="H1936" s="55" t="s">
        <v>1113</v>
      </c>
      <c r="I1936" s="59" t="s">
        <v>1786</v>
      </c>
      <c r="J1936" s="55" t="s">
        <v>2154</v>
      </c>
      <c r="K1936" s="55"/>
      <c r="L1936" s="57">
        <v>43235.395879629628</v>
      </c>
      <c r="M1936" s="59" t="s">
        <v>2376</v>
      </c>
      <c r="N1936" s="58" t="s">
        <v>3905</v>
      </c>
      <c r="O1936" s="55"/>
      <c r="P1936">
        <v>1</v>
      </c>
    </row>
    <row r="1937" spans="1:16" x14ac:dyDescent="0.25">
      <c r="A1937" s="46" t="s">
        <v>276</v>
      </c>
      <c r="B1937" s="46" t="s">
        <v>276</v>
      </c>
      <c r="C1937">
        <v>1937</v>
      </c>
      <c r="D1937" s="53">
        <v>153</v>
      </c>
      <c r="E19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7" s="55" t="s">
        <v>162</v>
      </c>
      <c r="G1937" s="57">
        <v>43235.422708333332</v>
      </c>
      <c r="H1937" s="55" t="s">
        <v>1118</v>
      </c>
      <c r="I1937" s="59" t="s">
        <v>1789</v>
      </c>
      <c r="J1937" s="55" t="s">
        <v>2139</v>
      </c>
      <c r="K1937" s="55"/>
      <c r="L1937" s="57">
        <v>43235.422708333332</v>
      </c>
      <c r="M1937" s="59" t="s">
        <v>2386</v>
      </c>
      <c r="N1937" s="58" t="s">
        <v>3915</v>
      </c>
      <c r="O1937" s="55"/>
      <c r="P1937">
        <v>1</v>
      </c>
    </row>
    <row r="1938" spans="1:16" x14ac:dyDescent="0.25">
      <c r="A1938" s="46" t="s">
        <v>278</v>
      </c>
      <c r="B1938" s="46" t="s">
        <v>278</v>
      </c>
      <c r="C1938">
        <v>1938</v>
      </c>
      <c r="D1938" s="53">
        <v>155</v>
      </c>
      <c r="E19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8" s="55" t="s">
        <v>162</v>
      </c>
      <c r="G1938" s="57">
        <v>43235.426111111112</v>
      </c>
      <c r="H1938" s="55" t="s">
        <v>1119</v>
      </c>
      <c r="I1938" s="59" t="s">
        <v>1790</v>
      </c>
      <c r="J1938" s="55" t="s">
        <v>2139</v>
      </c>
      <c r="K1938" s="55"/>
      <c r="L1938" s="57">
        <v>43235.426111111112</v>
      </c>
      <c r="M1938" s="59" t="s">
        <v>2388</v>
      </c>
      <c r="N1938" s="58" t="s">
        <v>3917</v>
      </c>
      <c r="O1938" s="55"/>
      <c r="P1938">
        <v>1</v>
      </c>
    </row>
    <row r="1939" spans="1:16" x14ac:dyDescent="0.25">
      <c r="A1939" s="46" t="s">
        <v>285</v>
      </c>
      <c r="B1939" s="46" t="s">
        <v>285</v>
      </c>
      <c r="C1939">
        <v>1939</v>
      </c>
      <c r="D1939" s="53">
        <v>175</v>
      </c>
      <c r="E19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39" s="55" t="s">
        <v>162</v>
      </c>
      <c r="G1939" s="57">
        <v>43235.44902777778</v>
      </c>
      <c r="H1939" s="55" t="s">
        <v>1124</v>
      </c>
      <c r="I1939" s="59" t="s">
        <v>1793</v>
      </c>
      <c r="J1939" s="55" t="s">
        <v>2144</v>
      </c>
      <c r="K1939" s="55"/>
      <c r="L1939" s="57">
        <v>43235.44902777778</v>
      </c>
      <c r="M1939" s="59" t="s">
        <v>2396</v>
      </c>
      <c r="N1939" s="58" t="s">
        <v>3925</v>
      </c>
      <c r="O1939" s="55"/>
      <c r="P1939">
        <v>1</v>
      </c>
    </row>
    <row r="1940" spans="1:16" x14ac:dyDescent="0.25">
      <c r="A1940" s="46" t="s">
        <v>289</v>
      </c>
      <c r="B1940" s="46" t="s">
        <v>289</v>
      </c>
      <c r="C1940">
        <v>1940</v>
      </c>
      <c r="D1940" s="53">
        <v>180</v>
      </c>
      <c r="E19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0" s="55" t="s">
        <v>162</v>
      </c>
      <c r="G1940" s="57">
        <v>43234.798946759256</v>
      </c>
      <c r="H1940" s="55" t="s">
        <v>1127</v>
      </c>
      <c r="I1940" s="59" t="s">
        <v>1795</v>
      </c>
      <c r="J1940" s="55" t="s">
        <v>2139</v>
      </c>
      <c r="K1940" s="55"/>
      <c r="L1940" s="57">
        <v>43234.798946759256</v>
      </c>
      <c r="M1940" s="59" t="s">
        <v>2400</v>
      </c>
      <c r="N1940" s="58" t="s">
        <v>3929</v>
      </c>
      <c r="O1940" s="55"/>
      <c r="P1940">
        <v>2</v>
      </c>
    </row>
    <row r="1941" spans="1:16" x14ac:dyDescent="0.25">
      <c r="A1941" s="46" t="s">
        <v>291</v>
      </c>
      <c r="B1941" s="46" t="s">
        <v>291</v>
      </c>
      <c r="C1941">
        <v>1941</v>
      </c>
      <c r="D1941" s="53">
        <v>183</v>
      </c>
      <c r="E19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1" s="55" t="s">
        <v>162</v>
      </c>
      <c r="G1941" s="57">
        <v>43235.469652777778</v>
      </c>
      <c r="H1941" s="55" t="s">
        <v>1129</v>
      </c>
      <c r="I1941" s="59" t="s">
        <v>1796</v>
      </c>
      <c r="J1941" s="55" t="s">
        <v>2139</v>
      </c>
      <c r="K1941" s="55"/>
      <c r="L1941" s="57">
        <v>43235.469652777778</v>
      </c>
      <c r="M1941" s="59" t="s">
        <v>2403</v>
      </c>
      <c r="N1941" s="58" t="s">
        <v>3932</v>
      </c>
      <c r="O1941" s="55"/>
      <c r="P1941">
        <v>1</v>
      </c>
    </row>
    <row r="1942" spans="1:16" x14ac:dyDescent="0.25">
      <c r="A1942" s="46" t="s">
        <v>295</v>
      </c>
      <c r="B1942" s="46" t="s">
        <v>295</v>
      </c>
      <c r="C1942">
        <v>1942</v>
      </c>
      <c r="D1942" s="53">
        <v>187</v>
      </c>
      <c r="E19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2" s="55" t="s">
        <v>162</v>
      </c>
      <c r="G1942" s="57">
        <v>43235.478310185186</v>
      </c>
      <c r="H1942" s="55" t="s">
        <v>1130</v>
      </c>
      <c r="I1942" s="59" t="s">
        <v>1797</v>
      </c>
      <c r="J1942" s="55" t="s">
        <v>2139</v>
      </c>
      <c r="K1942" s="55"/>
      <c r="L1942" s="57">
        <v>43235.478310185186</v>
      </c>
      <c r="M1942" s="59" t="s">
        <v>2407</v>
      </c>
      <c r="N1942" s="58" t="s">
        <v>3936</v>
      </c>
      <c r="O1942" s="55"/>
      <c r="P1942">
        <v>1</v>
      </c>
    </row>
    <row r="1943" spans="1:16" x14ac:dyDescent="0.25">
      <c r="A1943" s="46" t="s">
        <v>296</v>
      </c>
      <c r="B1943" s="46" t="s">
        <v>296</v>
      </c>
      <c r="C1943">
        <v>1943</v>
      </c>
      <c r="D1943" s="53">
        <v>188</v>
      </c>
      <c r="E19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3" s="55" t="s">
        <v>162</v>
      </c>
      <c r="G1943" s="57">
        <v>43235.484340277777</v>
      </c>
      <c r="H1943" s="55" t="s">
        <v>1131</v>
      </c>
      <c r="I1943" s="59" t="s">
        <v>1798</v>
      </c>
      <c r="J1943" s="55" t="s">
        <v>2139</v>
      </c>
      <c r="K1943" s="55"/>
      <c r="L1943" s="57">
        <v>43235.484340277777</v>
      </c>
      <c r="M1943" s="59" t="s">
        <v>2408</v>
      </c>
      <c r="N1943" s="58" t="s">
        <v>3937</v>
      </c>
      <c r="O1943" s="55"/>
      <c r="P1943">
        <v>1</v>
      </c>
    </row>
    <row r="1944" spans="1:16" x14ac:dyDescent="0.25">
      <c r="A1944" s="46" t="s">
        <v>297</v>
      </c>
      <c r="B1944" s="46" t="s">
        <v>297</v>
      </c>
      <c r="C1944">
        <v>1944</v>
      </c>
      <c r="D1944" s="53">
        <v>189</v>
      </c>
      <c r="E19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4" s="55" t="s">
        <v>162</v>
      </c>
      <c r="G1944" s="57">
        <v>43235.491203703707</v>
      </c>
      <c r="H1944" s="55" t="s">
        <v>1132</v>
      </c>
      <c r="I1944" s="59" t="s">
        <v>1799</v>
      </c>
      <c r="J1944" s="55" t="s">
        <v>2136</v>
      </c>
      <c r="K1944" s="55"/>
      <c r="L1944" s="57">
        <v>43235.491203703707</v>
      </c>
      <c r="M1944" s="59" t="s">
        <v>2409</v>
      </c>
      <c r="N1944" s="58" t="s">
        <v>3938</v>
      </c>
      <c r="O1944" s="55"/>
      <c r="P1944">
        <v>1</v>
      </c>
    </row>
    <row r="1945" spans="1:16" x14ac:dyDescent="0.25">
      <c r="A1945" s="46" t="s">
        <v>298</v>
      </c>
      <c r="B1945" s="46" t="s">
        <v>298</v>
      </c>
      <c r="C1945">
        <v>1945</v>
      </c>
      <c r="D1945" s="53">
        <v>190</v>
      </c>
      <c r="E19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5" s="55" t="s">
        <v>162</v>
      </c>
      <c r="G1945" s="57">
        <v>43235.491701388892</v>
      </c>
      <c r="H1945" s="55" t="s">
        <v>1133</v>
      </c>
      <c r="I1945" s="59" t="s">
        <v>1800</v>
      </c>
      <c r="J1945" s="55" t="s">
        <v>2155</v>
      </c>
      <c r="K1945" s="55"/>
      <c r="L1945" s="57">
        <v>43235.491701388892</v>
      </c>
      <c r="M1945" s="59" t="s">
        <v>2410</v>
      </c>
      <c r="N1945" s="58" t="s">
        <v>3939</v>
      </c>
      <c r="O1945" s="55"/>
      <c r="P1945">
        <v>1</v>
      </c>
    </row>
    <row r="1946" spans="1:16" x14ac:dyDescent="0.25">
      <c r="A1946" s="46" t="s">
        <v>299</v>
      </c>
      <c r="B1946" s="46" t="s">
        <v>299</v>
      </c>
      <c r="C1946">
        <v>1946</v>
      </c>
      <c r="D1946" s="53">
        <v>191</v>
      </c>
      <c r="E19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6" s="55" t="s">
        <v>162</v>
      </c>
      <c r="G1946" s="57">
        <v>43235.335856481484</v>
      </c>
      <c r="H1946" s="55" t="s">
        <v>1134</v>
      </c>
      <c r="I1946" s="59" t="s">
        <v>1801</v>
      </c>
      <c r="J1946" s="55" t="s">
        <v>2139</v>
      </c>
      <c r="K1946" s="55"/>
      <c r="L1946" s="57">
        <v>43235.335856481484</v>
      </c>
      <c r="M1946" s="59" t="s">
        <v>2411</v>
      </c>
      <c r="N1946" s="58" t="s">
        <v>3940</v>
      </c>
      <c r="O1946" s="55"/>
      <c r="P1946">
        <v>2</v>
      </c>
    </row>
    <row r="1947" spans="1:16" x14ac:dyDescent="0.25">
      <c r="A1947" s="46" t="s">
        <v>301</v>
      </c>
      <c r="B1947" s="46" t="s">
        <v>301</v>
      </c>
      <c r="C1947">
        <v>1947</v>
      </c>
      <c r="D1947" s="53">
        <v>193</v>
      </c>
      <c r="E19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7" s="55" t="s">
        <v>162</v>
      </c>
      <c r="G1947" s="57">
        <v>43235.506076388891</v>
      </c>
      <c r="H1947" s="55" t="s">
        <v>1135</v>
      </c>
      <c r="I1947" s="59" t="s">
        <v>1802</v>
      </c>
      <c r="J1947" s="55" t="s">
        <v>2137</v>
      </c>
      <c r="K1947" s="55"/>
      <c r="L1947" s="57">
        <v>43235.506076388891</v>
      </c>
      <c r="M1947" s="59" t="s">
        <v>2413</v>
      </c>
      <c r="N1947" s="58" t="s">
        <v>3942</v>
      </c>
      <c r="O1947" s="55"/>
      <c r="P1947">
        <v>1</v>
      </c>
    </row>
    <row r="1948" spans="1:16" x14ac:dyDescent="0.25">
      <c r="A1948" s="46" t="s">
        <v>303</v>
      </c>
      <c r="B1948" s="46" t="s">
        <v>303</v>
      </c>
      <c r="C1948">
        <v>1948</v>
      </c>
      <c r="D1948" s="53">
        <v>195</v>
      </c>
      <c r="E19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8" s="55" t="s">
        <v>162</v>
      </c>
      <c r="G1948" s="57">
        <v>43235.512569444443</v>
      </c>
      <c r="H1948" s="55" t="s">
        <v>1136</v>
      </c>
      <c r="I1948" s="59" t="s">
        <v>1803</v>
      </c>
      <c r="J1948" s="55" t="s">
        <v>2139</v>
      </c>
      <c r="K1948" s="55"/>
      <c r="L1948" s="57">
        <v>43235.512569444443</v>
      </c>
      <c r="M1948" s="59" t="s">
        <v>2415</v>
      </c>
      <c r="N1948" s="58" t="s">
        <v>3944</v>
      </c>
      <c r="O1948" s="55"/>
      <c r="P1948">
        <v>1</v>
      </c>
    </row>
    <row r="1949" spans="1:16" x14ac:dyDescent="0.25">
      <c r="A1949" s="46" t="s">
        <v>304</v>
      </c>
      <c r="B1949" s="46" t="s">
        <v>304</v>
      </c>
      <c r="C1949">
        <v>1949</v>
      </c>
      <c r="D1949" s="53">
        <v>196</v>
      </c>
      <c r="E19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49" s="55" t="s">
        <v>162</v>
      </c>
      <c r="G1949" s="57">
        <v>43235.513877314814</v>
      </c>
      <c r="H1949" s="55" t="s">
        <v>1137</v>
      </c>
      <c r="I1949" s="59" t="s">
        <v>1804</v>
      </c>
      <c r="J1949" s="55" t="s">
        <v>2139</v>
      </c>
      <c r="K1949" s="55"/>
      <c r="L1949" s="57">
        <v>43235.513877314814</v>
      </c>
      <c r="M1949" s="59" t="s">
        <v>2416</v>
      </c>
      <c r="N1949" s="58" t="s">
        <v>3945</v>
      </c>
      <c r="O1949" s="55"/>
      <c r="P1949">
        <v>1</v>
      </c>
    </row>
    <row r="1950" spans="1:16" x14ac:dyDescent="0.25">
      <c r="A1950" s="46" t="s">
        <v>305</v>
      </c>
      <c r="B1950" s="46" t="s">
        <v>305</v>
      </c>
      <c r="C1950">
        <v>1950</v>
      </c>
      <c r="D1950" s="53">
        <v>197</v>
      </c>
      <c r="E19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0" s="55" t="s">
        <v>162</v>
      </c>
      <c r="G1950" s="57">
        <v>43235.498506944445</v>
      </c>
      <c r="H1950" s="55" t="s">
        <v>1138</v>
      </c>
      <c r="I1950" s="59" t="s">
        <v>1805</v>
      </c>
      <c r="J1950" s="55" t="s">
        <v>2148</v>
      </c>
      <c r="K1950" s="55"/>
      <c r="L1950" s="57">
        <v>43235.498506944445</v>
      </c>
      <c r="M1950" s="59" t="s">
        <v>2417</v>
      </c>
      <c r="N1950" s="58" t="s">
        <v>3946</v>
      </c>
      <c r="O1950" s="55"/>
      <c r="P1950">
        <v>1</v>
      </c>
    </row>
    <row r="1951" spans="1:16" x14ac:dyDescent="0.25">
      <c r="A1951" s="46" t="s">
        <v>307</v>
      </c>
      <c r="B1951" s="46" t="s">
        <v>307</v>
      </c>
      <c r="C1951">
        <v>1951</v>
      </c>
      <c r="D1951" s="53">
        <v>200</v>
      </c>
      <c r="E19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1" s="55" t="s">
        <v>162</v>
      </c>
      <c r="G1951" s="57">
        <v>43235.514490740738</v>
      </c>
      <c r="H1951" s="55" t="s">
        <v>1141</v>
      </c>
      <c r="I1951" s="55" t="s">
        <v>1807</v>
      </c>
      <c r="J1951" s="55" t="s">
        <v>2156</v>
      </c>
      <c r="K1951" s="55" t="s">
        <v>307</v>
      </c>
      <c r="L1951" s="57">
        <v>43235.514490740738</v>
      </c>
      <c r="M1951" s="59" t="s">
        <v>2420</v>
      </c>
      <c r="N1951" s="58" t="s">
        <v>3949</v>
      </c>
      <c r="O1951" s="55"/>
      <c r="P1951">
        <v>1</v>
      </c>
    </row>
    <row r="1952" spans="1:16" x14ac:dyDescent="0.25">
      <c r="A1952" s="46" t="s">
        <v>309</v>
      </c>
      <c r="B1952" s="46" t="s">
        <v>309</v>
      </c>
      <c r="C1952">
        <v>1952</v>
      </c>
      <c r="D1952" s="53">
        <v>202</v>
      </c>
      <c r="E19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2" s="55" t="s">
        <v>162</v>
      </c>
      <c r="G1952" s="57">
        <v>43235.515590277777</v>
      </c>
      <c r="H1952" s="55" t="s">
        <v>1142</v>
      </c>
      <c r="I1952" s="59" t="s">
        <v>1808</v>
      </c>
      <c r="J1952" s="55" t="s">
        <v>2139</v>
      </c>
      <c r="K1952" s="55"/>
      <c r="L1952" s="57">
        <v>43235.515590277777</v>
      </c>
      <c r="M1952" s="59" t="s">
        <v>2422</v>
      </c>
      <c r="N1952" s="58" t="s">
        <v>3951</v>
      </c>
      <c r="O1952" s="55"/>
      <c r="P1952">
        <v>1</v>
      </c>
    </row>
    <row r="1953" spans="1:16" x14ac:dyDescent="0.25">
      <c r="A1953" s="46" t="s">
        <v>310</v>
      </c>
      <c r="B1953" s="46" t="s">
        <v>310</v>
      </c>
      <c r="C1953">
        <v>1953</v>
      </c>
      <c r="D1953" s="53">
        <v>203</v>
      </c>
      <c r="E19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3" s="55" t="s">
        <v>162</v>
      </c>
      <c r="G1953" s="57">
        <v>43235.530717592592</v>
      </c>
      <c r="H1953" s="55" t="s">
        <v>1143</v>
      </c>
      <c r="I1953" s="59" t="s">
        <v>1809</v>
      </c>
      <c r="J1953" s="55" t="s">
        <v>2139</v>
      </c>
      <c r="K1953" s="55"/>
      <c r="L1953" s="57">
        <v>43235.530717592592</v>
      </c>
      <c r="M1953" s="59" t="s">
        <v>2423</v>
      </c>
      <c r="N1953" s="58" t="s">
        <v>3952</v>
      </c>
      <c r="O1953" s="55"/>
      <c r="P1953">
        <v>1</v>
      </c>
    </row>
    <row r="1954" spans="1:16" x14ac:dyDescent="0.25">
      <c r="A1954" s="46" t="s">
        <v>315</v>
      </c>
      <c r="B1954" s="46" t="s">
        <v>315</v>
      </c>
      <c r="C1954">
        <v>1954</v>
      </c>
      <c r="D1954" s="53">
        <v>210</v>
      </c>
      <c r="E19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4" s="55" t="s">
        <v>162</v>
      </c>
      <c r="G1954" s="57">
        <v>43235.545717592591</v>
      </c>
      <c r="H1954" s="55" t="s">
        <v>1148</v>
      </c>
      <c r="I1954" s="59" t="s">
        <v>1811</v>
      </c>
      <c r="J1954" s="55" t="s">
        <v>2139</v>
      </c>
      <c r="K1954" s="55" t="s">
        <v>2212</v>
      </c>
      <c r="L1954" s="57">
        <v>43235.545717592591</v>
      </c>
      <c r="M1954" s="59" t="s">
        <v>2429</v>
      </c>
      <c r="N1954" s="58" t="s">
        <v>3958</v>
      </c>
      <c r="O1954" s="55"/>
      <c r="P1954">
        <v>1</v>
      </c>
    </row>
    <row r="1955" spans="1:16" x14ac:dyDescent="0.25">
      <c r="A1955" s="46" t="s">
        <v>316</v>
      </c>
      <c r="B1955" s="46" t="s">
        <v>316</v>
      </c>
      <c r="C1955">
        <v>1955</v>
      </c>
      <c r="D1955" s="53">
        <v>211</v>
      </c>
      <c r="E19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5" s="55" t="s">
        <v>162</v>
      </c>
      <c r="G1955" s="57">
        <v>43235.080543981479</v>
      </c>
      <c r="H1955" s="55" t="s">
        <v>1149</v>
      </c>
      <c r="I1955" s="59" t="s">
        <v>1812</v>
      </c>
      <c r="J1955" s="55" t="s">
        <v>2139</v>
      </c>
      <c r="K1955" s="55" t="s">
        <v>2213</v>
      </c>
      <c r="L1955" s="57">
        <v>43235.080543981479</v>
      </c>
      <c r="M1955" s="59" t="s">
        <v>2430</v>
      </c>
      <c r="N1955" s="58" t="s">
        <v>3959</v>
      </c>
      <c r="O1955" s="55"/>
      <c r="P1955">
        <v>3</v>
      </c>
    </row>
    <row r="1956" spans="1:16" x14ac:dyDescent="0.25">
      <c r="A1956" s="46" t="s">
        <v>322</v>
      </c>
      <c r="B1956" s="46" t="s">
        <v>322</v>
      </c>
      <c r="C1956">
        <v>1956</v>
      </c>
      <c r="D1956" s="53">
        <v>218</v>
      </c>
      <c r="E19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6" s="55" t="s">
        <v>162</v>
      </c>
      <c r="G1956" s="57">
        <v>43235.562962962962</v>
      </c>
      <c r="H1956" s="55" t="s">
        <v>1152</v>
      </c>
      <c r="I1956" s="59" t="s">
        <v>1814</v>
      </c>
      <c r="J1956" s="55" t="s">
        <v>2157</v>
      </c>
      <c r="K1956" s="55"/>
      <c r="L1956" s="57">
        <v>43235.562962962962</v>
      </c>
      <c r="M1956" s="59" t="s">
        <v>2436</v>
      </c>
      <c r="N1956" s="58" t="s">
        <v>3965</v>
      </c>
      <c r="O1956" s="55"/>
      <c r="P1956">
        <v>1</v>
      </c>
    </row>
    <row r="1957" spans="1:16" x14ac:dyDescent="0.25">
      <c r="A1957" s="46" t="s">
        <v>323</v>
      </c>
      <c r="B1957" s="46" t="s">
        <v>323</v>
      </c>
      <c r="C1957">
        <v>1957</v>
      </c>
      <c r="D1957" s="53">
        <v>219</v>
      </c>
      <c r="E19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7" s="55" t="s">
        <v>162</v>
      </c>
      <c r="G1957" s="57">
        <v>43235.536527777775</v>
      </c>
      <c r="H1957" s="55" t="s">
        <v>1153</v>
      </c>
      <c r="I1957" s="59" t="s">
        <v>1815</v>
      </c>
      <c r="J1957" s="55" t="s">
        <v>2139</v>
      </c>
      <c r="K1957" s="55"/>
      <c r="L1957" s="57">
        <v>43235.536527777775</v>
      </c>
      <c r="M1957" s="59" t="s">
        <v>2437</v>
      </c>
      <c r="N1957" s="58" t="s">
        <v>3966</v>
      </c>
      <c r="O1957" s="55"/>
      <c r="P1957">
        <v>1</v>
      </c>
    </row>
    <row r="1958" spans="1:16" x14ac:dyDescent="0.25">
      <c r="A1958" s="46" t="s">
        <v>325</v>
      </c>
      <c r="B1958" s="46" t="s">
        <v>325</v>
      </c>
      <c r="C1958">
        <v>1958</v>
      </c>
      <c r="D1958" s="53">
        <v>221</v>
      </c>
      <c r="E19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8" s="55" t="s">
        <v>162</v>
      </c>
      <c r="G1958" s="57">
        <v>43235.583414351851</v>
      </c>
      <c r="H1958" s="55" t="s">
        <v>1154</v>
      </c>
      <c r="I1958" s="59" t="s">
        <v>1816</v>
      </c>
      <c r="J1958" s="55" t="s">
        <v>2139</v>
      </c>
      <c r="K1958" s="55"/>
      <c r="L1958" s="57">
        <v>43235.583414351851</v>
      </c>
      <c r="M1958" s="59" t="s">
        <v>2439</v>
      </c>
      <c r="N1958" s="58" t="s">
        <v>3968</v>
      </c>
      <c r="O1958" s="55"/>
      <c r="P1958">
        <v>1</v>
      </c>
    </row>
    <row r="1959" spans="1:16" x14ac:dyDescent="0.25">
      <c r="A1959" s="46" t="s">
        <v>337</v>
      </c>
      <c r="B1959" s="46" t="s">
        <v>337</v>
      </c>
      <c r="C1959">
        <v>1959</v>
      </c>
      <c r="D1959" s="53">
        <v>246</v>
      </c>
      <c r="E19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59" s="55" t="s">
        <v>162</v>
      </c>
      <c r="G1959" s="57">
        <v>43235.616898148146</v>
      </c>
      <c r="H1959" s="55" t="s">
        <v>1166</v>
      </c>
      <c r="I1959" s="59" t="s">
        <v>1819</v>
      </c>
      <c r="J1959" s="55" t="s">
        <v>2141</v>
      </c>
      <c r="K1959" s="55"/>
      <c r="L1959" s="57">
        <v>43235.616898148146</v>
      </c>
      <c r="M1959" s="59" t="s">
        <v>2454</v>
      </c>
      <c r="N1959" s="58" t="s">
        <v>3983</v>
      </c>
      <c r="O1959" s="55"/>
      <c r="P1959">
        <v>1</v>
      </c>
    </row>
    <row r="1960" spans="1:16" x14ac:dyDescent="0.25">
      <c r="A1960" s="46" t="s">
        <v>342</v>
      </c>
      <c r="B1960" s="46" t="s">
        <v>342</v>
      </c>
      <c r="C1960">
        <v>1960</v>
      </c>
      <c r="D1960" s="53">
        <v>260</v>
      </c>
      <c r="E19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0" s="55" t="s">
        <v>162</v>
      </c>
      <c r="G1960" s="57">
        <v>43235.6246875</v>
      </c>
      <c r="H1960" s="55" t="s">
        <v>1168</v>
      </c>
      <c r="I1960" s="59" t="s">
        <v>1821</v>
      </c>
      <c r="J1960" s="55" t="s">
        <v>2139</v>
      </c>
      <c r="K1960" s="55"/>
      <c r="L1960" s="57">
        <v>43235.6246875</v>
      </c>
      <c r="M1960" s="59" t="s">
        <v>2459</v>
      </c>
      <c r="N1960" s="58" t="s">
        <v>3988</v>
      </c>
      <c r="O1960" s="55"/>
      <c r="P1960">
        <v>1</v>
      </c>
    </row>
    <row r="1961" spans="1:16" x14ac:dyDescent="0.25">
      <c r="A1961" s="46" t="s">
        <v>346</v>
      </c>
      <c r="B1961" s="46" t="s">
        <v>346</v>
      </c>
      <c r="C1961">
        <v>1961</v>
      </c>
      <c r="D1961" s="53">
        <v>267</v>
      </c>
      <c r="E19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1" s="55" t="s">
        <v>162</v>
      </c>
      <c r="G1961" s="57">
        <v>43235.461064814815</v>
      </c>
      <c r="H1961" s="55" t="s">
        <v>1172</v>
      </c>
      <c r="I1961" s="59" t="s">
        <v>1823</v>
      </c>
      <c r="J1961" s="55" t="s">
        <v>2139</v>
      </c>
      <c r="K1961" s="55"/>
      <c r="L1961" s="57">
        <v>43235.461064814815</v>
      </c>
      <c r="M1961" s="59" t="s">
        <v>2464</v>
      </c>
      <c r="N1961" s="58" t="s">
        <v>3993</v>
      </c>
      <c r="O1961" s="55"/>
      <c r="P1961">
        <v>1</v>
      </c>
    </row>
    <row r="1962" spans="1:16" x14ac:dyDescent="0.25">
      <c r="A1962" s="46" t="s">
        <v>350</v>
      </c>
      <c r="B1962" s="46" t="s">
        <v>350</v>
      </c>
      <c r="C1962">
        <v>1962</v>
      </c>
      <c r="D1962" s="53">
        <v>273</v>
      </c>
      <c r="E19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2" s="55" t="s">
        <v>162</v>
      </c>
      <c r="G1962" s="57">
        <v>43234.8440162037</v>
      </c>
      <c r="H1962" s="55" t="s">
        <v>1176</v>
      </c>
      <c r="I1962" s="59" t="s">
        <v>1764</v>
      </c>
      <c r="J1962" s="55" t="s">
        <v>2148</v>
      </c>
      <c r="K1962" s="55"/>
      <c r="L1962" s="57">
        <v>43234.8440162037</v>
      </c>
      <c r="M1962" s="59" t="s">
        <v>2470</v>
      </c>
      <c r="N1962" s="58" t="s">
        <v>3999</v>
      </c>
      <c r="O1962" s="55"/>
      <c r="P1962">
        <v>1</v>
      </c>
    </row>
    <row r="1963" spans="1:16" x14ac:dyDescent="0.25">
      <c r="A1963" s="46" t="s">
        <v>352</v>
      </c>
      <c r="B1963" s="46" t="s">
        <v>352</v>
      </c>
      <c r="C1963">
        <v>1963</v>
      </c>
      <c r="D1963" s="53">
        <v>276</v>
      </c>
      <c r="E19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3" s="55" t="s">
        <v>162</v>
      </c>
      <c r="G1963" s="57">
        <v>43235.662974537037</v>
      </c>
      <c r="H1963" s="55" t="s">
        <v>1179</v>
      </c>
      <c r="I1963" s="59" t="s">
        <v>1824</v>
      </c>
      <c r="J1963" s="55" t="s">
        <v>2139</v>
      </c>
      <c r="K1963" s="55"/>
      <c r="L1963" s="57">
        <v>43235.662974537037</v>
      </c>
      <c r="M1963" s="59" t="s">
        <v>2473</v>
      </c>
      <c r="N1963" s="58" t="s">
        <v>4002</v>
      </c>
      <c r="O1963" s="55"/>
      <c r="P1963">
        <v>1</v>
      </c>
    </row>
    <row r="1964" spans="1:16" x14ac:dyDescent="0.25">
      <c r="A1964" s="46" t="s">
        <v>363</v>
      </c>
      <c r="B1964" s="46" t="s">
        <v>363</v>
      </c>
      <c r="C1964">
        <v>1964</v>
      </c>
      <c r="D1964" s="53">
        <v>293</v>
      </c>
      <c r="E19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4" s="55" t="s">
        <v>162</v>
      </c>
      <c r="G1964" s="57">
        <v>43235.670069444444</v>
      </c>
      <c r="H1964" s="55" t="s">
        <v>1190</v>
      </c>
      <c r="I1964" s="59" t="s">
        <v>1828</v>
      </c>
      <c r="J1964" s="55" t="s">
        <v>2139</v>
      </c>
      <c r="K1964" s="55"/>
      <c r="L1964" s="57">
        <v>43235.670069444444</v>
      </c>
      <c r="M1964" s="59" t="s">
        <v>2486</v>
      </c>
      <c r="N1964" s="58" t="s">
        <v>4015</v>
      </c>
      <c r="O1964" s="55"/>
      <c r="P1964">
        <v>1</v>
      </c>
    </row>
    <row r="1965" spans="1:16" x14ac:dyDescent="0.25">
      <c r="A1965" s="46" t="s">
        <v>366</v>
      </c>
      <c r="B1965" s="46" t="s">
        <v>366</v>
      </c>
      <c r="C1965">
        <v>1965</v>
      </c>
      <c r="D1965" s="53">
        <v>296</v>
      </c>
      <c r="E19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5" s="55" t="s">
        <v>162</v>
      </c>
      <c r="G1965" s="57">
        <v>43235.704664351855</v>
      </c>
      <c r="H1965" s="55" t="s">
        <v>1192</v>
      </c>
      <c r="I1965" s="59" t="s">
        <v>1829</v>
      </c>
      <c r="J1965" s="55" t="s">
        <v>2139</v>
      </c>
      <c r="K1965" s="55"/>
      <c r="L1965" s="57">
        <v>43235.704664351855</v>
      </c>
      <c r="M1965" s="59" t="s">
        <v>2489</v>
      </c>
      <c r="N1965" s="58" t="s">
        <v>4018</v>
      </c>
      <c r="O1965" s="55"/>
      <c r="P1965">
        <v>1</v>
      </c>
    </row>
    <row r="1966" spans="1:16" x14ac:dyDescent="0.25">
      <c r="A1966" s="46" t="s">
        <v>367</v>
      </c>
      <c r="B1966" s="46" t="s">
        <v>367</v>
      </c>
      <c r="C1966">
        <v>1966</v>
      </c>
      <c r="D1966" s="53">
        <v>298</v>
      </c>
      <c r="E19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6" s="55" t="s">
        <v>162</v>
      </c>
      <c r="G1966" s="57">
        <v>43234.798738425925</v>
      </c>
      <c r="H1966" s="55" t="s">
        <v>1194</v>
      </c>
      <c r="I1966" s="59" t="s">
        <v>1830</v>
      </c>
      <c r="J1966" s="55" t="s">
        <v>2139</v>
      </c>
      <c r="K1966" s="55" t="s">
        <v>2218</v>
      </c>
      <c r="L1966" s="57">
        <v>43234.798738425925</v>
      </c>
      <c r="M1966" s="59" t="s">
        <v>2491</v>
      </c>
      <c r="N1966" s="58" t="s">
        <v>4020</v>
      </c>
      <c r="O1966" s="55"/>
      <c r="P1966">
        <v>1</v>
      </c>
    </row>
    <row r="1967" spans="1:16" x14ac:dyDescent="0.25">
      <c r="A1967" s="46" t="s">
        <v>369</v>
      </c>
      <c r="B1967" s="46" t="s">
        <v>369</v>
      </c>
      <c r="C1967">
        <v>1967</v>
      </c>
      <c r="D1967" s="53">
        <v>306</v>
      </c>
      <c r="E19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7" s="55" t="s">
        <v>162</v>
      </c>
      <c r="G1967" s="57">
        <v>43235.713379629633</v>
      </c>
      <c r="H1967" s="55" t="s">
        <v>1197</v>
      </c>
      <c r="I1967" s="59" t="s">
        <v>1833</v>
      </c>
      <c r="J1967" s="55" t="s">
        <v>2139</v>
      </c>
      <c r="K1967" s="55"/>
      <c r="L1967" s="57">
        <v>43235.713379629633</v>
      </c>
      <c r="M1967" s="59" t="s">
        <v>2497</v>
      </c>
      <c r="N1967" s="58" t="s">
        <v>4026</v>
      </c>
      <c r="O1967" s="55"/>
      <c r="P1967">
        <v>1</v>
      </c>
    </row>
    <row r="1968" spans="1:16" x14ac:dyDescent="0.25">
      <c r="A1968" s="46" t="s">
        <v>372</v>
      </c>
      <c r="B1968" s="46" t="s">
        <v>372</v>
      </c>
      <c r="C1968">
        <v>1968</v>
      </c>
      <c r="D1968" s="53">
        <v>312</v>
      </c>
      <c r="E19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8" s="55" t="s">
        <v>162</v>
      </c>
      <c r="G1968" s="57">
        <v>43235.319918981484</v>
      </c>
      <c r="H1968" s="55" t="s">
        <v>1199</v>
      </c>
      <c r="I1968" s="59" t="s">
        <v>1834</v>
      </c>
      <c r="J1968" s="55" t="s">
        <v>2140</v>
      </c>
      <c r="K1968" s="55"/>
      <c r="L1968" s="57">
        <v>43235.319918981484</v>
      </c>
      <c r="M1968" s="59" t="s">
        <v>2500</v>
      </c>
      <c r="N1968" s="58" t="s">
        <v>4029</v>
      </c>
      <c r="O1968" s="55"/>
      <c r="P1968">
        <v>2</v>
      </c>
    </row>
    <row r="1969" spans="1:16" x14ac:dyDescent="0.25">
      <c r="A1969" s="46" t="s">
        <v>373</v>
      </c>
      <c r="B1969" s="46" t="s">
        <v>373</v>
      </c>
      <c r="C1969">
        <v>1969</v>
      </c>
      <c r="D1969" s="53">
        <v>313</v>
      </c>
      <c r="E19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69" s="55" t="s">
        <v>162</v>
      </c>
      <c r="G1969" s="57">
        <v>43235.719027777777</v>
      </c>
      <c r="H1969" s="55" t="s">
        <v>1200</v>
      </c>
      <c r="I1969" s="59" t="s">
        <v>1835</v>
      </c>
      <c r="J1969" s="55" t="s">
        <v>2139</v>
      </c>
      <c r="K1969" s="55"/>
      <c r="L1969" s="57">
        <v>43235.719027777777</v>
      </c>
      <c r="M1969" s="59" t="s">
        <v>2501</v>
      </c>
      <c r="N1969" s="58" t="s">
        <v>4030</v>
      </c>
      <c r="O1969" s="55"/>
      <c r="P1969">
        <v>1</v>
      </c>
    </row>
    <row r="1970" spans="1:16" x14ac:dyDescent="0.25">
      <c r="A1970" s="46" t="s">
        <v>385</v>
      </c>
      <c r="B1970" s="46" t="s">
        <v>385</v>
      </c>
      <c r="C1970">
        <v>1970</v>
      </c>
      <c r="D1970" s="53">
        <v>337</v>
      </c>
      <c r="E19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0" s="55" t="s">
        <v>162</v>
      </c>
      <c r="G1970" s="57">
        <v>43235.741516203707</v>
      </c>
      <c r="H1970" s="55" t="s">
        <v>1208</v>
      </c>
      <c r="I1970" s="59" t="s">
        <v>1841</v>
      </c>
      <c r="J1970" s="55" t="s">
        <v>2160</v>
      </c>
      <c r="K1970" s="55"/>
      <c r="L1970" s="57">
        <v>43235.741516203707</v>
      </c>
      <c r="M1970" s="59" t="s">
        <v>2515</v>
      </c>
      <c r="N1970" s="58" t="s">
        <v>4044</v>
      </c>
      <c r="O1970" s="55"/>
      <c r="P1970">
        <v>1</v>
      </c>
    </row>
    <row r="1971" spans="1:16" x14ac:dyDescent="0.25">
      <c r="A1971" s="46" t="s">
        <v>386</v>
      </c>
      <c r="B1971" s="46" t="s">
        <v>386</v>
      </c>
      <c r="C1971">
        <v>1971</v>
      </c>
      <c r="D1971" s="53">
        <v>338</v>
      </c>
      <c r="E19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1" s="55" t="s">
        <v>162</v>
      </c>
      <c r="G1971" s="57">
        <v>43235.744710648149</v>
      </c>
      <c r="H1971" s="59" t="s">
        <v>1209</v>
      </c>
      <c r="I1971" s="59" t="s">
        <v>1842</v>
      </c>
      <c r="J1971" s="55" t="s">
        <v>2141</v>
      </c>
      <c r="K1971" s="55"/>
      <c r="L1971" s="57">
        <v>43235.744710648149</v>
      </c>
      <c r="M1971" s="59" t="s">
        <v>2516</v>
      </c>
      <c r="N1971" s="58" t="s">
        <v>4045</v>
      </c>
      <c r="O1971" s="55"/>
      <c r="P1971">
        <v>1</v>
      </c>
    </row>
    <row r="1972" spans="1:16" x14ac:dyDescent="0.25">
      <c r="A1972" s="46" t="s">
        <v>388</v>
      </c>
      <c r="B1972" s="46" t="s">
        <v>388</v>
      </c>
      <c r="C1972">
        <v>1972</v>
      </c>
      <c r="D1972" s="53">
        <v>342</v>
      </c>
      <c r="E19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2" s="55" t="s">
        <v>162</v>
      </c>
      <c r="G1972" s="57">
        <v>43235.397488425922</v>
      </c>
      <c r="H1972" s="55" t="s">
        <v>1212</v>
      </c>
      <c r="I1972" s="59" t="s">
        <v>1843</v>
      </c>
      <c r="J1972" s="55" t="s">
        <v>2139</v>
      </c>
      <c r="K1972" s="55"/>
      <c r="L1972" s="57">
        <v>43235.397488425922</v>
      </c>
      <c r="M1972" s="59" t="s">
        <v>2520</v>
      </c>
      <c r="N1972" s="58" t="s">
        <v>4049</v>
      </c>
      <c r="O1972" s="55"/>
      <c r="P1972">
        <v>1</v>
      </c>
    </row>
    <row r="1973" spans="1:16" x14ac:dyDescent="0.25">
      <c r="A1973" s="46" t="s">
        <v>391</v>
      </c>
      <c r="B1973" s="46" t="s">
        <v>391</v>
      </c>
      <c r="C1973">
        <v>1973</v>
      </c>
      <c r="D1973" s="53">
        <v>347</v>
      </c>
      <c r="E19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3" s="55" t="s">
        <v>162</v>
      </c>
      <c r="G1973" s="57">
        <v>43235.434108796297</v>
      </c>
      <c r="H1973" s="55" t="s">
        <v>1216</v>
      </c>
      <c r="I1973" s="59" t="s">
        <v>1845</v>
      </c>
      <c r="J1973" s="55" t="s">
        <v>2139</v>
      </c>
      <c r="K1973" s="55"/>
      <c r="L1973" s="57">
        <v>43235.434108796297</v>
      </c>
      <c r="M1973" s="59" t="s">
        <v>2524</v>
      </c>
      <c r="N1973" s="58" t="s">
        <v>4053</v>
      </c>
      <c r="O1973" s="55"/>
      <c r="P1973">
        <v>1</v>
      </c>
    </row>
    <row r="1974" spans="1:16" x14ac:dyDescent="0.25">
      <c r="A1974" s="46" t="s">
        <v>397</v>
      </c>
      <c r="B1974" s="46" t="s">
        <v>397</v>
      </c>
      <c r="C1974">
        <v>1974</v>
      </c>
      <c r="D1974" s="53">
        <v>364</v>
      </c>
      <c r="E19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4" s="55" t="s">
        <v>162</v>
      </c>
      <c r="G1974" s="57">
        <v>43235.753668981481</v>
      </c>
      <c r="H1974" s="55" t="s">
        <v>1221</v>
      </c>
      <c r="I1974" s="59" t="s">
        <v>1846</v>
      </c>
      <c r="J1974" s="55" t="s">
        <v>2139</v>
      </c>
      <c r="K1974" s="55" t="s">
        <v>2220</v>
      </c>
      <c r="L1974" s="57">
        <v>43235.753668981481</v>
      </c>
      <c r="M1974" s="59" t="s">
        <v>2535</v>
      </c>
      <c r="N1974" s="58" t="s">
        <v>4064</v>
      </c>
      <c r="O1974" s="55"/>
      <c r="P1974">
        <v>1</v>
      </c>
    </row>
    <row r="1975" spans="1:16" x14ac:dyDescent="0.25">
      <c r="A1975" s="46" t="s">
        <v>398</v>
      </c>
      <c r="B1975" s="46" t="s">
        <v>398</v>
      </c>
      <c r="C1975">
        <v>1975</v>
      </c>
      <c r="D1975" s="53">
        <v>365</v>
      </c>
      <c r="E19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5" s="55" t="s">
        <v>162</v>
      </c>
      <c r="G1975" s="57">
        <v>43235.754560185182</v>
      </c>
      <c r="H1975" s="55" t="s">
        <v>1222</v>
      </c>
      <c r="I1975" s="55" t="s">
        <v>1847</v>
      </c>
      <c r="J1975" s="55" t="s">
        <v>2161</v>
      </c>
      <c r="K1975" s="55" t="s">
        <v>2221</v>
      </c>
      <c r="L1975" s="57">
        <v>43235.754560185182</v>
      </c>
      <c r="M1975" s="59" t="s">
        <v>2536</v>
      </c>
      <c r="N1975" s="58" t="s">
        <v>4065</v>
      </c>
      <c r="O1975" s="55"/>
      <c r="P1975">
        <v>1</v>
      </c>
    </row>
    <row r="1976" spans="1:16" x14ac:dyDescent="0.25">
      <c r="A1976" s="46" t="s">
        <v>399</v>
      </c>
      <c r="B1976" s="46" t="s">
        <v>399</v>
      </c>
      <c r="C1976">
        <v>1976</v>
      </c>
      <c r="D1976" s="53">
        <v>366</v>
      </c>
      <c r="E19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6" s="55" t="s">
        <v>162</v>
      </c>
      <c r="G1976" s="57">
        <v>43234.883703703701</v>
      </c>
      <c r="H1976" s="55" t="s">
        <v>1223</v>
      </c>
      <c r="I1976" s="59" t="s">
        <v>1848</v>
      </c>
      <c r="J1976" s="55" t="s">
        <v>2162</v>
      </c>
      <c r="K1976" s="55"/>
      <c r="L1976" s="57">
        <v>43234.883703703701</v>
      </c>
      <c r="M1976" s="59" t="s">
        <v>2537</v>
      </c>
      <c r="N1976" s="58" t="s">
        <v>4066</v>
      </c>
      <c r="O1976" s="55"/>
      <c r="P1976">
        <v>1</v>
      </c>
    </row>
    <row r="1977" spans="1:16" x14ac:dyDescent="0.25">
      <c r="A1977" s="46" t="s">
        <v>402</v>
      </c>
      <c r="B1977" s="46" t="s">
        <v>402</v>
      </c>
      <c r="C1977">
        <v>1977</v>
      </c>
      <c r="D1977" s="53">
        <v>371</v>
      </c>
      <c r="E19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7" s="55" t="s">
        <v>162</v>
      </c>
      <c r="G1977" s="57">
        <v>43235.394826388889</v>
      </c>
      <c r="H1977" s="55" t="s">
        <v>1225</v>
      </c>
      <c r="I1977" s="59" t="s">
        <v>1850</v>
      </c>
      <c r="J1977" s="55" t="s">
        <v>2139</v>
      </c>
      <c r="K1977" s="55"/>
      <c r="L1977" s="57">
        <v>43235.394826388889</v>
      </c>
      <c r="M1977" s="59" t="s">
        <v>2542</v>
      </c>
      <c r="N1977" s="58" t="s">
        <v>4071</v>
      </c>
      <c r="O1977" s="55"/>
      <c r="P1977">
        <v>1</v>
      </c>
    </row>
    <row r="1978" spans="1:16" x14ac:dyDescent="0.25">
      <c r="A1978" s="46" t="s">
        <v>419</v>
      </c>
      <c r="B1978" s="46" t="s">
        <v>419</v>
      </c>
      <c r="C1978">
        <v>1978</v>
      </c>
      <c r="D1978" s="53">
        <v>428</v>
      </c>
      <c r="E19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8" s="55" t="s">
        <v>162</v>
      </c>
      <c r="G1978" s="57">
        <v>43235.793703703705</v>
      </c>
      <c r="H1978" s="55" t="s">
        <v>1242</v>
      </c>
      <c r="I1978" s="55" t="s">
        <v>1856</v>
      </c>
      <c r="J1978" s="55" t="s">
        <v>2163</v>
      </c>
      <c r="K1978" s="55"/>
      <c r="L1978" s="57">
        <v>43235.793703703705</v>
      </c>
      <c r="M1978" s="59" t="s">
        <v>2579</v>
      </c>
      <c r="N1978" s="58" t="s">
        <v>4108</v>
      </c>
      <c r="O1978" s="55"/>
      <c r="P1978">
        <v>1</v>
      </c>
    </row>
    <row r="1979" spans="1:16" x14ac:dyDescent="0.25">
      <c r="A1979" s="46" t="s">
        <v>420</v>
      </c>
      <c r="B1979" s="46" t="s">
        <v>420</v>
      </c>
      <c r="C1979">
        <v>1979</v>
      </c>
      <c r="D1979" s="53">
        <v>429</v>
      </c>
      <c r="E19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79" s="55" t="s">
        <v>162</v>
      </c>
      <c r="G1979" s="57">
        <v>43235.794351851851</v>
      </c>
      <c r="H1979" s="55" t="s">
        <v>1243</v>
      </c>
      <c r="I1979" s="55" t="s">
        <v>1856</v>
      </c>
      <c r="J1979" s="55" t="s">
        <v>2163</v>
      </c>
      <c r="K1979" s="55"/>
      <c r="L1979" s="57">
        <v>43235.794351851851</v>
      </c>
      <c r="M1979" s="59" t="s">
        <v>2580</v>
      </c>
      <c r="N1979" s="58" t="s">
        <v>4109</v>
      </c>
      <c r="O1979" s="55"/>
      <c r="P1979">
        <v>1</v>
      </c>
    </row>
    <row r="1980" spans="1:16" x14ac:dyDescent="0.25">
      <c r="A1980" s="46" t="s">
        <v>424</v>
      </c>
      <c r="B1980" s="46" t="s">
        <v>424</v>
      </c>
      <c r="C1980">
        <v>1980</v>
      </c>
      <c r="D1980" s="53">
        <v>441</v>
      </c>
      <c r="E19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0" s="55" t="s">
        <v>162</v>
      </c>
      <c r="G1980" s="57">
        <v>43235.801851851851</v>
      </c>
      <c r="H1980" s="55" t="s">
        <v>1247</v>
      </c>
      <c r="I1980" s="59" t="s">
        <v>1857</v>
      </c>
      <c r="J1980" s="55" t="s">
        <v>2142</v>
      </c>
      <c r="K1980" s="55"/>
      <c r="L1980" s="57">
        <v>43235.801851851851</v>
      </c>
      <c r="M1980" s="59" t="s">
        <v>2589</v>
      </c>
      <c r="N1980" s="58" t="s">
        <v>4118</v>
      </c>
      <c r="O1980" s="55"/>
      <c r="P1980">
        <v>1</v>
      </c>
    </row>
    <row r="1981" spans="1:16" x14ac:dyDescent="0.25">
      <c r="A1981" s="46" t="s">
        <v>426</v>
      </c>
      <c r="B1981" s="46" t="s">
        <v>426</v>
      </c>
      <c r="C1981">
        <v>1981</v>
      </c>
      <c r="D1981" s="53">
        <v>443</v>
      </c>
      <c r="E19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1" s="55" t="s">
        <v>162</v>
      </c>
      <c r="G1981" s="57">
        <v>43235.377696759257</v>
      </c>
      <c r="H1981" s="55" t="s">
        <v>1249</v>
      </c>
      <c r="I1981" s="59" t="s">
        <v>1858</v>
      </c>
      <c r="J1981" s="55" t="s">
        <v>2139</v>
      </c>
      <c r="K1981" s="55"/>
      <c r="L1981" s="57">
        <v>43235.377696759257</v>
      </c>
      <c r="M1981" s="59" t="s">
        <v>2591</v>
      </c>
      <c r="N1981" s="58" t="s">
        <v>4120</v>
      </c>
      <c r="O1981" s="55"/>
      <c r="P1981">
        <v>2</v>
      </c>
    </row>
    <row r="1982" spans="1:16" x14ac:dyDescent="0.25">
      <c r="A1982" s="46" t="s">
        <v>427</v>
      </c>
      <c r="B1982" s="46" t="s">
        <v>427</v>
      </c>
      <c r="C1982">
        <v>1982</v>
      </c>
      <c r="D1982" s="53">
        <v>446</v>
      </c>
      <c r="E19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2" s="55" t="s">
        <v>162</v>
      </c>
      <c r="G1982" s="57">
        <v>43235.803113425929</v>
      </c>
      <c r="H1982" s="55" t="s">
        <v>1251</v>
      </c>
      <c r="I1982" s="55"/>
      <c r="J1982" s="55"/>
      <c r="K1982" s="55" t="s">
        <v>2223</v>
      </c>
      <c r="L1982" s="57">
        <v>43235.803113425929</v>
      </c>
      <c r="M1982" s="59" t="s">
        <v>2594</v>
      </c>
      <c r="N1982" s="58" t="s">
        <v>4123</v>
      </c>
      <c r="O1982" s="55"/>
      <c r="P1982">
        <v>1</v>
      </c>
    </row>
    <row r="1983" spans="1:16" x14ac:dyDescent="0.25">
      <c r="A1983" s="46" t="s">
        <v>433</v>
      </c>
      <c r="B1983" s="46" t="s">
        <v>433</v>
      </c>
      <c r="C1983">
        <v>1983</v>
      </c>
      <c r="D1983" s="53">
        <v>460</v>
      </c>
      <c r="E19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3" s="55" t="s">
        <v>162</v>
      </c>
      <c r="G1983" s="57">
        <v>43235.808275462965</v>
      </c>
      <c r="H1983" s="59" t="s">
        <v>1254</v>
      </c>
      <c r="I1983" s="59" t="s">
        <v>1860</v>
      </c>
      <c r="J1983" s="55" t="s">
        <v>2141</v>
      </c>
      <c r="K1983" s="55"/>
      <c r="L1983" s="57">
        <v>43235.808275462965</v>
      </c>
      <c r="M1983" s="59" t="s">
        <v>2601</v>
      </c>
      <c r="N1983" s="58" t="s">
        <v>4130</v>
      </c>
      <c r="O1983" s="55"/>
      <c r="P1983">
        <v>1</v>
      </c>
    </row>
    <row r="1984" spans="1:16" x14ac:dyDescent="0.25">
      <c r="A1984" s="46" t="s">
        <v>434</v>
      </c>
      <c r="B1984" s="46" t="s">
        <v>434</v>
      </c>
      <c r="C1984">
        <v>1984</v>
      </c>
      <c r="D1984" s="53">
        <v>462</v>
      </c>
      <c r="E19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4" s="55" t="s">
        <v>162</v>
      </c>
      <c r="G1984" s="57">
        <v>43235.809351851851</v>
      </c>
      <c r="H1984" s="55" t="s">
        <v>1255</v>
      </c>
      <c r="I1984" s="59" t="s">
        <v>1861</v>
      </c>
      <c r="J1984" s="55" t="s">
        <v>2139</v>
      </c>
      <c r="K1984" s="55"/>
      <c r="L1984" s="57">
        <v>43235.809351851851</v>
      </c>
      <c r="M1984" s="59" t="s">
        <v>2603</v>
      </c>
      <c r="N1984" s="58" t="s">
        <v>4132</v>
      </c>
      <c r="O1984" s="55"/>
      <c r="P1984">
        <v>1</v>
      </c>
    </row>
    <row r="1985" spans="1:16" x14ac:dyDescent="0.25">
      <c r="A1985" s="46" t="s">
        <v>437</v>
      </c>
      <c r="B1985" s="46" t="s">
        <v>437</v>
      </c>
      <c r="C1985">
        <v>1985</v>
      </c>
      <c r="D1985" s="53">
        <v>475</v>
      </c>
      <c r="E19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5" s="55" t="s">
        <v>162</v>
      </c>
      <c r="G1985" s="57">
        <v>43235.81925925926</v>
      </c>
      <c r="H1985" s="55" t="s">
        <v>1259</v>
      </c>
      <c r="I1985" s="59" t="s">
        <v>1862</v>
      </c>
      <c r="J1985" s="55" t="s">
        <v>2139</v>
      </c>
      <c r="K1985" s="55"/>
      <c r="L1985" s="57">
        <v>43235.81925925926</v>
      </c>
      <c r="M1985" s="59" t="s">
        <v>2612</v>
      </c>
      <c r="N1985" s="58" t="s">
        <v>4141</v>
      </c>
      <c r="O1985" s="55"/>
      <c r="P1985">
        <v>1</v>
      </c>
    </row>
    <row r="1986" spans="1:16" x14ac:dyDescent="0.25">
      <c r="A1986" s="46" t="s">
        <v>440</v>
      </c>
      <c r="B1986" s="46" t="s">
        <v>440</v>
      </c>
      <c r="C1986">
        <v>1986</v>
      </c>
      <c r="D1986" s="53">
        <v>487</v>
      </c>
      <c r="E19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6" s="55" t="s">
        <v>162</v>
      </c>
      <c r="G1986" s="57">
        <v>43235.829027777778</v>
      </c>
      <c r="H1986" s="55" t="s">
        <v>1261</v>
      </c>
      <c r="I1986" s="59" t="s">
        <v>1864</v>
      </c>
      <c r="J1986" s="55" t="s">
        <v>2139</v>
      </c>
      <c r="K1986" s="55"/>
      <c r="L1986" s="57">
        <v>43235.829027777778</v>
      </c>
      <c r="M1986" s="59" t="s">
        <v>2620</v>
      </c>
      <c r="N1986" s="58" t="s">
        <v>4149</v>
      </c>
      <c r="O1986" s="55"/>
      <c r="P1986">
        <v>1</v>
      </c>
    </row>
    <row r="1987" spans="1:16" x14ac:dyDescent="0.25">
      <c r="A1987" s="46" t="s">
        <v>441</v>
      </c>
      <c r="B1987" s="46" t="s">
        <v>441</v>
      </c>
      <c r="C1987">
        <v>1987</v>
      </c>
      <c r="D1987" s="53">
        <v>488</v>
      </c>
      <c r="E19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7" s="55" t="s">
        <v>162</v>
      </c>
      <c r="G1987" s="57">
        <v>43235.500324074077</v>
      </c>
      <c r="H1987" s="55" t="s">
        <v>1262</v>
      </c>
      <c r="I1987" s="59" t="s">
        <v>1865</v>
      </c>
      <c r="J1987" s="55" t="s">
        <v>2162</v>
      </c>
      <c r="K1987" s="55"/>
      <c r="L1987" s="57">
        <v>43235.500324074077</v>
      </c>
      <c r="M1987" s="59" t="s">
        <v>2621</v>
      </c>
      <c r="N1987" s="58" t="s">
        <v>4150</v>
      </c>
      <c r="O1987" s="55"/>
      <c r="P1987">
        <v>1</v>
      </c>
    </row>
    <row r="1988" spans="1:16" x14ac:dyDescent="0.25">
      <c r="A1988" s="46" t="s">
        <v>452</v>
      </c>
      <c r="B1988" s="46" t="s">
        <v>452</v>
      </c>
      <c r="C1988">
        <v>1988</v>
      </c>
      <c r="D1988" s="53">
        <v>510</v>
      </c>
      <c r="E19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8" s="55" t="s">
        <v>162</v>
      </c>
      <c r="G1988" s="57">
        <v>43235.865023148152</v>
      </c>
      <c r="H1988" s="59" t="s">
        <v>1271</v>
      </c>
      <c r="I1988" s="59" t="s">
        <v>1872</v>
      </c>
      <c r="J1988" s="55" t="s">
        <v>2141</v>
      </c>
      <c r="K1988" s="55"/>
      <c r="L1988" s="57">
        <v>43235.865023148152</v>
      </c>
      <c r="M1988" s="59" t="s">
        <v>2635</v>
      </c>
      <c r="N1988" s="58" t="s">
        <v>4164</v>
      </c>
      <c r="O1988" s="55"/>
      <c r="P1988">
        <v>1</v>
      </c>
    </row>
    <row r="1989" spans="1:16" x14ac:dyDescent="0.25">
      <c r="A1989" s="46" t="s">
        <v>460</v>
      </c>
      <c r="B1989" s="46" t="s">
        <v>460</v>
      </c>
      <c r="C1989">
        <v>1989</v>
      </c>
      <c r="D1989" s="53">
        <v>524</v>
      </c>
      <c r="E19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89" s="55" t="s">
        <v>162</v>
      </c>
      <c r="G1989" s="57">
        <v>43235.864016203705</v>
      </c>
      <c r="H1989" s="59" t="s">
        <v>1277</v>
      </c>
      <c r="I1989" s="59" t="s">
        <v>1876</v>
      </c>
      <c r="J1989" s="55" t="s">
        <v>2138</v>
      </c>
      <c r="K1989" s="55"/>
      <c r="L1989" s="57">
        <v>43235.864016203705</v>
      </c>
      <c r="M1989" s="59" t="s">
        <v>2644</v>
      </c>
      <c r="N1989" s="58" t="s">
        <v>4173</v>
      </c>
      <c r="O1989" s="55"/>
      <c r="P1989">
        <v>1</v>
      </c>
    </row>
    <row r="1990" spans="1:16" x14ac:dyDescent="0.25">
      <c r="A1990" s="46" t="s">
        <v>464</v>
      </c>
      <c r="B1990" s="46" t="s">
        <v>464</v>
      </c>
      <c r="C1990">
        <v>1990</v>
      </c>
      <c r="D1990" s="53">
        <v>540</v>
      </c>
      <c r="E19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0" s="55" t="s">
        <v>162</v>
      </c>
      <c r="G1990" s="57">
        <v>43235.89398148148</v>
      </c>
      <c r="H1990" s="55" t="s">
        <v>1278</v>
      </c>
      <c r="I1990" s="59" t="s">
        <v>1877</v>
      </c>
      <c r="J1990" s="55" t="s">
        <v>2139</v>
      </c>
      <c r="K1990" s="55"/>
      <c r="L1990" s="57">
        <v>43235.89398148148</v>
      </c>
      <c r="M1990" s="59" t="s">
        <v>2654</v>
      </c>
      <c r="N1990" s="58" t="s">
        <v>4183</v>
      </c>
      <c r="O1990" s="55"/>
      <c r="P1990">
        <v>1</v>
      </c>
    </row>
    <row r="1991" spans="1:16" x14ac:dyDescent="0.25">
      <c r="A1991" s="46" t="s">
        <v>473</v>
      </c>
      <c r="B1991" s="46" t="s">
        <v>473</v>
      </c>
      <c r="C1991">
        <v>1991</v>
      </c>
      <c r="D1991" s="53">
        <v>563</v>
      </c>
      <c r="E19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1" s="55" t="s">
        <v>162</v>
      </c>
      <c r="G1991" s="57">
        <v>43235.998425925929</v>
      </c>
      <c r="H1991" s="55" t="s">
        <v>1281</v>
      </c>
      <c r="I1991" s="59" t="s">
        <v>1879</v>
      </c>
      <c r="J1991" s="55" t="s">
        <v>2139</v>
      </c>
      <c r="K1991" s="55"/>
      <c r="L1991" s="57">
        <v>43235.998425925929</v>
      </c>
      <c r="M1991" s="59" t="s">
        <v>2668</v>
      </c>
      <c r="N1991" s="58" t="s">
        <v>4197</v>
      </c>
      <c r="O1991" s="55"/>
      <c r="P1991">
        <v>1</v>
      </c>
    </row>
    <row r="1992" spans="1:16" x14ac:dyDescent="0.25">
      <c r="A1992" s="46" t="s">
        <v>474</v>
      </c>
      <c r="B1992" s="46" t="s">
        <v>474</v>
      </c>
      <c r="C1992">
        <v>1992</v>
      </c>
      <c r="D1992" s="53">
        <v>564</v>
      </c>
      <c r="E19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2" s="55" t="s">
        <v>162</v>
      </c>
      <c r="G1992" s="57">
        <v>43236.022129629629</v>
      </c>
      <c r="H1992" s="55" t="s">
        <v>1282</v>
      </c>
      <c r="I1992" s="55"/>
      <c r="J1992" s="55"/>
      <c r="K1992" s="55"/>
      <c r="L1992" s="57">
        <v>43236.022129629629</v>
      </c>
      <c r="M1992" s="59" t="s">
        <v>2669</v>
      </c>
      <c r="N1992" s="58" t="s">
        <v>4198</v>
      </c>
      <c r="O1992" s="55"/>
      <c r="P1992">
        <v>1</v>
      </c>
    </row>
    <row r="1993" spans="1:16" x14ac:dyDescent="0.25">
      <c r="A1993" s="46" t="s">
        <v>478</v>
      </c>
      <c r="B1993" s="46" t="s">
        <v>478</v>
      </c>
      <c r="C1993">
        <v>1993</v>
      </c>
      <c r="D1993" s="53">
        <v>575</v>
      </c>
      <c r="E19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3" s="55" t="s">
        <v>162</v>
      </c>
      <c r="G1993" s="57">
        <v>43236.178796296299</v>
      </c>
      <c r="H1993" s="55" t="s">
        <v>1287</v>
      </c>
      <c r="I1993" s="59" t="s">
        <v>1881</v>
      </c>
      <c r="J1993" s="55" t="s">
        <v>2140</v>
      </c>
      <c r="K1993" s="55"/>
      <c r="L1993" s="57">
        <v>43236.178796296299</v>
      </c>
      <c r="M1993" s="59" t="s">
        <v>2676</v>
      </c>
      <c r="N1993" s="58" t="s">
        <v>4205</v>
      </c>
      <c r="O1993" s="58" t="s">
        <v>5359</v>
      </c>
      <c r="P1993" s="61">
        <v>1</v>
      </c>
    </row>
    <row r="1994" spans="1:16" x14ac:dyDescent="0.25">
      <c r="A1994" s="46" t="s">
        <v>480</v>
      </c>
      <c r="B1994" s="46" t="s">
        <v>480</v>
      </c>
      <c r="C1994">
        <v>1994</v>
      </c>
      <c r="D1994" s="53">
        <v>579</v>
      </c>
      <c r="E19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4" s="55" t="s">
        <v>162</v>
      </c>
      <c r="G1994" s="57">
        <v>43235.185636574075</v>
      </c>
      <c r="H1994" s="55" t="s">
        <v>1288</v>
      </c>
      <c r="I1994" s="55"/>
      <c r="J1994" s="55"/>
      <c r="K1994" s="55"/>
      <c r="L1994" s="57">
        <v>43235.185636574075</v>
      </c>
      <c r="M1994" s="59" t="s">
        <v>2679</v>
      </c>
      <c r="N1994" s="58" t="s">
        <v>4208</v>
      </c>
      <c r="O1994" s="55"/>
      <c r="P1994">
        <v>2</v>
      </c>
    </row>
    <row r="1995" spans="1:16" x14ac:dyDescent="0.25">
      <c r="A1995" s="46" t="s">
        <v>481</v>
      </c>
      <c r="B1995" s="46" t="s">
        <v>481</v>
      </c>
      <c r="C1995">
        <v>1995</v>
      </c>
      <c r="D1995" s="53">
        <v>580</v>
      </c>
      <c r="E19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5" s="55" t="s">
        <v>162</v>
      </c>
      <c r="G1995" s="57">
        <v>43234.866064814814</v>
      </c>
      <c r="H1995" s="59" t="s">
        <v>1289</v>
      </c>
      <c r="I1995" s="59" t="s">
        <v>1882</v>
      </c>
      <c r="J1995" s="55" t="s">
        <v>2138</v>
      </c>
      <c r="K1995" s="55"/>
      <c r="L1995" s="57">
        <v>43234.866064814814</v>
      </c>
      <c r="M1995" s="59" t="s">
        <v>2680</v>
      </c>
      <c r="N1995" s="58" t="s">
        <v>4209</v>
      </c>
      <c r="O1995" s="55"/>
      <c r="P1995">
        <v>1</v>
      </c>
    </row>
    <row r="1996" spans="1:16" x14ac:dyDescent="0.25">
      <c r="A1996" s="46" t="s">
        <v>485</v>
      </c>
      <c r="B1996" s="46" t="s">
        <v>485</v>
      </c>
      <c r="C1996">
        <v>1996</v>
      </c>
      <c r="D1996" s="53">
        <v>587</v>
      </c>
      <c r="E19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6" s="55" t="s">
        <v>162</v>
      </c>
      <c r="G1996" s="57">
        <v>43236.19425925926</v>
      </c>
      <c r="H1996" s="55" t="s">
        <v>1291</v>
      </c>
      <c r="I1996" s="59" t="s">
        <v>1883</v>
      </c>
      <c r="J1996" s="55" t="s">
        <v>2148</v>
      </c>
      <c r="K1996" s="55"/>
      <c r="L1996" s="57">
        <v>43236.19425925926</v>
      </c>
      <c r="M1996" s="59" t="s">
        <v>2687</v>
      </c>
      <c r="N1996" s="58" t="s">
        <v>4216</v>
      </c>
      <c r="O1996" s="55"/>
      <c r="P1996">
        <v>2</v>
      </c>
    </row>
    <row r="1997" spans="1:16" x14ac:dyDescent="0.25">
      <c r="A1997" s="46" t="s">
        <v>488</v>
      </c>
      <c r="B1997" s="46" t="s">
        <v>488</v>
      </c>
      <c r="C1997">
        <v>1997</v>
      </c>
      <c r="D1997" s="53">
        <v>593</v>
      </c>
      <c r="E19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7" s="55" t="s">
        <v>162</v>
      </c>
      <c r="G1997" s="57">
        <v>43236.222071759257</v>
      </c>
      <c r="H1997" s="55" t="s">
        <v>1296</v>
      </c>
      <c r="I1997" s="59" t="s">
        <v>1886</v>
      </c>
      <c r="J1997" s="55" t="s">
        <v>2139</v>
      </c>
      <c r="K1997" s="55"/>
      <c r="L1997" s="57">
        <v>43236.222071759257</v>
      </c>
      <c r="M1997" s="59" t="s">
        <v>2692</v>
      </c>
      <c r="N1997" s="58" t="s">
        <v>4221</v>
      </c>
      <c r="O1997" s="55"/>
      <c r="P1997">
        <v>1</v>
      </c>
    </row>
    <row r="1998" spans="1:16" x14ac:dyDescent="0.25">
      <c r="A1998" s="46" t="s">
        <v>489</v>
      </c>
      <c r="B1998" s="46" t="s">
        <v>489</v>
      </c>
      <c r="C1998">
        <v>1998</v>
      </c>
      <c r="D1998" s="53">
        <v>594</v>
      </c>
      <c r="E19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8" s="55" t="s">
        <v>162</v>
      </c>
      <c r="G1998" s="57">
        <v>43235.888356481482</v>
      </c>
      <c r="H1998" s="55" t="s">
        <v>1297</v>
      </c>
      <c r="I1998" s="59" t="s">
        <v>1887</v>
      </c>
      <c r="J1998" s="55" t="s">
        <v>2139</v>
      </c>
      <c r="K1998" s="55"/>
      <c r="L1998" s="57">
        <v>43235.888356481482</v>
      </c>
      <c r="M1998" s="59" t="s">
        <v>2693</v>
      </c>
      <c r="N1998" s="58" t="s">
        <v>4222</v>
      </c>
      <c r="O1998" s="55"/>
      <c r="P1998">
        <v>2</v>
      </c>
    </row>
    <row r="1999" spans="1:16" x14ac:dyDescent="0.25">
      <c r="A1999" s="46" t="s">
        <v>497</v>
      </c>
      <c r="B1999" s="46" t="s">
        <v>497</v>
      </c>
      <c r="C1999">
        <v>1999</v>
      </c>
      <c r="D1999" s="53">
        <v>609</v>
      </c>
      <c r="E19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1999" s="55" t="s">
        <v>162</v>
      </c>
      <c r="G1999" s="57">
        <v>43235.240844907406</v>
      </c>
      <c r="H1999" s="55" t="s">
        <v>1304</v>
      </c>
      <c r="I1999" s="59" t="s">
        <v>1891</v>
      </c>
      <c r="J1999" s="55" t="s">
        <v>2164</v>
      </c>
      <c r="K1999" s="55"/>
      <c r="L1999" s="57">
        <v>43235.240844907406</v>
      </c>
      <c r="M1999" s="59" t="s">
        <v>2703</v>
      </c>
      <c r="N1999" s="58" t="s">
        <v>4232</v>
      </c>
      <c r="O1999" s="55"/>
      <c r="P1999">
        <v>1</v>
      </c>
    </row>
    <row r="2000" spans="1:16" x14ac:dyDescent="0.25">
      <c r="A2000" s="46" t="s">
        <v>495</v>
      </c>
      <c r="B2000" s="46" t="s">
        <v>495</v>
      </c>
      <c r="C2000">
        <v>2000</v>
      </c>
      <c r="D2000" s="53">
        <v>615</v>
      </c>
      <c r="E20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0" s="55" t="s">
        <v>162</v>
      </c>
      <c r="G2000" s="57">
        <v>43235.232314814813</v>
      </c>
      <c r="H2000" s="55" t="s">
        <v>1305</v>
      </c>
      <c r="I2000" s="59" t="s">
        <v>1892</v>
      </c>
      <c r="J2000" s="55" t="s">
        <v>2139</v>
      </c>
      <c r="K2000" s="55"/>
      <c r="L2000" s="57">
        <v>43235.232314814813</v>
      </c>
      <c r="M2000" s="59" t="s">
        <v>2705</v>
      </c>
      <c r="N2000" s="58" t="s">
        <v>4234</v>
      </c>
      <c r="O2000" s="55"/>
      <c r="P2000">
        <v>1</v>
      </c>
    </row>
    <row r="2001" spans="1:16" x14ac:dyDescent="0.25">
      <c r="A2001" s="46" t="s">
        <v>498</v>
      </c>
      <c r="B2001" s="46" t="s">
        <v>498</v>
      </c>
      <c r="C2001">
        <v>2001</v>
      </c>
      <c r="D2001" s="53">
        <v>623</v>
      </c>
      <c r="E20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1" s="55" t="s">
        <v>162</v>
      </c>
      <c r="G2001" s="57">
        <v>43234.8125</v>
      </c>
      <c r="H2001" s="55" t="s">
        <v>1306</v>
      </c>
      <c r="I2001" s="59" t="s">
        <v>1834</v>
      </c>
      <c r="J2001" s="55" t="s">
        <v>2140</v>
      </c>
      <c r="K2001" s="55"/>
      <c r="L2001" s="57">
        <v>43234.8125</v>
      </c>
      <c r="M2001" s="59" t="s">
        <v>2706</v>
      </c>
      <c r="N2001" s="58" t="s">
        <v>4235</v>
      </c>
      <c r="O2001" s="55"/>
      <c r="P2001">
        <v>4</v>
      </c>
    </row>
    <row r="2002" spans="1:16" x14ac:dyDescent="0.25">
      <c r="A2002" s="46" t="s">
        <v>499</v>
      </c>
      <c r="B2002" s="46" t="s">
        <v>499</v>
      </c>
      <c r="C2002">
        <v>2002</v>
      </c>
      <c r="D2002" s="53">
        <v>625</v>
      </c>
      <c r="E20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2" s="55" t="s">
        <v>162</v>
      </c>
      <c r="G2002" s="57">
        <v>43235.730636574073</v>
      </c>
      <c r="H2002" s="55" t="s">
        <v>1308</v>
      </c>
      <c r="I2002" s="59" t="s">
        <v>1894</v>
      </c>
      <c r="J2002" s="55" t="s">
        <v>2165</v>
      </c>
      <c r="K2002" s="55"/>
      <c r="L2002" s="57">
        <v>43235.730636574073</v>
      </c>
      <c r="M2002" s="59" t="s">
        <v>2708</v>
      </c>
      <c r="N2002" s="58" t="s">
        <v>4237</v>
      </c>
      <c r="O2002" s="55"/>
      <c r="P2002">
        <v>2</v>
      </c>
    </row>
    <row r="2003" spans="1:16" x14ac:dyDescent="0.25">
      <c r="A2003" s="46" t="s">
        <v>501</v>
      </c>
      <c r="B2003" s="46" t="s">
        <v>501</v>
      </c>
      <c r="C2003">
        <v>2003</v>
      </c>
      <c r="D2003" s="53">
        <v>634</v>
      </c>
      <c r="E20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3" s="55" t="s">
        <v>162</v>
      </c>
      <c r="G2003" s="57">
        <v>43235.576562499999</v>
      </c>
      <c r="H2003" s="59" t="s">
        <v>1311</v>
      </c>
      <c r="I2003" s="59" t="s">
        <v>1817</v>
      </c>
      <c r="J2003" s="55" t="s">
        <v>2137</v>
      </c>
      <c r="K2003" s="55"/>
      <c r="L2003" s="57">
        <v>43235.576562499999</v>
      </c>
      <c r="M2003" s="59" t="s">
        <v>2716</v>
      </c>
      <c r="N2003" s="58" t="s">
        <v>4245</v>
      </c>
      <c r="O2003" s="55"/>
      <c r="P2003">
        <v>1</v>
      </c>
    </row>
    <row r="2004" spans="1:16" x14ac:dyDescent="0.25">
      <c r="A2004" s="46" t="s">
        <v>503</v>
      </c>
      <c r="B2004" s="46" t="s">
        <v>503</v>
      </c>
      <c r="C2004">
        <v>2004</v>
      </c>
      <c r="D2004" s="53">
        <v>643</v>
      </c>
      <c r="E20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4" s="55" t="s">
        <v>162</v>
      </c>
      <c r="G2004" s="57">
        <v>43235.242326388892</v>
      </c>
      <c r="H2004" s="55" t="s">
        <v>1314</v>
      </c>
      <c r="I2004" s="59" t="s">
        <v>1897</v>
      </c>
      <c r="J2004" s="55" t="s">
        <v>2166</v>
      </c>
      <c r="K2004" s="55"/>
      <c r="L2004" s="57">
        <v>43235.242326388892</v>
      </c>
      <c r="M2004" s="59" t="s">
        <v>2724</v>
      </c>
      <c r="N2004" s="58" t="s">
        <v>4253</v>
      </c>
      <c r="O2004" s="55"/>
      <c r="P2004">
        <v>2</v>
      </c>
    </row>
    <row r="2005" spans="1:16" x14ac:dyDescent="0.25">
      <c r="A2005" s="46" t="s">
        <v>504</v>
      </c>
      <c r="B2005" s="46" t="s">
        <v>504</v>
      </c>
      <c r="C2005">
        <v>2005</v>
      </c>
      <c r="D2005" s="53">
        <v>644</v>
      </c>
      <c r="E20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5" s="55" t="s">
        <v>162</v>
      </c>
      <c r="G2005" s="57">
        <v>43236.198819444442</v>
      </c>
      <c r="H2005" s="55" t="s">
        <v>1315</v>
      </c>
      <c r="I2005" s="55" t="s">
        <v>1898</v>
      </c>
      <c r="J2005" s="55" t="s">
        <v>2167</v>
      </c>
      <c r="K2005" s="55"/>
      <c r="L2005" s="57">
        <v>43236.198819444442</v>
      </c>
      <c r="M2005" s="59" t="s">
        <v>2725</v>
      </c>
      <c r="N2005" s="58" t="s">
        <v>4254</v>
      </c>
      <c r="O2005" s="55"/>
      <c r="P2005">
        <v>1</v>
      </c>
    </row>
    <row r="2006" spans="1:16" x14ac:dyDescent="0.25">
      <c r="A2006" s="46" t="s">
        <v>512</v>
      </c>
      <c r="B2006" s="46" t="s">
        <v>512</v>
      </c>
      <c r="C2006">
        <v>2006</v>
      </c>
      <c r="D2006" s="53">
        <v>660</v>
      </c>
      <c r="E20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6" s="55" t="s">
        <v>162</v>
      </c>
      <c r="G2006" s="57">
        <v>43236.252349537041</v>
      </c>
      <c r="H2006" s="55" t="s">
        <v>1320</v>
      </c>
      <c r="I2006" s="59" t="s">
        <v>1902</v>
      </c>
      <c r="J2006" s="55" t="s">
        <v>2139</v>
      </c>
      <c r="K2006" s="55"/>
      <c r="L2006" s="57">
        <v>43236.252349537041</v>
      </c>
      <c r="M2006" s="59" t="s">
        <v>2735</v>
      </c>
      <c r="N2006" s="58" t="s">
        <v>4264</v>
      </c>
      <c r="O2006" s="55"/>
      <c r="P2006">
        <v>2</v>
      </c>
    </row>
    <row r="2007" spans="1:16" x14ac:dyDescent="0.25">
      <c r="A2007" s="46" t="s">
        <v>515</v>
      </c>
      <c r="B2007" s="46" t="s">
        <v>515</v>
      </c>
      <c r="C2007">
        <v>2007</v>
      </c>
      <c r="D2007" s="53">
        <v>663</v>
      </c>
      <c r="E20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7" s="55" t="s">
        <v>162</v>
      </c>
      <c r="G2007" s="57">
        <v>43235.20103009259</v>
      </c>
      <c r="H2007" s="55" t="s">
        <v>1322</v>
      </c>
      <c r="I2007" s="59" t="s">
        <v>1904</v>
      </c>
      <c r="J2007" s="55" t="s">
        <v>2148</v>
      </c>
      <c r="K2007" s="55"/>
      <c r="L2007" s="57">
        <v>43235.20103009259</v>
      </c>
      <c r="M2007" s="59" t="s">
        <v>2738</v>
      </c>
      <c r="N2007" s="58" t="s">
        <v>4267</v>
      </c>
      <c r="O2007" s="55"/>
      <c r="P2007">
        <v>2</v>
      </c>
    </row>
    <row r="2008" spans="1:16" x14ac:dyDescent="0.25">
      <c r="A2008" s="46" t="s">
        <v>522</v>
      </c>
      <c r="B2008" s="46" t="s">
        <v>522</v>
      </c>
      <c r="C2008">
        <v>2008</v>
      </c>
      <c r="D2008" s="53">
        <v>715</v>
      </c>
      <c r="E20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8" s="55" t="s">
        <v>162</v>
      </c>
      <c r="G2008" s="57">
        <v>43236.270902777775</v>
      </c>
      <c r="H2008" s="55" t="s">
        <v>1339</v>
      </c>
      <c r="I2008" s="55"/>
      <c r="J2008" s="55"/>
      <c r="K2008" s="55"/>
      <c r="L2008" s="57">
        <v>43236.270902777775</v>
      </c>
      <c r="M2008" s="59" t="s">
        <v>2776</v>
      </c>
      <c r="N2008" s="58" t="s">
        <v>4305</v>
      </c>
      <c r="O2008" s="55"/>
      <c r="P2008">
        <v>1</v>
      </c>
    </row>
    <row r="2009" spans="1:16" x14ac:dyDescent="0.25">
      <c r="A2009" s="46" t="s">
        <v>526</v>
      </c>
      <c r="B2009" s="46" t="s">
        <v>526</v>
      </c>
      <c r="C2009">
        <v>2009</v>
      </c>
      <c r="D2009" s="53">
        <v>723</v>
      </c>
      <c r="E20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09" s="55" t="s">
        <v>162</v>
      </c>
      <c r="G2009" s="57">
        <v>43235.760578703703</v>
      </c>
      <c r="H2009" s="55" t="s">
        <v>1344</v>
      </c>
      <c r="I2009" s="59" t="s">
        <v>1911</v>
      </c>
      <c r="J2009" s="55" t="s">
        <v>2139</v>
      </c>
      <c r="K2009" s="55"/>
      <c r="L2009" s="57">
        <v>43235.760578703703</v>
      </c>
      <c r="M2009" s="59" t="s">
        <v>2782</v>
      </c>
      <c r="N2009" s="58" t="s">
        <v>4311</v>
      </c>
      <c r="O2009" s="55"/>
      <c r="P2009">
        <v>2</v>
      </c>
    </row>
    <row r="2010" spans="1:16" x14ac:dyDescent="0.25">
      <c r="A2010" s="46" t="s">
        <v>527</v>
      </c>
      <c r="B2010" s="46" t="s">
        <v>527</v>
      </c>
      <c r="C2010">
        <v>2010</v>
      </c>
      <c r="D2010" s="53">
        <v>724</v>
      </c>
      <c r="E20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0" s="55" t="s">
        <v>162</v>
      </c>
      <c r="G2010" s="57">
        <v>43236.286192129628</v>
      </c>
      <c r="H2010" s="55" t="s">
        <v>1345</v>
      </c>
      <c r="I2010" s="59" t="s">
        <v>1912</v>
      </c>
      <c r="J2010" s="55" t="s">
        <v>2139</v>
      </c>
      <c r="K2010" s="55"/>
      <c r="L2010" s="57">
        <v>43236.286192129628</v>
      </c>
      <c r="M2010" s="59" t="s">
        <v>2783</v>
      </c>
      <c r="N2010" s="58" t="s">
        <v>4312</v>
      </c>
      <c r="O2010" s="55"/>
      <c r="P2010">
        <v>1</v>
      </c>
    </row>
    <row r="2011" spans="1:16" x14ac:dyDescent="0.25">
      <c r="A2011" s="46" t="s">
        <v>529</v>
      </c>
      <c r="B2011" s="46" t="s">
        <v>529</v>
      </c>
      <c r="C2011">
        <v>2011</v>
      </c>
      <c r="D2011" s="53">
        <v>730</v>
      </c>
      <c r="E20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1" s="55" t="s">
        <v>162</v>
      </c>
      <c r="G2011" s="57">
        <v>43235.290034722224</v>
      </c>
      <c r="H2011" s="59" t="s">
        <v>1347</v>
      </c>
      <c r="I2011" s="59" t="s">
        <v>1882</v>
      </c>
      <c r="J2011" s="55" t="s">
        <v>2138</v>
      </c>
      <c r="K2011" s="55"/>
      <c r="L2011" s="57">
        <v>43235.290034722224</v>
      </c>
      <c r="M2011" s="59" t="s">
        <v>2785</v>
      </c>
      <c r="N2011" s="58" t="s">
        <v>4314</v>
      </c>
      <c r="O2011" s="55"/>
      <c r="P2011">
        <v>2</v>
      </c>
    </row>
    <row r="2012" spans="1:16" x14ac:dyDescent="0.25">
      <c r="A2012" s="46" t="s">
        <v>531</v>
      </c>
      <c r="B2012" s="46" t="s">
        <v>531</v>
      </c>
      <c r="C2012">
        <v>2012</v>
      </c>
      <c r="D2012" s="53">
        <v>744</v>
      </c>
      <c r="E20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2" s="55" t="s">
        <v>162</v>
      </c>
      <c r="G2012" s="57">
        <v>43236.289155092592</v>
      </c>
      <c r="H2012" s="55" t="s">
        <v>1349</v>
      </c>
      <c r="I2012" s="55" t="s">
        <v>1915</v>
      </c>
      <c r="J2012" s="55" t="s">
        <v>2167</v>
      </c>
      <c r="K2012" s="55"/>
      <c r="L2012" s="57">
        <v>43236.289155092592</v>
      </c>
      <c r="M2012" s="59" t="s">
        <v>2794</v>
      </c>
      <c r="N2012" s="58" t="s">
        <v>4323</v>
      </c>
      <c r="O2012" s="55"/>
      <c r="P2012">
        <v>1</v>
      </c>
    </row>
    <row r="2013" spans="1:16" x14ac:dyDescent="0.25">
      <c r="A2013" s="46" t="s">
        <v>482</v>
      </c>
      <c r="B2013" s="46" t="s">
        <v>482</v>
      </c>
      <c r="C2013">
        <v>2013</v>
      </c>
      <c r="D2013" s="53">
        <v>785</v>
      </c>
      <c r="E20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3" s="55" t="s">
        <v>162</v>
      </c>
      <c r="G2013" s="57">
        <v>43236.179803240739</v>
      </c>
      <c r="H2013" s="55" t="s">
        <v>1356</v>
      </c>
      <c r="I2013" s="59" t="s">
        <v>1919</v>
      </c>
      <c r="J2013" s="55" t="s">
        <v>2139</v>
      </c>
      <c r="K2013" s="55"/>
      <c r="L2013" s="57">
        <v>43236.179803240739</v>
      </c>
      <c r="M2013" s="59" t="s">
        <v>2819</v>
      </c>
      <c r="N2013" s="58" t="s">
        <v>4348</v>
      </c>
      <c r="O2013" s="55"/>
      <c r="P2013">
        <v>1</v>
      </c>
    </row>
    <row r="2014" spans="1:16" x14ac:dyDescent="0.25">
      <c r="A2014" s="46" t="s">
        <v>538</v>
      </c>
      <c r="B2014" s="46" t="s">
        <v>538</v>
      </c>
      <c r="C2014">
        <v>2014</v>
      </c>
      <c r="D2014" s="53">
        <v>789</v>
      </c>
      <c r="E20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4" s="55" t="s">
        <v>162</v>
      </c>
      <c r="G2014" s="57">
        <v>43236.293726851851</v>
      </c>
      <c r="H2014" s="55" t="s">
        <v>1359</v>
      </c>
      <c r="I2014" s="59" t="s">
        <v>1921</v>
      </c>
      <c r="J2014" s="55" t="s">
        <v>2139</v>
      </c>
      <c r="K2014" s="55"/>
      <c r="L2014" s="57">
        <v>43236.293726851851</v>
      </c>
      <c r="M2014" s="59" t="s">
        <v>2822</v>
      </c>
      <c r="N2014" s="58" t="s">
        <v>4351</v>
      </c>
      <c r="O2014" s="55"/>
      <c r="P2014">
        <v>1</v>
      </c>
    </row>
    <row r="2015" spans="1:16" x14ac:dyDescent="0.25">
      <c r="A2015" s="46" t="s">
        <v>542</v>
      </c>
      <c r="B2015" s="46" t="s">
        <v>542</v>
      </c>
      <c r="C2015">
        <v>2015</v>
      </c>
      <c r="D2015" s="53">
        <v>793</v>
      </c>
      <c r="E20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5" s="55" t="s">
        <v>162</v>
      </c>
      <c r="G2015" s="57">
        <v>43236.302094907405</v>
      </c>
      <c r="H2015" s="55" t="s">
        <v>1363</v>
      </c>
      <c r="I2015" s="59" t="s">
        <v>1923</v>
      </c>
      <c r="J2015" s="55" t="s">
        <v>2139</v>
      </c>
      <c r="K2015" s="55"/>
      <c r="L2015" s="57">
        <v>43236.302094907405</v>
      </c>
      <c r="M2015" s="59" t="s">
        <v>2826</v>
      </c>
      <c r="N2015" s="58" t="s">
        <v>4355</v>
      </c>
      <c r="O2015" s="55"/>
      <c r="P2015">
        <v>1</v>
      </c>
    </row>
    <row r="2016" spans="1:16" x14ac:dyDescent="0.25">
      <c r="A2016" s="46" t="s">
        <v>546</v>
      </c>
      <c r="B2016" s="46" t="s">
        <v>546</v>
      </c>
      <c r="C2016">
        <v>2016</v>
      </c>
      <c r="D2016" s="53">
        <v>802</v>
      </c>
      <c r="E20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6" s="55" t="s">
        <v>162</v>
      </c>
      <c r="G2016" s="57">
        <v>43236.311006944445</v>
      </c>
      <c r="H2016" s="55" t="s">
        <v>1367</v>
      </c>
      <c r="I2016" s="59" t="s">
        <v>1925</v>
      </c>
      <c r="J2016" s="55" t="s">
        <v>2139</v>
      </c>
      <c r="K2016" s="55"/>
      <c r="L2016" s="57">
        <v>43236.311006944445</v>
      </c>
      <c r="M2016" s="59" t="s">
        <v>2833</v>
      </c>
      <c r="N2016" s="58" t="s">
        <v>4362</v>
      </c>
      <c r="O2016" s="55"/>
      <c r="P2016">
        <v>1</v>
      </c>
    </row>
    <row r="2017" spans="1:16" x14ac:dyDescent="0.25">
      <c r="A2017" s="46" t="s">
        <v>547</v>
      </c>
      <c r="B2017" s="46" t="s">
        <v>547</v>
      </c>
      <c r="C2017">
        <v>2017</v>
      </c>
      <c r="D2017" s="53">
        <v>803</v>
      </c>
      <c r="E20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7" s="55" t="s">
        <v>162</v>
      </c>
      <c r="G2017" s="57">
        <v>43236.312939814816</v>
      </c>
      <c r="H2017" s="55" t="s">
        <v>1368</v>
      </c>
      <c r="I2017" s="59" t="s">
        <v>1926</v>
      </c>
      <c r="J2017" s="55" t="s">
        <v>2170</v>
      </c>
      <c r="K2017" s="55"/>
      <c r="L2017" s="57">
        <v>43236.312939814816</v>
      </c>
      <c r="M2017" s="59" t="s">
        <v>2834</v>
      </c>
      <c r="N2017" s="58" t="s">
        <v>4363</v>
      </c>
      <c r="O2017" s="55"/>
      <c r="P2017">
        <v>1</v>
      </c>
    </row>
    <row r="2018" spans="1:16" x14ac:dyDescent="0.25">
      <c r="A2018" s="46" t="s">
        <v>548</v>
      </c>
      <c r="B2018" s="46" t="s">
        <v>548</v>
      </c>
      <c r="C2018">
        <v>2018</v>
      </c>
      <c r="D2018" s="53">
        <v>804</v>
      </c>
      <c r="E20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8" s="55" t="s">
        <v>162</v>
      </c>
      <c r="G2018" s="57">
        <v>43236.313402777778</v>
      </c>
      <c r="H2018" s="55" t="s">
        <v>1369</v>
      </c>
      <c r="I2018" s="59" t="s">
        <v>1927</v>
      </c>
      <c r="J2018" s="55" t="s">
        <v>2171</v>
      </c>
      <c r="K2018" s="55"/>
      <c r="L2018" s="57">
        <v>43236.313402777778</v>
      </c>
      <c r="M2018" s="59" t="s">
        <v>2835</v>
      </c>
      <c r="N2018" s="58" t="s">
        <v>4364</v>
      </c>
      <c r="O2018" s="55"/>
      <c r="P2018">
        <v>1</v>
      </c>
    </row>
    <row r="2019" spans="1:16" x14ac:dyDescent="0.25">
      <c r="A2019" s="46" t="s">
        <v>551</v>
      </c>
      <c r="B2019" s="46" t="s">
        <v>551</v>
      </c>
      <c r="C2019">
        <v>2019</v>
      </c>
      <c r="D2019" s="53">
        <v>807</v>
      </c>
      <c r="E20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19" s="55" t="s">
        <v>162</v>
      </c>
      <c r="G2019" s="57">
        <v>43236.316990740743</v>
      </c>
      <c r="H2019" s="55" t="s">
        <v>1371</v>
      </c>
      <c r="I2019" s="55" t="s">
        <v>1928</v>
      </c>
      <c r="J2019" s="55" t="s">
        <v>2172</v>
      </c>
      <c r="K2019" s="55"/>
      <c r="L2019" s="57">
        <v>43236.316990740743</v>
      </c>
      <c r="M2019" s="59" t="s">
        <v>2838</v>
      </c>
      <c r="N2019" s="58" t="s">
        <v>4367</v>
      </c>
      <c r="O2019" s="55"/>
      <c r="P2019">
        <v>1</v>
      </c>
    </row>
    <row r="2020" spans="1:16" x14ac:dyDescent="0.25">
      <c r="A2020" s="46" t="s">
        <v>554</v>
      </c>
      <c r="B2020" s="46" t="s">
        <v>554</v>
      </c>
      <c r="C2020">
        <v>2020</v>
      </c>
      <c r="D2020" s="53">
        <v>813</v>
      </c>
      <c r="E20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0" s="55" t="s">
        <v>162</v>
      </c>
      <c r="G2020" s="57">
        <v>43236.320613425924</v>
      </c>
      <c r="H2020" s="55" t="s">
        <v>1374</v>
      </c>
      <c r="I2020" s="55"/>
      <c r="J2020" s="55"/>
      <c r="K2020" s="55" t="s">
        <v>2233</v>
      </c>
      <c r="L2020" s="57">
        <v>43236.320613425924</v>
      </c>
      <c r="M2020" s="59" t="s">
        <v>2843</v>
      </c>
      <c r="N2020" s="58" t="s">
        <v>4372</v>
      </c>
      <c r="O2020" s="55"/>
      <c r="P2020">
        <v>1</v>
      </c>
    </row>
    <row r="2021" spans="1:16" x14ac:dyDescent="0.25">
      <c r="A2021" s="46" t="s">
        <v>555</v>
      </c>
      <c r="B2021" s="46" t="s">
        <v>555</v>
      </c>
      <c r="C2021">
        <v>2021</v>
      </c>
      <c r="D2021" s="53">
        <v>814</v>
      </c>
      <c r="E20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1" s="55" t="s">
        <v>162</v>
      </c>
      <c r="G2021" s="57">
        <v>43236.321550925924</v>
      </c>
      <c r="H2021" s="55" t="s">
        <v>1375</v>
      </c>
      <c r="I2021" s="59" t="s">
        <v>1930</v>
      </c>
      <c r="J2021" s="55" t="s">
        <v>2139</v>
      </c>
      <c r="K2021" s="55" t="s">
        <v>2234</v>
      </c>
      <c r="L2021" s="57">
        <v>43236.321550925924</v>
      </c>
      <c r="M2021" s="59" t="s">
        <v>2844</v>
      </c>
      <c r="N2021" s="58" t="s">
        <v>4373</v>
      </c>
      <c r="O2021" s="55"/>
      <c r="P2021">
        <v>1</v>
      </c>
    </row>
    <row r="2022" spans="1:16" x14ac:dyDescent="0.25">
      <c r="A2022" s="46" t="s">
        <v>556</v>
      </c>
      <c r="B2022" s="46" t="s">
        <v>556</v>
      </c>
      <c r="C2022">
        <v>2022</v>
      </c>
      <c r="D2022" s="53">
        <v>815</v>
      </c>
      <c r="E20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2" s="55" t="s">
        <v>162</v>
      </c>
      <c r="G2022" s="57">
        <v>43236.316678240742</v>
      </c>
      <c r="H2022" s="55" t="s">
        <v>1376</v>
      </c>
      <c r="I2022" s="59" t="s">
        <v>1931</v>
      </c>
      <c r="J2022" s="55" t="s">
        <v>2174</v>
      </c>
      <c r="K2022" s="55"/>
      <c r="L2022" s="57">
        <v>43236.316678240742</v>
      </c>
      <c r="M2022" s="59" t="s">
        <v>2845</v>
      </c>
      <c r="N2022" s="58" t="s">
        <v>4374</v>
      </c>
      <c r="O2022" s="55"/>
      <c r="P2022">
        <v>2</v>
      </c>
    </row>
    <row r="2023" spans="1:16" x14ac:dyDescent="0.25">
      <c r="A2023" s="46" t="s">
        <v>557</v>
      </c>
      <c r="B2023" s="46" t="s">
        <v>557</v>
      </c>
      <c r="C2023">
        <v>2023</v>
      </c>
      <c r="D2023" s="53">
        <v>816</v>
      </c>
      <c r="E20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3" s="55" t="s">
        <v>162</v>
      </c>
      <c r="G2023" s="57">
        <v>43236.323009259257</v>
      </c>
      <c r="H2023" s="55" t="s">
        <v>1377</v>
      </c>
      <c r="I2023" s="59" t="s">
        <v>1932</v>
      </c>
      <c r="J2023" s="55" t="s">
        <v>2175</v>
      </c>
      <c r="K2023" s="55"/>
      <c r="L2023" s="57">
        <v>43236.323009259257</v>
      </c>
      <c r="M2023" s="59" t="s">
        <v>2846</v>
      </c>
      <c r="N2023" s="58" t="s">
        <v>4375</v>
      </c>
      <c r="O2023" s="55"/>
      <c r="P2023">
        <v>1</v>
      </c>
    </row>
    <row r="2024" spans="1:16" x14ac:dyDescent="0.25">
      <c r="A2024" s="46" t="s">
        <v>561</v>
      </c>
      <c r="B2024" s="46" t="s">
        <v>561</v>
      </c>
      <c r="C2024">
        <v>2024</v>
      </c>
      <c r="D2024" s="53">
        <v>825</v>
      </c>
      <c r="E20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4" s="55" t="s">
        <v>162</v>
      </c>
      <c r="G2024" s="57">
        <v>43236.329097222224</v>
      </c>
      <c r="H2024" s="55" t="s">
        <v>1379</v>
      </c>
      <c r="I2024" s="59" t="s">
        <v>1933</v>
      </c>
      <c r="J2024" s="55" t="s">
        <v>2139</v>
      </c>
      <c r="K2024" s="55"/>
      <c r="L2024" s="57">
        <v>43236.329097222224</v>
      </c>
      <c r="M2024" s="59" t="s">
        <v>2854</v>
      </c>
      <c r="N2024" s="58" t="s">
        <v>4383</v>
      </c>
      <c r="O2024" s="55"/>
      <c r="P2024">
        <v>1</v>
      </c>
    </row>
    <row r="2025" spans="1:16" x14ac:dyDescent="0.25">
      <c r="A2025" s="46" t="s">
        <v>564</v>
      </c>
      <c r="B2025" s="46" t="s">
        <v>564</v>
      </c>
      <c r="C2025">
        <v>2025</v>
      </c>
      <c r="D2025" s="53">
        <v>830</v>
      </c>
      <c r="E20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5" s="55" t="s">
        <v>162</v>
      </c>
      <c r="G2025" s="57">
        <v>43236.335625</v>
      </c>
      <c r="H2025" s="55" t="s">
        <v>1381</v>
      </c>
      <c r="I2025" s="55"/>
      <c r="J2025" s="55"/>
      <c r="K2025" s="55" t="s">
        <v>2232</v>
      </c>
      <c r="L2025" s="57">
        <v>43236.335625</v>
      </c>
      <c r="M2025" s="59" t="s">
        <v>2858</v>
      </c>
      <c r="N2025" s="58" t="s">
        <v>4387</v>
      </c>
      <c r="O2025" s="55"/>
      <c r="P2025">
        <v>1</v>
      </c>
    </row>
    <row r="2026" spans="1:16" x14ac:dyDescent="0.25">
      <c r="A2026" s="46" t="s">
        <v>565</v>
      </c>
      <c r="B2026" s="46" t="s">
        <v>565</v>
      </c>
      <c r="C2026">
        <v>2026</v>
      </c>
      <c r="D2026" s="53">
        <v>831</v>
      </c>
      <c r="E20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6" s="55" t="s">
        <v>162</v>
      </c>
      <c r="G2026" s="57">
        <v>43236.281111111108</v>
      </c>
      <c r="H2026" s="55" t="s">
        <v>1382</v>
      </c>
      <c r="I2026" s="59" t="s">
        <v>1922</v>
      </c>
      <c r="J2026" s="55" t="s">
        <v>2144</v>
      </c>
      <c r="K2026" s="55"/>
      <c r="L2026" s="57">
        <v>43236.281111111108</v>
      </c>
      <c r="M2026" s="59" t="s">
        <v>2859</v>
      </c>
      <c r="N2026" s="58" t="s">
        <v>4388</v>
      </c>
      <c r="O2026" s="55"/>
      <c r="P2026">
        <v>1</v>
      </c>
    </row>
    <row r="2027" spans="1:16" x14ac:dyDescent="0.25">
      <c r="A2027" s="46" t="s">
        <v>567</v>
      </c>
      <c r="B2027" s="46" t="s">
        <v>567</v>
      </c>
      <c r="C2027">
        <v>2027</v>
      </c>
      <c r="D2027" s="53">
        <v>835</v>
      </c>
      <c r="E20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7" s="55" t="s">
        <v>162</v>
      </c>
      <c r="G2027" s="57">
        <v>43235.781400462962</v>
      </c>
      <c r="H2027" s="55" t="s">
        <v>1384</v>
      </c>
      <c r="I2027" s="59" t="s">
        <v>1860</v>
      </c>
      <c r="J2027" s="55" t="s">
        <v>2141</v>
      </c>
      <c r="K2027" s="55"/>
      <c r="L2027" s="57">
        <v>43235.781400462962</v>
      </c>
      <c r="M2027" s="59" t="s">
        <v>2862</v>
      </c>
      <c r="N2027" s="58" t="s">
        <v>4391</v>
      </c>
      <c r="O2027" s="55"/>
      <c r="P2027">
        <v>1</v>
      </c>
    </row>
    <row r="2028" spans="1:16" x14ac:dyDescent="0.25">
      <c r="A2028" s="46" t="s">
        <v>572</v>
      </c>
      <c r="B2028" s="46" t="s">
        <v>572</v>
      </c>
      <c r="C2028">
        <v>2028</v>
      </c>
      <c r="D2028" s="53">
        <v>873</v>
      </c>
      <c r="E20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8" s="55" t="s">
        <v>162</v>
      </c>
      <c r="G2028" s="57">
        <v>43236.354270833333</v>
      </c>
      <c r="H2028" s="55" t="s">
        <v>1393</v>
      </c>
      <c r="I2028" s="59" t="s">
        <v>1937</v>
      </c>
      <c r="J2028" s="55" t="s">
        <v>2139</v>
      </c>
      <c r="K2028" s="55"/>
      <c r="L2028" s="57">
        <v>43236.354270833333</v>
      </c>
      <c r="M2028" s="59" t="s">
        <v>2892</v>
      </c>
      <c r="N2028" s="58" t="s">
        <v>4421</v>
      </c>
      <c r="O2028" s="55"/>
      <c r="P2028">
        <v>1</v>
      </c>
    </row>
    <row r="2029" spans="1:16" x14ac:dyDescent="0.25">
      <c r="A2029" s="46" t="s">
        <v>575</v>
      </c>
      <c r="B2029" s="46" t="s">
        <v>575</v>
      </c>
      <c r="C2029">
        <v>2029</v>
      </c>
      <c r="D2029" s="53">
        <v>883</v>
      </c>
      <c r="E20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29" s="55" t="s">
        <v>162</v>
      </c>
      <c r="G2029" s="57">
        <v>43235.410555555558</v>
      </c>
      <c r="H2029" s="55" t="s">
        <v>1394</v>
      </c>
      <c r="I2029" s="59" t="s">
        <v>1938</v>
      </c>
      <c r="J2029" s="55" t="s">
        <v>2136</v>
      </c>
      <c r="K2029" s="55" t="s">
        <v>2235</v>
      </c>
      <c r="L2029" s="57">
        <v>43235.410555555558</v>
      </c>
      <c r="M2029" s="59" t="s">
        <v>2898</v>
      </c>
      <c r="N2029" s="58" t="s">
        <v>4427</v>
      </c>
      <c r="O2029" s="55"/>
      <c r="P2029">
        <v>2</v>
      </c>
    </row>
    <row r="2030" spans="1:16" x14ac:dyDescent="0.25">
      <c r="A2030" s="46" t="s">
        <v>578</v>
      </c>
      <c r="B2030" s="46" t="s">
        <v>578</v>
      </c>
      <c r="C2030">
        <v>2030</v>
      </c>
      <c r="D2030" s="53">
        <v>897</v>
      </c>
      <c r="E20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0" s="55" t="s">
        <v>162</v>
      </c>
      <c r="G2030" s="57">
        <v>43235.305300925924</v>
      </c>
      <c r="H2030" s="55" t="s">
        <v>1397</v>
      </c>
      <c r="I2030" s="59" t="s">
        <v>1941</v>
      </c>
      <c r="J2030" s="55" t="s">
        <v>2176</v>
      </c>
      <c r="K2030" s="55"/>
      <c r="L2030" s="57">
        <v>43235.305300925924</v>
      </c>
      <c r="M2030" s="59" t="s">
        <v>2903</v>
      </c>
      <c r="N2030" s="58" t="s">
        <v>4432</v>
      </c>
      <c r="O2030" s="55"/>
      <c r="P2030">
        <v>2</v>
      </c>
    </row>
    <row r="2031" spans="1:16" x14ac:dyDescent="0.25">
      <c r="A2031" s="46" t="s">
        <v>581</v>
      </c>
      <c r="B2031" s="46" t="s">
        <v>581</v>
      </c>
      <c r="C2031">
        <v>2031</v>
      </c>
      <c r="D2031" s="53">
        <v>907</v>
      </c>
      <c r="E20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1" s="55" t="s">
        <v>162</v>
      </c>
      <c r="G2031" s="57">
        <v>43236.372650462959</v>
      </c>
      <c r="H2031" s="55" t="s">
        <v>1401</v>
      </c>
      <c r="I2031" s="59" t="s">
        <v>1922</v>
      </c>
      <c r="J2031" s="55" t="s">
        <v>2144</v>
      </c>
      <c r="K2031" s="55"/>
      <c r="L2031" s="57">
        <v>43236.372650462959</v>
      </c>
      <c r="M2031" s="59" t="s">
        <v>2910</v>
      </c>
      <c r="N2031" s="58" t="s">
        <v>4439</v>
      </c>
      <c r="O2031" s="55"/>
      <c r="P2031">
        <v>1</v>
      </c>
    </row>
    <row r="2032" spans="1:16" x14ac:dyDescent="0.25">
      <c r="A2032" s="46" t="s">
        <v>586</v>
      </c>
      <c r="B2032" s="46" t="s">
        <v>586</v>
      </c>
      <c r="C2032">
        <v>2032</v>
      </c>
      <c r="D2032" s="53">
        <v>917</v>
      </c>
      <c r="E20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2" s="55" t="s">
        <v>162</v>
      </c>
      <c r="G2032" s="57">
        <v>43235.473344907405</v>
      </c>
      <c r="H2032" s="55" t="s">
        <v>1403</v>
      </c>
      <c r="I2032" s="59" t="s">
        <v>1943</v>
      </c>
      <c r="J2032" s="55" t="s">
        <v>2139</v>
      </c>
      <c r="K2032" s="55"/>
      <c r="L2032" s="57">
        <v>43235.473344907405</v>
      </c>
      <c r="M2032" s="59" t="s">
        <v>2919</v>
      </c>
      <c r="N2032" s="58" t="s">
        <v>4448</v>
      </c>
      <c r="O2032" s="55"/>
      <c r="P2032">
        <v>1</v>
      </c>
    </row>
    <row r="2033" spans="1:16" x14ac:dyDescent="0.25">
      <c r="A2033" s="46" t="s">
        <v>455</v>
      </c>
      <c r="B2033" s="46" t="s">
        <v>455</v>
      </c>
      <c r="C2033">
        <v>2033</v>
      </c>
      <c r="D2033" s="53">
        <v>923</v>
      </c>
      <c r="E20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3" s="55" t="s">
        <v>162</v>
      </c>
      <c r="G2033" s="57">
        <v>43235.869756944441</v>
      </c>
      <c r="H2033" s="55" t="s">
        <v>1404</v>
      </c>
      <c r="I2033" s="59" t="s">
        <v>1944</v>
      </c>
      <c r="J2033" s="55" t="s">
        <v>2139</v>
      </c>
      <c r="K2033" s="55"/>
      <c r="L2033" s="57">
        <v>43235.869756944441</v>
      </c>
      <c r="M2033" s="59" t="s">
        <v>2922</v>
      </c>
      <c r="N2033" s="58" t="s">
        <v>4451</v>
      </c>
      <c r="O2033" s="55"/>
      <c r="P2033">
        <v>1</v>
      </c>
    </row>
    <row r="2034" spans="1:16" x14ac:dyDescent="0.25">
      <c r="A2034" s="46" t="s">
        <v>589</v>
      </c>
      <c r="B2034" s="46" t="s">
        <v>589</v>
      </c>
      <c r="C2034">
        <v>2034</v>
      </c>
      <c r="D2034" s="53">
        <v>926</v>
      </c>
      <c r="E20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4" s="55" t="s">
        <v>162</v>
      </c>
      <c r="G2034" s="57">
        <v>43235.35769675926</v>
      </c>
      <c r="H2034" s="55" t="s">
        <v>1406</v>
      </c>
      <c r="I2034" s="59" t="s">
        <v>1945</v>
      </c>
      <c r="J2034" s="55" t="s">
        <v>2177</v>
      </c>
      <c r="K2034" s="55"/>
      <c r="L2034" s="57">
        <v>43235.35769675926</v>
      </c>
      <c r="M2034" s="59" t="s">
        <v>2924</v>
      </c>
      <c r="N2034" s="58" t="s">
        <v>4453</v>
      </c>
      <c r="O2034" s="55"/>
      <c r="P2034">
        <v>1</v>
      </c>
    </row>
    <row r="2035" spans="1:16" x14ac:dyDescent="0.25">
      <c r="A2035" s="46" t="s">
        <v>594</v>
      </c>
      <c r="B2035" s="46" t="s">
        <v>594</v>
      </c>
      <c r="C2035">
        <v>2035</v>
      </c>
      <c r="D2035" s="53">
        <v>944</v>
      </c>
      <c r="E20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5" s="55" t="s">
        <v>162</v>
      </c>
      <c r="G2035" s="57">
        <v>43236.381122685183</v>
      </c>
      <c r="H2035" s="55" t="s">
        <v>1413</v>
      </c>
      <c r="I2035" s="59" t="s">
        <v>1799</v>
      </c>
      <c r="J2035" s="55" t="s">
        <v>2136</v>
      </c>
      <c r="K2035" s="55"/>
      <c r="L2035" s="57">
        <v>43236.381122685183</v>
      </c>
      <c r="M2035" s="59" t="s">
        <v>2936</v>
      </c>
      <c r="N2035" s="58" t="s">
        <v>4465</v>
      </c>
      <c r="O2035" s="55"/>
      <c r="P2035">
        <v>1</v>
      </c>
    </row>
    <row r="2036" spans="1:16" x14ac:dyDescent="0.25">
      <c r="A2036" s="46" t="s">
        <v>595</v>
      </c>
      <c r="B2036" s="46" t="s">
        <v>595</v>
      </c>
      <c r="C2036">
        <v>2036</v>
      </c>
      <c r="D2036" s="53">
        <v>945</v>
      </c>
      <c r="E20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6" s="55" t="s">
        <v>162</v>
      </c>
      <c r="G2036" s="57">
        <v>43235.382708333331</v>
      </c>
      <c r="H2036" s="55" t="s">
        <v>1414</v>
      </c>
      <c r="I2036" s="59" t="s">
        <v>1949</v>
      </c>
      <c r="J2036" s="55" t="s">
        <v>2139</v>
      </c>
      <c r="K2036" s="55"/>
      <c r="L2036" s="57">
        <v>43235.382708333331</v>
      </c>
      <c r="M2036" s="59" t="s">
        <v>2937</v>
      </c>
      <c r="N2036" s="58" t="s">
        <v>4466</v>
      </c>
      <c r="O2036" s="55"/>
      <c r="P2036">
        <v>4</v>
      </c>
    </row>
    <row r="2037" spans="1:16" x14ac:dyDescent="0.25">
      <c r="A2037" s="46" t="s">
        <v>597</v>
      </c>
      <c r="B2037" s="46" t="s">
        <v>597</v>
      </c>
      <c r="C2037">
        <v>2037</v>
      </c>
      <c r="D2037" s="53">
        <v>948</v>
      </c>
      <c r="E20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7" s="55" t="s">
        <v>162</v>
      </c>
      <c r="G2037" s="57">
        <v>43235.866018518522</v>
      </c>
      <c r="H2037" s="55" t="s">
        <v>1416</v>
      </c>
      <c r="I2037" s="59" t="s">
        <v>1950</v>
      </c>
      <c r="J2037" s="55" t="s">
        <v>2139</v>
      </c>
      <c r="K2037" s="55"/>
      <c r="L2037" s="57">
        <v>43235.866018518522</v>
      </c>
      <c r="M2037" s="59" t="s">
        <v>2939</v>
      </c>
      <c r="N2037" s="58" t="s">
        <v>4468</v>
      </c>
      <c r="O2037" s="55"/>
      <c r="P2037">
        <v>1</v>
      </c>
    </row>
    <row r="2038" spans="1:16" x14ac:dyDescent="0.25">
      <c r="A2038" s="46" t="s">
        <v>603</v>
      </c>
      <c r="B2038" s="46" t="s">
        <v>603</v>
      </c>
      <c r="C2038">
        <v>2038</v>
      </c>
      <c r="D2038" s="53">
        <v>960</v>
      </c>
      <c r="E20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8" s="55" t="s">
        <v>162</v>
      </c>
      <c r="G2038" s="57">
        <v>43236.384756944448</v>
      </c>
      <c r="H2038" s="55" t="s">
        <v>1422</v>
      </c>
      <c r="I2038" s="59" t="s">
        <v>1953</v>
      </c>
      <c r="J2038" s="55" t="s">
        <v>2145</v>
      </c>
      <c r="K2038" s="55"/>
      <c r="L2038" s="57">
        <v>43236.384756944448</v>
      </c>
      <c r="M2038" s="59" t="s">
        <v>2946</v>
      </c>
      <c r="N2038" s="58" t="s">
        <v>4475</v>
      </c>
      <c r="O2038" s="55"/>
      <c r="P2038">
        <v>1</v>
      </c>
    </row>
    <row r="2039" spans="1:16" x14ac:dyDescent="0.25">
      <c r="A2039" s="46" t="s">
        <v>609</v>
      </c>
      <c r="B2039" s="46" t="s">
        <v>609</v>
      </c>
      <c r="C2039">
        <v>2039</v>
      </c>
      <c r="D2039" s="53">
        <v>1004</v>
      </c>
      <c r="E20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39" s="55" t="s">
        <v>162</v>
      </c>
      <c r="G2039" s="57">
        <v>43235.2184375</v>
      </c>
      <c r="H2039" s="59" t="s">
        <v>1430</v>
      </c>
      <c r="I2039" s="59" t="s">
        <v>1924</v>
      </c>
      <c r="J2039" s="55" t="s">
        <v>2144</v>
      </c>
      <c r="K2039" s="55"/>
      <c r="L2039" s="57">
        <v>43235.2184375</v>
      </c>
      <c r="M2039" s="59" t="s">
        <v>2964</v>
      </c>
      <c r="N2039" s="58" t="s">
        <v>4493</v>
      </c>
      <c r="O2039" s="55"/>
      <c r="P2039">
        <v>3</v>
      </c>
    </row>
    <row r="2040" spans="1:16" x14ac:dyDescent="0.25">
      <c r="A2040" s="46" t="s">
        <v>379</v>
      </c>
      <c r="B2040" s="46" t="s">
        <v>379</v>
      </c>
      <c r="C2040">
        <v>2040</v>
      </c>
      <c r="D2040" s="53">
        <v>1005</v>
      </c>
      <c r="E20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0" s="55" t="s">
        <v>162</v>
      </c>
      <c r="G2040" s="57">
        <v>43234.854895833334</v>
      </c>
      <c r="H2040" s="59" t="s">
        <v>1431</v>
      </c>
      <c r="I2040" s="59" t="s">
        <v>1955</v>
      </c>
      <c r="J2040" s="55" t="s">
        <v>2142</v>
      </c>
      <c r="K2040" s="55"/>
      <c r="L2040" s="57">
        <v>43234.854895833334</v>
      </c>
      <c r="M2040" s="59" t="s">
        <v>2965</v>
      </c>
      <c r="N2040" s="58" t="s">
        <v>4494</v>
      </c>
      <c r="O2040" s="55"/>
      <c r="P2040">
        <v>1</v>
      </c>
    </row>
    <row r="2041" spans="1:16" x14ac:dyDescent="0.25">
      <c r="A2041" s="46" t="s">
        <v>593</v>
      </c>
      <c r="B2041" s="46" t="s">
        <v>593</v>
      </c>
      <c r="C2041">
        <v>2041</v>
      </c>
      <c r="D2041" s="53">
        <v>1009</v>
      </c>
      <c r="E20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1" s="55" t="s">
        <v>162</v>
      </c>
      <c r="G2041" s="57">
        <v>43235.322685185187</v>
      </c>
      <c r="H2041" s="55" t="s">
        <v>1433</v>
      </c>
      <c r="I2041" s="59" t="s">
        <v>1956</v>
      </c>
      <c r="J2041" s="55" t="s">
        <v>2139</v>
      </c>
      <c r="K2041" s="55"/>
      <c r="L2041" s="57">
        <v>43235.322685185187</v>
      </c>
      <c r="M2041" s="59" t="s">
        <v>2969</v>
      </c>
      <c r="N2041" s="58" t="s">
        <v>4498</v>
      </c>
      <c r="O2041" s="55"/>
      <c r="P2041">
        <v>4</v>
      </c>
    </row>
    <row r="2042" spans="1:16" x14ac:dyDescent="0.25">
      <c r="A2042" s="46" t="s">
        <v>615</v>
      </c>
      <c r="B2042" s="46" t="s">
        <v>615</v>
      </c>
      <c r="C2042">
        <v>2042</v>
      </c>
      <c r="D2042" s="53">
        <v>1049</v>
      </c>
      <c r="E20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2" s="55" t="s">
        <v>162</v>
      </c>
      <c r="G2042" s="57">
        <v>43236.395104166666</v>
      </c>
      <c r="H2042" s="55" t="s">
        <v>1440</v>
      </c>
      <c r="I2042" s="59" t="s">
        <v>1953</v>
      </c>
      <c r="J2042" s="55" t="s">
        <v>2145</v>
      </c>
      <c r="K2042" s="55"/>
      <c r="L2042" s="57">
        <v>43236.395104166666</v>
      </c>
      <c r="M2042" s="59" t="s">
        <v>2996</v>
      </c>
      <c r="N2042" s="58" t="s">
        <v>4525</v>
      </c>
      <c r="O2042" s="55"/>
      <c r="P2042">
        <v>1</v>
      </c>
    </row>
    <row r="2043" spans="1:16" x14ac:dyDescent="0.25">
      <c r="A2043" s="46" t="s">
        <v>616</v>
      </c>
      <c r="B2043" s="46" t="s">
        <v>616</v>
      </c>
      <c r="C2043">
        <v>2043</v>
      </c>
      <c r="D2043" s="53">
        <v>1050</v>
      </c>
      <c r="E20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3" s="55" t="s">
        <v>162</v>
      </c>
      <c r="G2043" s="57">
        <v>43235.298495370371</v>
      </c>
      <c r="H2043" s="55" t="s">
        <v>1441</v>
      </c>
      <c r="I2043" s="59" t="s">
        <v>1957</v>
      </c>
      <c r="J2043" s="55" t="s">
        <v>2139</v>
      </c>
      <c r="K2043" s="55"/>
      <c r="L2043" s="57">
        <v>43235.298495370371</v>
      </c>
      <c r="M2043" s="59" t="s">
        <v>2997</v>
      </c>
      <c r="N2043" s="58" t="s">
        <v>4526</v>
      </c>
      <c r="O2043" s="55"/>
      <c r="P2043">
        <v>1</v>
      </c>
    </row>
    <row r="2044" spans="1:16" x14ac:dyDescent="0.25">
      <c r="A2044" s="46" t="s">
        <v>619</v>
      </c>
      <c r="B2044" s="46" t="s">
        <v>619</v>
      </c>
      <c r="C2044">
        <v>2044</v>
      </c>
      <c r="D2044" s="53">
        <v>1053</v>
      </c>
      <c r="E20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4" s="55" t="s">
        <v>162</v>
      </c>
      <c r="G2044" s="57">
        <v>43236.401724537034</v>
      </c>
      <c r="H2044" s="55" t="s">
        <v>1443</v>
      </c>
      <c r="I2044" s="59" t="s">
        <v>1959</v>
      </c>
      <c r="J2044" s="55" t="s">
        <v>2139</v>
      </c>
      <c r="K2044" s="55"/>
      <c r="L2044" s="57">
        <v>43236.401724537034</v>
      </c>
      <c r="M2044" s="59" t="s">
        <v>3000</v>
      </c>
      <c r="N2044" s="58" t="s">
        <v>4529</v>
      </c>
      <c r="O2044" s="58" t="s">
        <v>5372</v>
      </c>
      <c r="P2044" s="61">
        <v>1</v>
      </c>
    </row>
    <row r="2045" spans="1:16" x14ac:dyDescent="0.25">
      <c r="A2045" s="46" t="s">
        <v>623</v>
      </c>
      <c r="B2045" s="46" t="s">
        <v>623</v>
      </c>
      <c r="C2045">
        <v>2045</v>
      </c>
      <c r="D2045" s="53">
        <v>1070</v>
      </c>
      <c r="E20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5" s="55" t="s">
        <v>162</v>
      </c>
      <c r="G2045" s="57">
        <v>43236.402141203704</v>
      </c>
      <c r="H2045" s="55" t="s">
        <v>1446</v>
      </c>
      <c r="I2045" s="59" t="s">
        <v>1960</v>
      </c>
      <c r="J2045" s="55" t="s">
        <v>2139</v>
      </c>
      <c r="K2045" s="55"/>
      <c r="L2045" s="57">
        <v>43236.402141203704</v>
      </c>
      <c r="M2045" s="59" t="s">
        <v>3013</v>
      </c>
      <c r="N2045" s="58" t="s">
        <v>4542</v>
      </c>
      <c r="O2045" s="55"/>
      <c r="P2045">
        <v>1</v>
      </c>
    </row>
    <row r="2046" spans="1:16" x14ac:dyDescent="0.25">
      <c r="A2046" s="46" t="s">
        <v>626</v>
      </c>
      <c r="B2046" s="46" t="s">
        <v>626</v>
      </c>
      <c r="C2046">
        <v>2046</v>
      </c>
      <c r="D2046" s="53">
        <v>1073</v>
      </c>
      <c r="E20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6" s="55" t="s">
        <v>162</v>
      </c>
      <c r="G2046" s="57">
        <v>43236.408217592594</v>
      </c>
      <c r="H2046" s="55" t="s">
        <v>1448</v>
      </c>
      <c r="I2046" s="59" t="s">
        <v>1961</v>
      </c>
      <c r="J2046" s="55" t="s">
        <v>2140</v>
      </c>
      <c r="K2046" s="55"/>
      <c r="L2046" s="57">
        <v>43236.408217592594</v>
      </c>
      <c r="M2046" s="59" t="s">
        <v>3016</v>
      </c>
      <c r="N2046" s="58" t="s">
        <v>4545</v>
      </c>
      <c r="O2046" s="55"/>
      <c r="P2046">
        <v>1</v>
      </c>
    </row>
    <row r="2047" spans="1:16" x14ac:dyDescent="0.25">
      <c r="A2047" s="46" t="s">
        <v>628</v>
      </c>
      <c r="B2047" s="46" t="s">
        <v>628</v>
      </c>
      <c r="C2047">
        <v>2047</v>
      </c>
      <c r="D2047" s="53">
        <v>1078</v>
      </c>
      <c r="E20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7" s="55" t="s">
        <v>162</v>
      </c>
      <c r="G2047" s="57">
        <v>43235.777766203704</v>
      </c>
      <c r="H2047" s="55" t="s">
        <v>1449</v>
      </c>
      <c r="I2047" s="59" t="s">
        <v>1962</v>
      </c>
      <c r="J2047" s="55" t="s">
        <v>2139</v>
      </c>
      <c r="K2047" s="55"/>
      <c r="L2047" s="57">
        <v>43235.777766203704</v>
      </c>
      <c r="M2047" s="59" t="s">
        <v>3021</v>
      </c>
      <c r="N2047" s="58" t="s">
        <v>4550</v>
      </c>
      <c r="O2047" s="55"/>
      <c r="P2047">
        <v>2</v>
      </c>
    </row>
    <row r="2048" spans="1:16" x14ac:dyDescent="0.25">
      <c r="A2048" s="46" t="s">
        <v>629</v>
      </c>
      <c r="B2048" s="46" t="s">
        <v>629</v>
      </c>
      <c r="C2048">
        <v>2048</v>
      </c>
      <c r="D2048" s="53">
        <v>1079</v>
      </c>
      <c r="E20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8" s="55" t="s">
        <v>162</v>
      </c>
      <c r="G2048" s="57">
        <v>43235.342465277776</v>
      </c>
      <c r="H2048" s="55" t="s">
        <v>1450</v>
      </c>
      <c r="I2048" s="59" t="s">
        <v>1963</v>
      </c>
      <c r="J2048" s="55" t="s">
        <v>2139</v>
      </c>
      <c r="K2048" s="55" t="s">
        <v>2239</v>
      </c>
      <c r="L2048" s="57">
        <v>43235.342465277776</v>
      </c>
      <c r="M2048" s="59" t="s">
        <v>3022</v>
      </c>
      <c r="N2048" s="58" t="s">
        <v>4551</v>
      </c>
      <c r="O2048" s="55"/>
      <c r="P2048">
        <v>2</v>
      </c>
    </row>
    <row r="2049" spans="1:16" x14ac:dyDescent="0.25">
      <c r="A2049" s="46" t="s">
        <v>630</v>
      </c>
      <c r="B2049" s="46" t="s">
        <v>630</v>
      </c>
      <c r="C2049">
        <v>2049</v>
      </c>
      <c r="D2049" s="53">
        <v>1080</v>
      </c>
      <c r="E20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49" s="55" t="s">
        <v>162</v>
      </c>
      <c r="G2049" s="57">
        <v>43236.411319444444</v>
      </c>
      <c r="H2049" s="55" t="s">
        <v>1451</v>
      </c>
      <c r="I2049" s="59" t="s">
        <v>1964</v>
      </c>
      <c r="J2049" s="55" t="s">
        <v>2139</v>
      </c>
      <c r="K2049" s="55"/>
      <c r="L2049" s="57">
        <v>43236.411319444444</v>
      </c>
      <c r="M2049" s="59" t="s">
        <v>3023</v>
      </c>
      <c r="N2049" s="58" t="s">
        <v>4552</v>
      </c>
      <c r="O2049" s="55"/>
      <c r="P2049">
        <v>1</v>
      </c>
    </row>
    <row r="2050" spans="1:16" x14ac:dyDescent="0.25">
      <c r="A2050" s="46" t="s">
        <v>639</v>
      </c>
      <c r="B2050" s="46" t="s">
        <v>639</v>
      </c>
      <c r="C2050">
        <v>2050</v>
      </c>
      <c r="D2050" s="53">
        <v>1103</v>
      </c>
      <c r="E20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0" s="55" t="s">
        <v>162</v>
      </c>
      <c r="G2050" s="57">
        <v>43235.015219907407</v>
      </c>
      <c r="H2050" s="55" t="s">
        <v>1457</v>
      </c>
      <c r="I2050" s="59" t="s">
        <v>1967</v>
      </c>
      <c r="J2050" s="55" t="s">
        <v>2164</v>
      </c>
      <c r="K2050" s="55" t="s">
        <v>2242</v>
      </c>
      <c r="L2050" s="57">
        <v>43235.015219907407</v>
      </c>
      <c r="M2050" s="59" t="s">
        <v>3043</v>
      </c>
      <c r="N2050" s="58" t="s">
        <v>4572</v>
      </c>
      <c r="O2050" s="55"/>
      <c r="P2050">
        <v>1</v>
      </c>
    </row>
    <row r="2051" spans="1:16" x14ac:dyDescent="0.25">
      <c r="A2051" s="46" t="s">
        <v>641</v>
      </c>
      <c r="B2051" s="46" t="s">
        <v>641</v>
      </c>
      <c r="C2051">
        <v>2051</v>
      </c>
      <c r="D2051" s="53">
        <v>1105</v>
      </c>
      <c r="E20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1" s="55" t="s">
        <v>162</v>
      </c>
      <c r="G2051" s="57">
        <v>43236.246134259258</v>
      </c>
      <c r="H2051" s="55" t="s">
        <v>1459</v>
      </c>
      <c r="I2051" s="59" t="s">
        <v>1968</v>
      </c>
      <c r="J2051" s="55" t="s">
        <v>2139</v>
      </c>
      <c r="K2051" s="55" t="s">
        <v>2228</v>
      </c>
      <c r="L2051" s="57">
        <v>43236.246134259258</v>
      </c>
      <c r="M2051" s="59" t="s">
        <v>3045</v>
      </c>
      <c r="N2051" s="58" t="s">
        <v>4574</v>
      </c>
      <c r="O2051" s="55"/>
      <c r="P2051">
        <v>1</v>
      </c>
    </row>
    <row r="2052" spans="1:16" x14ac:dyDescent="0.25">
      <c r="A2052" s="46" t="s">
        <v>644</v>
      </c>
      <c r="B2052" s="46" t="s">
        <v>644</v>
      </c>
      <c r="C2052">
        <v>2052</v>
      </c>
      <c r="D2052" s="53">
        <v>1115</v>
      </c>
      <c r="E20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2" s="55" t="s">
        <v>162</v>
      </c>
      <c r="G2052" s="57">
        <v>43235.294432870367</v>
      </c>
      <c r="H2052" s="55" t="s">
        <v>1462</v>
      </c>
      <c r="I2052" s="59" t="s">
        <v>1970</v>
      </c>
      <c r="J2052" s="55" t="s">
        <v>2139</v>
      </c>
      <c r="K2052" s="55"/>
      <c r="L2052" s="57">
        <v>43235.294432870367</v>
      </c>
      <c r="M2052" s="59" t="s">
        <v>3052</v>
      </c>
      <c r="N2052" s="58" t="s">
        <v>4581</v>
      </c>
      <c r="O2052" s="55"/>
      <c r="P2052">
        <v>1</v>
      </c>
    </row>
    <row r="2053" spans="1:16" x14ac:dyDescent="0.25">
      <c r="A2053" s="46" t="s">
        <v>647</v>
      </c>
      <c r="B2053" s="46" t="s">
        <v>647</v>
      </c>
      <c r="C2053">
        <v>2053</v>
      </c>
      <c r="D2053" s="53">
        <v>1124</v>
      </c>
      <c r="E20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3" s="55" t="s">
        <v>162</v>
      </c>
      <c r="G2053" s="57">
        <v>43236.443981481483</v>
      </c>
      <c r="H2053" s="55" t="s">
        <v>1466</v>
      </c>
      <c r="I2053" s="59" t="s">
        <v>1972</v>
      </c>
      <c r="J2053" s="55" t="s">
        <v>2139</v>
      </c>
      <c r="K2053" s="55"/>
      <c r="L2053" s="57">
        <v>43236.443981481483</v>
      </c>
      <c r="M2053" s="59" t="s">
        <v>3060</v>
      </c>
      <c r="N2053" s="58" t="s">
        <v>4589</v>
      </c>
      <c r="O2053" s="55"/>
      <c r="P2053">
        <v>1</v>
      </c>
    </row>
    <row r="2054" spans="1:16" x14ac:dyDescent="0.25">
      <c r="A2054" s="46" t="s">
        <v>640</v>
      </c>
      <c r="B2054" s="46" t="s">
        <v>640</v>
      </c>
      <c r="C2054">
        <v>2054</v>
      </c>
      <c r="D2054" s="53">
        <v>1129</v>
      </c>
      <c r="E20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4" s="55" t="s">
        <v>162</v>
      </c>
      <c r="G2054" s="57">
        <v>43236.432199074072</v>
      </c>
      <c r="H2054" s="55" t="s">
        <v>1468</v>
      </c>
      <c r="I2054" s="59" t="s">
        <v>1973</v>
      </c>
      <c r="J2054" s="55" t="s">
        <v>2139</v>
      </c>
      <c r="K2054" s="55"/>
      <c r="L2054" s="57">
        <v>43236.432199074072</v>
      </c>
      <c r="M2054" s="59" t="s">
        <v>3063</v>
      </c>
      <c r="N2054" s="58" t="s">
        <v>4592</v>
      </c>
      <c r="O2054" s="55"/>
      <c r="P2054">
        <v>1</v>
      </c>
    </row>
    <row r="2055" spans="1:16" x14ac:dyDescent="0.25">
      <c r="A2055" s="46" t="s">
        <v>652</v>
      </c>
      <c r="B2055" s="46" t="s">
        <v>652</v>
      </c>
      <c r="C2055">
        <v>2055</v>
      </c>
      <c r="D2055" s="53">
        <v>1143</v>
      </c>
      <c r="E20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5" s="55" t="s">
        <v>162</v>
      </c>
      <c r="G2055" s="57">
        <v>43236.449907407405</v>
      </c>
      <c r="H2055" s="55" t="s">
        <v>1473</v>
      </c>
      <c r="I2055" s="59" t="s">
        <v>1977</v>
      </c>
      <c r="J2055" s="55" t="s">
        <v>2180</v>
      </c>
      <c r="K2055" s="55"/>
      <c r="L2055" s="57">
        <v>43236.449907407405</v>
      </c>
      <c r="M2055" s="59" t="s">
        <v>3072</v>
      </c>
      <c r="N2055" s="58" t="s">
        <v>4601</v>
      </c>
      <c r="O2055" s="55"/>
      <c r="P2055">
        <v>1</v>
      </c>
    </row>
    <row r="2056" spans="1:16" x14ac:dyDescent="0.25">
      <c r="A2056" s="46" t="s">
        <v>657</v>
      </c>
      <c r="B2056" s="46" t="s">
        <v>657</v>
      </c>
      <c r="C2056">
        <v>2056</v>
      </c>
      <c r="D2056" s="53">
        <v>1167</v>
      </c>
      <c r="E20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6" s="55" t="s">
        <v>162</v>
      </c>
      <c r="G2056" s="57">
        <v>43236.472303240742</v>
      </c>
      <c r="H2056" s="55" t="s">
        <v>1478</v>
      </c>
      <c r="I2056" s="59" t="s">
        <v>1980</v>
      </c>
      <c r="J2056" s="55" t="s">
        <v>2139</v>
      </c>
      <c r="K2056" s="55"/>
      <c r="L2056" s="57">
        <v>43236.472303240742</v>
      </c>
      <c r="M2056" s="59" t="s">
        <v>3090</v>
      </c>
      <c r="N2056" s="58" t="s">
        <v>4619</v>
      </c>
      <c r="O2056" s="55"/>
      <c r="P2056">
        <v>1</v>
      </c>
    </row>
    <row r="2057" spans="1:16" x14ac:dyDescent="0.25">
      <c r="A2057" s="46" t="s">
        <v>660</v>
      </c>
      <c r="B2057" s="46" t="s">
        <v>660</v>
      </c>
      <c r="C2057">
        <v>2057</v>
      </c>
      <c r="D2057" s="53">
        <v>1178</v>
      </c>
      <c r="E20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7" s="55" t="s">
        <v>162</v>
      </c>
      <c r="G2057" s="57">
        <v>43235.622187499997</v>
      </c>
      <c r="H2057" s="55" t="s">
        <v>1486</v>
      </c>
      <c r="I2057" s="59" t="s">
        <v>1982</v>
      </c>
      <c r="J2057" s="55" t="s">
        <v>2182</v>
      </c>
      <c r="K2057" s="55" t="s">
        <v>2248</v>
      </c>
      <c r="L2057" s="57">
        <v>43235.622187499997</v>
      </c>
      <c r="M2057" s="59" t="s">
        <v>3098</v>
      </c>
      <c r="N2057" s="58" t="s">
        <v>4627</v>
      </c>
      <c r="O2057" s="55"/>
      <c r="P2057">
        <v>4</v>
      </c>
    </row>
    <row r="2058" spans="1:16" x14ac:dyDescent="0.25">
      <c r="A2058" s="46" t="s">
        <v>664</v>
      </c>
      <c r="B2058" s="46" t="s">
        <v>664</v>
      </c>
      <c r="C2058">
        <v>2058</v>
      </c>
      <c r="D2058" s="53">
        <v>1188</v>
      </c>
      <c r="E205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8" s="55" t="s">
        <v>162</v>
      </c>
      <c r="G2058" s="57">
        <v>43236.485185185185</v>
      </c>
      <c r="H2058" s="55" t="s">
        <v>1488</v>
      </c>
      <c r="I2058" s="59" t="s">
        <v>1984</v>
      </c>
      <c r="J2058" s="55" t="s">
        <v>2139</v>
      </c>
      <c r="K2058" s="55"/>
      <c r="L2058" s="57">
        <v>43236.485185185185</v>
      </c>
      <c r="M2058" s="59" t="s">
        <v>3104</v>
      </c>
      <c r="N2058" s="58" t="s">
        <v>4633</v>
      </c>
      <c r="O2058" s="55"/>
      <c r="P2058">
        <v>1</v>
      </c>
    </row>
    <row r="2059" spans="1:16" x14ac:dyDescent="0.25">
      <c r="A2059" s="46" t="s">
        <v>666</v>
      </c>
      <c r="B2059" s="46" t="s">
        <v>666</v>
      </c>
      <c r="C2059">
        <v>2059</v>
      </c>
      <c r="D2059" s="53">
        <v>1201</v>
      </c>
      <c r="E205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59" s="55" t="s">
        <v>162</v>
      </c>
      <c r="G2059" s="57">
        <v>43236.014652777776</v>
      </c>
      <c r="H2059" s="55" t="s">
        <v>1489</v>
      </c>
      <c r="I2059" s="55" t="s">
        <v>1985</v>
      </c>
      <c r="J2059" s="55" t="s">
        <v>2183</v>
      </c>
      <c r="K2059" s="55"/>
      <c r="L2059" s="57">
        <v>43236.014652777776</v>
      </c>
      <c r="M2059" s="59" t="s">
        <v>3113</v>
      </c>
      <c r="N2059" s="58" t="s">
        <v>4642</v>
      </c>
      <c r="O2059" s="55"/>
      <c r="P2059">
        <v>1</v>
      </c>
    </row>
    <row r="2060" spans="1:16" x14ac:dyDescent="0.25">
      <c r="A2060" s="46" t="s">
        <v>671</v>
      </c>
      <c r="B2060" s="46" t="s">
        <v>671</v>
      </c>
      <c r="C2060">
        <v>2060</v>
      </c>
      <c r="D2060" s="53">
        <v>1209</v>
      </c>
      <c r="E206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0" s="55" t="s">
        <v>162</v>
      </c>
      <c r="G2060" s="57">
        <v>43236.49590277778</v>
      </c>
      <c r="H2060" s="55" t="s">
        <v>1492</v>
      </c>
      <c r="I2060" s="59" t="s">
        <v>1986</v>
      </c>
      <c r="J2060" s="55" t="s">
        <v>2184</v>
      </c>
      <c r="K2060" s="55"/>
      <c r="L2060" s="57">
        <v>43236.49590277778</v>
      </c>
      <c r="M2060" s="59" t="s">
        <v>3120</v>
      </c>
      <c r="N2060" s="58" t="s">
        <v>4649</v>
      </c>
      <c r="O2060" s="58" t="s">
        <v>5378</v>
      </c>
      <c r="P2060" s="61">
        <v>1</v>
      </c>
    </row>
    <row r="2061" spans="1:16" x14ac:dyDescent="0.25">
      <c r="A2061" s="46" t="s">
        <v>673</v>
      </c>
      <c r="B2061" s="46" t="s">
        <v>673</v>
      </c>
      <c r="C2061">
        <v>2061</v>
      </c>
      <c r="D2061" s="53">
        <v>1225</v>
      </c>
      <c r="E206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1" s="55" t="s">
        <v>162</v>
      </c>
      <c r="G2061" s="57">
        <v>43234.880682870367</v>
      </c>
      <c r="H2061" s="55" t="s">
        <v>1493</v>
      </c>
      <c r="I2061" s="59" t="s">
        <v>1987</v>
      </c>
      <c r="J2061" s="55" t="s">
        <v>2139</v>
      </c>
      <c r="K2061" s="55"/>
      <c r="L2061" s="57">
        <v>43234.880682870367</v>
      </c>
      <c r="M2061" s="59" t="s">
        <v>3132</v>
      </c>
      <c r="N2061" s="58" t="s">
        <v>4661</v>
      </c>
      <c r="O2061" s="55"/>
      <c r="P2061">
        <v>13</v>
      </c>
    </row>
    <row r="2062" spans="1:16" x14ac:dyDescent="0.25">
      <c r="A2062" s="46" t="s">
        <v>674</v>
      </c>
      <c r="B2062" s="46" t="s">
        <v>674</v>
      </c>
      <c r="C2062">
        <v>2062</v>
      </c>
      <c r="D2062" s="53">
        <v>1226</v>
      </c>
      <c r="E206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2" s="55" t="s">
        <v>162</v>
      </c>
      <c r="G2062" s="57">
        <v>43235.243530092594</v>
      </c>
      <c r="H2062" s="55" t="s">
        <v>1494</v>
      </c>
      <c r="I2062" s="59" t="s">
        <v>1988</v>
      </c>
      <c r="J2062" s="55" t="s">
        <v>2162</v>
      </c>
      <c r="K2062" s="55"/>
      <c r="L2062" s="57">
        <v>43235.243530092594</v>
      </c>
      <c r="M2062" s="59" t="s">
        <v>3133</v>
      </c>
      <c r="N2062" s="58" t="s">
        <v>4662</v>
      </c>
      <c r="O2062" s="55"/>
      <c r="P2062">
        <v>12</v>
      </c>
    </row>
    <row r="2063" spans="1:16" x14ac:dyDescent="0.25">
      <c r="A2063" s="46" t="s">
        <v>680</v>
      </c>
      <c r="B2063" s="46" t="s">
        <v>680</v>
      </c>
      <c r="C2063">
        <v>2063</v>
      </c>
      <c r="D2063" s="53">
        <v>1254</v>
      </c>
      <c r="E206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3" s="55" t="s">
        <v>162</v>
      </c>
      <c r="G2063" s="57">
        <v>43235.333645833336</v>
      </c>
      <c r="H2063" s="55" t="s">
        <v>1503</v>
      </c>
      <c r="I2063" s="59" t="s">
        <v>1993</v>
      </c>
      <c r="J2063" s="55" t="s">
        <v>2139</v>
      </c>
      <c r="K2063" s="55"/>
      <c r="L2063" s="57">
        <v>43235.333645833336</v>
      </c>
      <c r="M2063" s="59" t="s">
        <v>3155</v>
      </c>
      <c r="N2063" s="58" t="s">
        <v>4684</v>
      </c>
      <c r="O2063" s="55"/>
      <c r="P2063">
        <v>7</v>
      </c>
    </row>
    <row r="2064" spans="1:16" x14ac:dyDescent="0.25">
      <c r="A2064" s="46" t="s">
        <v>684</v>
      </c>
      <c r="B2064" s="46" t="s">
        <v>684</v>
      </c>
      <c r="C2064">
        <v>2064</v>
      </c>
      <c r="D2064" s="53">
        <v>1269</v>
      </c>
      <c r="E206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4" s="55" t="s">
        <v>162</v>
      </c>
      <c r="G2064" s="57">
        <v>43236.512812499997</v>
      </c>
      <c r="H2064" s="55" t="s">
        <v>1506</v>
      </c>
      <c r="I2064" s="59" t="s">
        <v>1995</v>
      </c>
      <c r="J2064" s="55" t="s">
        <v>2139</v>
      </c>
      <c r="K2064" s="55" t="s">
        <v>2252</v>
      </c>
      <c r="L2064" s="57">
        <v>43236.512812499997</v>
      </c>
      <c r="M2064" s="59" t="s">
        <v>3163</v>
      </c>
      <c r="N2064" s="58" t="s">
        <v>4692</v>
      </c>
      <c r="O2064" s="55"/>
      <c r="P2064">
        <v>1</v>
      </c>
    </row>
    <row r="2065" spans="1:16" x14ac:dyDescent="0.25">
      <c r="A2065" s="46" t="s">
        <v>685</v>
      </c>
      <c r="B2065" s="46" t="s">
        <v>685</v>
      </c>
      <c r="C2065">
        <v>2065</v>
      </c>
      <c r="D2065" s="53">
        <v>1270</v>
      </c>
      <c r="E206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5" s="55" t="s">
        <v>162</v>
      </c>
      <c r="G2065" s="57">
        <v>43235.269525462965</v>
      </c>
      <c r="H2065" s="55" t="s">
        <v>1507</v>
      </c>
      <c r="I2065" s="59" t="s">
        <v>1769</v>
      </c>
      <c r="J2065" s="55" t="s">
        <v>2149</v>
      </c>
      <c r="K2065" s="55"/>
      <c r="L2065" s="57">
        <v>43235.269525462965</v>
      </c>
      <c r="M2065" s="59" t="s">
        <v>3164</v>
      </c>
      <c r="N2065" s="58" t="s">
        <v>4693</v>
      </c>
      <c r="O2065" s="55"/>
      <c r="P2065">
        <v>2</v>
      </c>
    </row>
    <row r="2066" spans="1:16" x14ac:dyDescent="0.25">
      <c r="A2066" s="46" t="s">
        <v>686</v>
      </c>
      <c r="B2066" s="46" t="s">
        <v>686</v>
      </c>
      <c r="C2066">
        <v>2066</v>
      </c>
      <c r="D2066" s="53">
        <v>1271</v>
      </c>
      <c r="E206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6" s="55" t="s">
        <v>162</v>
      </c>
      <c r="G2066" s="57">
        <v>43236.513101851851</v>
      </c>
      <c r="H2066" s="55" t="s">
        <v>1508</v>
      </c>
      <c r="I2066" s="55" t="s">
        <v>1996</v>
      </c>
      <c r="J2066" s="55" t="s">
        <v>2185</v>
      </c>
      <c r="K2066" s="55" t="s">
        <v>2253</v>
      </c>
      <c r="L2066" s="57">
        <v>43236.513101851851</v>
      </c>
      <c r="M2066" s="59" t="s">
        <v>3165</v>
      </c>
      <c r="N2066" s="58" t="s">
        <v>4694</v>
      </c>
      <c r="O2066" s="55"/>
      <c r="P2066">
        <v>1</v>
      </c>
    </row>
    <row r="2067" spans="1:16" x14ac:dyDescent="0.25">
      <c r="A2067" s="46" t="s">
        <v>687</v>
      </c>
      <c r="B2067" s="46" t="s">
        <v>687</v>
      </c>
      <c r="C2067">
        <v>2067</v>
      </c>
      <c r="D2067" s="53">
        <v>1272</v>
      </c>
      <c r="E206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7" s="55" t="s">
        <v>162</v>
      </c>
      <c r="G2067" s="57">
        <v>43236.412048611113</v>
      </c>
      <c r="H2067" s="55" t="s">
        <v>1509</v>
      </c>
      <c r="I2067" s="59" t="s">
        <v>1997</v>
      </c>
      <c r="J2067" s="55" t="s">
        <v>2139</v>
      </c>
      <c r="K2067" s="55"/>
      <c r="L2067" s="57">
        <v>43236.412048611113</v>
      </c>
      <c r="M2067" s="59" t="s">
        <v>3166</v>
      </c>
      <c r="N2067" s="58" t="s">
        <v>4695</v>
      </c>
      <c r="O2067" s="55"/>
      <c r="P2067">
        <v>1</v>
      </c>
    </row>
    <row r="2068" spans="1:16" x14ac:dyDescent="0.25">
      <c r="A2068" s="46" t="s">
        <v>692</v>
      </c>
      <c r="B2068" s="46" t="s">
        <v>692</v>
      </c>
      <c r="C2068">
        <v>2068</v>
      </c>
      <c r="D2068" s="53">
        <v>1291</v>
      </c>
      <c r="E206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8" s="55" t="s">
        <v>162</v>
      </c>
      <c r="G2068" s="57">
        <v>43235.598576388889</v>
      </c>
      <c r="H2068" s="55" t="s">
        <v>1513</v>
      </c>
      <c r="I2068" s="59" t="s">
        <v>2000</v>
      </c>
      <c r="J2068" s="55" t="s">
        <v>2139</v>
      </c>
      <c r="K2068" s="55"/>
      <c r="L2068" s="57">
        <v>43235.598576388889</v>
      </c>
      <c r="M2068" s="59" t="s">
        <v>3182</v>
      </c>
      <c r="N2068" s="58" t="s">
        <v>4711</v>
      </c>
      <c r="O2068" s="55"/>
      <c r="P2068">
        <v>1</v>
      </c>
    </row>
    <row r="2069" spans="1:16" x14ac:dyDescent="0.25">
      <c r="A2069" s="46" t="s">
        <v>696</v>
      </c>
      <c r="B2069" s="46" t="s">
        <v>696</v>
      </c>
      <c r="C2069">
        <v>2069</v>
      </c>
      <c r="D2069" s="53">
        <v>1307</v>
      </c>
      <c r="E206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69" s="55" t="s">
        <v>162</v>
      </c>
      <c r="G2069" s="57">
        <v>43235.62537037037</v>
      </c>
      <c r="H2069" s="55" t="s">
        <v>1518</v>
      </c>
      <c r="I2069" s="59" t="s">
        <v>2004</v>
      </c>
      <c r="J2069" s="55" t="s">
        <v>2139</v>
      </c>
      <c r="K2069" s="55"/>
      <c r="L2069" s="57">
        <v>43235.62537037037</v>
      </c>
      <c r="M2069" s="59" t="s">
        <v>3190</v>
      </c>
      <c r="N2069" s="58" t="s">
        <v>4719</v>
      </c>
      <c r="O2069" s="55"/>
      <c r="P2069">
        <v>1</v>
      </c>
    </row>
    <row r="2070" spans="1:16" x14ac:dyDescent="0.25">
      <c r="A2070" s="46" t="s">
        <v>703</v>
      </c>
      <c r="B2070" s="46" t="s">
        <v>703</v>
      </c>
      <c r="C2070">
        <v>2070</v>
      </c>
      <c r="D2070" s="53">
        <v>1339</v>
      </c>
      <c r="E207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0" s="55" t="s">
        <v>162</v>
      </c>
      <c r="G2070" s="57">
        <v>43236.524062500001</v>
      </c>
      <c r="H2070" s="55" t="s">
        <v>1521</v>
      </c>
      <c r="I2070" s="59" t="s">
        <v>2006</v>
      </c>
      <c r="J2070" s="55" t="s">
        <v>2139</v>
      </c>
      <c r="K2070" s="55"/>
      <c r="L2070" s="57">
        <v>43236.524062500001</v>
      </c>
      <c r="M2070" s="59" t="s">
        <v>3212</v>
      </c>
      <c r="N2070" s="58" t="s">
        <v>4741</v>
      </c>
      <c r="O2070" s="55"/>
      <c r="P2070">
        <v>1</v>
      </c>
    </row>
    <row r="2071" spans="1:16" x14ac:dyDescent="0.25">
      <c r="A2071" s="46" t="s">
        <v>705</v>
      </c>
      <c r="B2071" s="46" t="s">
        <v>705</v>
      </c>
      <c r="C2071">
        <v>2071</v>
      </c>
      <c r="D2071" s="53">
        <v>1344</v>
      </c>
      <c r="E207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1" s="55" t="s">
        <v>162</v>
      </c>
      <c r="G2071" s="57">
        <v>43236.525983796295</v>
      </c>
      <c r="H2071" s="55" t="s">
        <v>1522</v>
      </c>
      <c r="I2071" s="55"/>
      <c r="J2071" s="55"/>
      <c r="K2071" s="55"/>
      <c r="L2071" s="57">
        <v>43236.525983796295</v>
      </c>
      <c r="M2071" s="59" t="s">
        <v>3217</v>
      </c>
      <c r="N2071" s="58" t="s">
        <v>4746</v>
      </c>
      <c r="O2071" s="55"/>
      <c r="P2071">
        <v>1</v>
      </c>
    </row>
    <row r="2072" spans="1:16" x14ac:dyDescent="0.25">
      <c r="A2072" s="46" t="s">
        <v>717</v>
      </c>
      <c r="B2072" s="46" t="s">
        <v>717</v>
      </c>
      <c r="C2072">
        <v>2072</v>
      </c>
      <c r="D2072" s="53">
        <v>1388</v>
      </c>
      <c r="E207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2" s="55" t="s">
        <v>162</v>
      </c>
      <c r="G2072" s="57">
        <v>43236.53833333333</v>
      </c>
      <c r="H2072" s="55" t="s">
        <v>1533</v>
      </c>
      <c r="I2072" s="59" t="s">
        <v>2009</v>
      </c>
      <c r="J2072" s="55" t="s">
        <v>2139</v>
      </c>
      <c r="K2072" s="55"/>
      <c r="L2072" s="57">
        <v>43236.53833333333</v>
      </c>
      <c r="M2072" s="59" t="s">
        <v>3251</v>
      </c>
      <c r="N2072" s="58" t="s">
        <v>4780</v>
      </c>
      <c r="O2072" s="55"/>
      <c r="P2072">
        <v>1</v>
      </c>
    </row>
    <row r="2073" spans="1:16" x14ac:dyDescent="0.25">
      <c r="A2073" s="46" t="s">
        <v>719</v>
      </c>
      <c r="B2073" s="46" t="s">
        <v>719</v>
      </c>
      <c r="C2073">
        <v>2073</v>
      </c>
      <c r="D2073" s="53">
        <v>1399</v>
      </c>
      <c r="E207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3" s="55" t="s">
        <v>162</v>
      </c>
      <c r="G2073" s="57">
        <v>43235.206388888888</v>
      </c>
      <c r="H2073" s="55" t="s">
        <v>1538</v>
      </c>
      <c r="I2073" s="55"/>
      <c r="J2073" s="55"/>
      <c r="K2073" s="55"/>
      <c r="L2073" s="57">
        <v>43235.206388888888</v>
      </c>
      <c r="M2073" s="59" t="s">
        <v>3257</v>
      </c>
      <c r="N2073" s="58" t="s">
        <v>4786</v>
      </c>
      <c r="O2073" s="55"/>
      <c r="P2073">
        <v>1</v>
      </c>
    </row>
    <row r="2074" spans="1:16" x14ac:dyDescent="0.25">
      <c r="A2074" s="46" t="s">
        <v>722</v>
      </c>
      <c r="B2074" s="46" t="s">
        <v>722</v>
      </c>
      <c r="C2074">
        <v>2074</v>
      </c>
      <c r="D2074" s="53">
        <v>1409</v>
      </c>
      <c r="E207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4" s="55" t="s">
        <v>162</v>
      </c>
      <c r="G2074" s="57">
        <v>43236.538738425923</v>
      </c>
      <c r="H2074" s="55" t="s">
        <v>1542</v>
      </c>
      <c r="I2074" s="59" t="s">
        <v>2014</v>
      </c>
      <c r="J2074" s="55" t="s">
        <v>2139</v>
      </c>
      <c r="K2074" s="55"/>
      <c r="L2074" s="57">
        <v>43236.538738425923</v>
      </c>
      <c r="M2074" s="59" t="s">
        <v>3265</v>
      </c>
      <c r="N2074" s="58" t="s">
        <v>4794</v>
      </c>
      <c r="O2074" s="55"/>
      <c r="P2074">
        <v>1</v>
      </c>
    </row>
    <row r="2075" spans="1:16" x14ac:dyDescent="0.25">
      <c r="A2075" s="46" t="s">
        <v>724</v>
      </c>
      <c r="B2075" s="46" t="s">
        <v>724</v>
      </c>
      <c r="C2075">
        <v>2075</v>
      </c>
      <c r="D2075" s="53">
        <v>1416</v>
      </c>
      <c r="E207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5" s="55" t="s">
        <v>162</v>
      </c>
      <c r="G2075" s="57">
        <v>43236.466550925928</v>
      </c>
      <c r="H2075" s="55" t="s">
        <v>1544</v>
      </c>
      <c r="I2075" s="59" t="s">
        <v>2016</v>
      </c>
      <c r="J2075" s="55" t="s">
        <v>2139</v>
      </c>
      <c r="K2075" s="55"/>
      <c r="L2075" s="57">
        <v>43236.466550925928</v>
      </c>
      <c r="M2075" s="59" t="s">
        <v>3270</v>
      </c>
      <c r="N2075" s="58" t="s">
        <v>4799</v>
      </c>
      <c r="O2075" s="55"/>
      <c r="P2075">
        <v>2</v>
      </c>
    </row>
    <row r="2076" spans="1:16" x14ac:dyDescent="0.25">
      <c r="A2076" s="46" t="s">
        <v>725</v>
      </c>
      <c r="B2076" s="46" t="s">
        <v>725</v>
      </c>
      <c r="C2076">
        <v>2076</v>
      </c>
      <c r="D2076" s="53">
        <v>1427</v>
      </c>
      <c r="E207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6" s="55" t="s">
        <v>162</v>
      </c>
      <c r="G2076" s="57">
        <v>43236.542905092596</v>
      </c>
      <c r="H2076" s="55" t="s">
        <v>1547</v>
      </c>
      <c r="I2076" s="59" t="s">
        <v>2019</v>
      </c>
      <c r="J2076" s="55" t="s">
        <v>2139</v>
      </c>
      <c r="K2076" s="55"/>
      <c r="L2076" s="57">
        <v>43236.542905092596</v>
      </c>
      <c r="M2076" s="59" t="s">
        <v>3279</v>
      </c>
      <c r="N2076" s="58" t="s">
        <v>4808</v>
      </c>
      <c r="O2076" s="55"/>
      <c r="P2076">
        <v>1</v>
      </c>
    </row>
    <row r="2077" spans="1:16" x14ac:dyDescent="0.25">
      <c r="A2077" s="46" t="s">
        <v>726</v>
      </c>
      <c r="B2077" s="46" t="s">
        <v>726</v>
      </c>
      <c r="C2077">
        <v>2077</v>
      </c>
      <c r="D2077" s="53">
        <v>1428</v>
      </c>
      <c r="E207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7" s="55" t="s">
        <v>162</v>
      </c>
      <c r="G2077" s="57">
        <v>43236.544548611113</v>
      </c>
      <c r="H2077" s="55" t="s">
        <v>1548</v>
      </c>
      <c r="I2077" s="55" t="s">
        <v>2020</v>
      </c>
      <c r="J2077" s="55" t="s">
        <v>2186</v>
      </c>
      <c r="K2077" s="55"/>
      <c r="L2077" s="57">
        <v>43236.544548611113</v>
      </c>
      <c r="M2077" s="59" t="s">
        <v>3280</v>
      </c>
      <c r="N2077" s="58" t="s">
        <v>4809</v>
      </c>
      <c r="O2077" s="55"/>
      <c r="P2077">
        <v>1</v>
      </c>
    </row>
    <row r="2078" spans="1:16" x14ac:dyDescent="0.25">
      <c r="A2078" s="46" t="s">
        <v>727</v>
      </c>
      <c r="B2078" s="46" t="s">
        <v>727</v>
      </c>
      <c r="C2078">
        <v>2078</v>
      </c>
      <c r="D2078" s="53">
        <v>1432</v>
      </c>
      <c r="E207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8" s="55" t="s">
        <v>162</v>
      </c>
      <c r="G2078" s="57">
        <v>43235.218078703707</v>
      </c>
      <c r="H2078" s="55" t="s">
        <v>1550</v>
      </c>
      <c r="I2078" s="59" t="s">
        <v>2022</v>
      </c>
      <c r="J2078" s="55" t="s">
        <v>2139</v>
      </c>
      <c r="K2078" s="55" t="s">
        <v>2254</v>
      </c>
      <c r="L2078" s="57">
        <v>43235.218078703707</v>
      </c>
      <c r="M2078" s="59" t="s">
        <v>3282</v>
      </c>
      <c r="N2078" s="58" t="s">
        <v>4811</v>
      </c>
      <c r="O2078" s="55"/>
      <c r="P2078">
        <v>14</v>
      </c>
    </row>
    <row r="2079" spans="1:16" x14ac:dyDescent="0.25">
      <c r="A2079" s="46" t="s">
        <v>731</v>
      </c>
      <c r="B2079" s="46" t="s">
        <v>731</v>
      </c>
      <c r="C2079">
        <v>2079</v>
      </c>
      <c r="D2079" s="53">
        <v>1437</v>
      </c>
      <c r="E207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79" s="55" t="s">
        <v>162</v>
      </c>
      <c r="G2079" s="57">
        <v>43235.378657407404</v>
      </c>
      <c r="H2079" s="55" t="s">
        <v>1553</v>
      </c>
      <c r="I2079" s="59" t="s">
        <v>2024</v>
      </c>
      <c r="J2079" s="55" t="s">
        <v>2139</v>
      </c>
      <c r="K2079" s="55"/>
      <c r="L2079" s="57">
        <v>43235.378657407404</v>
      </c>
      <c r="M2079" s="59" t="s">
        <v>3287</v>
      </c>
      <c r="N2079" s="58" t="s">
        <v>4816</v>
      </c>
      <c r="O2079" s="55"/>
      <c r="P2079">
        <v>9</v>
      </c>
    </row>
    <row r="2080" spans="1:16" x14ac:dyDescent="0.25">
      <c r="A2080" s="46" t="s">
        <v>737</v>
      </c>
      <c r="B2080" s="46" t="s">
        <v>737</v>
      </c>
      <c r="C2080">
        <v>2080</v>
      </c>
      <c r="D2080" s="53">
        <v>1472</v>
      </c>
      <c r="E208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0" s="55" t="s">
        <v>162</v>
      </c>
      <c r="G2080" s="57">
        <v>43235.699641203704</v>
      </c>
      <c r="H2080" s="55" t="s">
        <v>1561</v>
      </c>
      <c r="I2080" s="59" t="s">
        <v>1852</v>
      </c>
      <c r="J2080" s="55" t="s">
        <v>2141</v>
      </c>
      <c r="K2080" s="55"/>
      <c r="L2080" s="57">
        <v>43235.699641203704</v>
      </c>
      <c r="M2080" s="59" t="s">
        <v>3305</v>
      </c>
      <c r="N2080" s="58" t="s">
        <v>4834</v>
      </c>
      <c r="O2080" s="55"/>
      <c r="P2080">
        <v>1</v>
      </c>
    </row>
    <row r="2081" spans="1:16" x14ac:dyDescent="0.25">
      <c r="A2081" s="46" t="s">
        <v>741</v>
      </c>
      <c r="B2081" s="46" t="s">
        <v>741</v>
      </c>
      <c r="C2081">
        <v>2081</v>
      </c>
      <c r="D2081" s="53">
        <v>1488</v>
      </c>
      <c r="E208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1" s="55" t="s">
        <v>162</v>
      </c>
      <c r="G2081" s="57">
        <v>43235.350462962961</v>
      </c>
      <c r="H2081" s="55" t="s">
        <v>1562</v>
      </c>
      <c r="I2081" s="59" t="s">
        <v>2028</v>
      </c>
      <c r="J2081" s="55" t="s">
        <v>2139</v>
      </c>
      <c r="K2081" s="55" t="s">
        <v>2256</v>
      </c>
      <c r="L2081" s="57">
        <v>43235.350462962961</v>
      </c>
      <c r="M2081" s="59" t="s">
        <v>3315</v>
      </c>
      <c r="N2081" s="58" t="s">
        <v>4844</v>
      </c>
      <c r="O2081" s="55"/>
      <c r="P2081">
        <v>1</v>
      </c>
    </row>
    <row r="2082" spans="1:16" x14ac:dyDescent="0.25">
      <c r="A2082" s="46" t="s">
        <v>745</v>
      </c>
      <c r="B2082" s="46" t="s">
        <v>745</v>
      </c>
      <c r="C2082">
        <v>2082</v>
      </c>
      <c r="D2082" s="53">
        <v>1510</v>
      </c>
      <c r="E208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2" s="55" t="s">
        <v>162</v>
      </c>
      <c r="G2082" s="57">
        <v>43235.31659722222</v>
      </c>
      <c r="H2082" s="55" t="s">
        <v>1570</v>
      </c>
      <c r="I2082" s="59" t="s">
        <v>2030</v>
      </c>
      <c r="J2082" s="55" t="s">
        <v>2139</v>
      </c>
      <c r="K2082" s="55"/>
      <c r="L2082" s="57">
        <v>43235.31659722222</v>
      </c>
      <c r="M2082" s="59" t="s">
        <v>3332</v>
      </c>
      <c r="N2082" s="58" t="s">
        <v>4861</v>
      </c>
      <c r="O2082" s="55"/>
      <c r="P2082">
        <v>2</v>
      </c>
    </row>
    <row r="2083" spans="1:16" x14ac:dyDescent="0.25">
      <c r="A2083" s="46" t="s">
        <v>750</v>
      </c>
      <c r="B2083" s="46" t="s">
        <v>750</v>
      </c>
      <c r="C2083">
        <v>2083</v>
      </c>
      <c r="D2083" s="53">
        <v>1532</v>
      </c>
      <c r="E208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3" s="55" t="s">
        <v>162</v>
      </c>
      <c r="G2083" s="57">
        <v>43236.554224537038</v>
      </c>
      <c r="H2083" s="55" t="s">
        <v>1574</v>
      </c>
      <c r="I2083" s="59" t="s">
        <v>2032</v>
      </c>
      <c r="J2083" s="55" t="s">
        <v>2188</v>
      </c>
      <c r="K2083" s="55"/>
      <c r="L2083" s="57">
        <v>43236.554224537038</v>
      </c>
      <c r="M2083" s="59" t="s">
        <v>3344</v>
      </c>
      <c r="N2083" s="58" t="s">
        <v>4873</v>
      </c>
      <c r="O2083" s="55"/>
      <c r="P2083">
        <v>1</v>
      </c>
    </row>
    <row r="2084" spans="1:16" x14ac:dyDescent="0.25">
      <c r="A2084" s="46" t="s">
        <v>752</v>
      </c>
      <c r="B2084" s="46" t="s">
        <v>752</v>
      </c>
      <c r="C2084">
        <v>2084</v>
      </c>
      <c r="D2084" s="53">
        <v>1542</v>
      </c>
      <c r="E208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4" s="55" t="s">
        <v>162</v>
      </c>
      <c r="G2084" s="57">
        <v>43235.350682870368</v>
      </c>
      <c r="H2084" s="55" t="s">
        <v>1576</v>
      </c>
      <c r="I2084" s="59" t="s">
        <v>2033</v>
      </c>
      <c r="J2084" s="55" t="s">
        <v>2139</v>
      </c>
      <c r="K2084" s="55"/>
      <c r="L2084" s="57">
        <v>43235.350682870368</v>
      </c>
      <c r="M2084" s="59" t="s">
        <v>3352</v>
      </c>
      <c r="N2084" s="58" t="s">
        <v>4881</v>
      </c>
      <c r="O2084" s="55"/>
      <c r="P2084">
        <v>1</v>
      </c>
    </row>
    <row r="2085" spans="1:16" x14ac:dyDescent="0.25">
      <c r="A2085" s="46" t="s">
        <v>754</v>
      </c>
      <c r="B2085" s="46" t="s">
        <v>754</v>
      </c>
      <c r="C2085">
        <v>2085</v>
      </c>
      <c r="D2085" s="53">
        <v>1546</v>
      </c>
      <c r="E208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5" s="55" t="s">
        <v>162</v>
      </c>
      <c r="G2085" s="57">
        <v>43235.458483796298</v>
      </c>
      <c r="H2085" s="55" t="s">
        <v>1577</v>
      </c>
      <c r="I2085" s="59" t="s">
        <v>2034</v>
      </c>
      <c r="J2085" s="55" t="s">
        <v>2139</v>
      </c>
      <c r="K2085" s="55" t="s">
        <v>2226</v>
      </c>
      <c r="L2085" s="57">
        <v>43235.458483796298</v>
      </c>
      <c r="M2085" s="59" t="s">
        <v>3353</v>
      </c>
      <c r="N2085" s="58" t="s">
        <v>4882</v>
      </c>
      <c r="O2085" s="55"/>
      <c r="P2085">
        <v>1</v>
      </c>
    </row>
    <row r="2086" spans="1:16" x14ac:dyDescent="0.25">
      <c r="A2086" s="46" t="s">
        <v>746</v>
      </c>
      <c r="B2086" s="46" t="s">
        <v>746</v>
      </c>
      <c r="C2086">
        <v>2086</v>
      </c>
      <c r="D2086" s="53">
        <v>1562</v>
      </c>
      <c r="E208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6" s="55" t="s">
        <v>162</v>
      </c>
      <c r="G2086" s="57">
        <v>43236.251087962963</v>
      </c>
      <c r="H2086" s="55" t="s">
        <v>1579</v>
      </c>
      <c r="I2086" s="59" t="s">
        <v>2035</v>
      </c>
      <c r="J2086" s="55" t="s">
        <v>2139</v>
      </c>
      <c r="K2086" s="55"/>
      <c r="L2086" s="57">
        <v>43236.251087962963</v>
      </c>
      <c r="M2086" s="59" t="s">
        <v>3368</v>
      </c>
      <c r="N2086" s="58" t="s">
        <v>4897</v>
      </c>
      <c r="O2086" s="55"/>
      <c r="P2086">
        <v>1</v>
      </c>
    </row>
    <row r="2087" spans="1:16" x14ac:dyDescent="0.25">
      <c r="A2087" s="46" t="s">
        <v>755</v>
      </c>
      <c r="B2087" s="46" t="s">
        <v>755</v>
      </c>
      <c r="C2087">
        <v>2087</v>
      </c>
      <c r="D2087" s="53">
        <v>1572</v>
      </c>
      <c r="E208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7" s="55" t="s">
        <v>162</v>
      </c>
      <c r="G2087" s="57">
        <v>43235.505393518521</v>
      </c>
      <c r="H2087" s="55" t="s">
        <v>1582</v>
      </c>
      <c r="I2087" s="59" t="s">
        <v>2037</v>
      </c>
      <c r="J2087" s="55" t="s">
        <v>2158</v>
      </c>
      <c r="K2087" s="55"/>
      <c r="L2087" s="57">
        <v>43235.505393518521</v>
      </c>
      <c r="M2087" s="59" t="s">
        <v>3373</v>
      </c>
      <c r="N2087" s="58" t="s">
        <v>4902</v>
      </c>
      <c r="O2087" s="55"/>
      <c r="P2087">
        <v>4</v>
      </c>
    </row>
    <row r="2088" spans="1:16" x14ac:dyDescent="0.25">
      <c r="A2088" s="46" t="s">
        <v>751</v>
      </c>
      <c r="B2088" s="46" t="s">
        <v>751</v>
      </c>
      <c r="C2088">
        <v>2088</v>
      </c>
      <c r="D2088" s="53">
        <v>1592</v>
      </c>
      <c r="E208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8" s="55" t="s">
        <v>162</v>
      </c>
      <c r="G2088" s="57">
        <v>43236.507719907408</v>
      </c>
      <c r="H2088" s="55" t="s">
        <v>1584</v>
      </c>
      <c r="I2088" s="59" t="s">
        <v>1999</v>
      </c>
      <c r="J2088" s="55" t="s">
        <v>2142</v>
      </c>
      <c r="K2088" s="55"/>
      <c r="L2088" s="57">
        <v>43236.507719907408</v>
      </c>
      <c r="M2088" s="59" t="s">
        <v>3379</v>
      </c>
      <c r="N2088" s="58" t="s">
        <v>4908</v>
      </c>
      <c r="O2088" s="55"/>
      <c r="P2088">
        <v>1</v>
      </c>
    </row>
    <row r="2089" spans="1:16" x14ac:dyDescent="0.25">
      <c r="A2089" s="46" t="s">
        <v>758</v>
      </c>
      <c r="B2089" s="46" t="s">
        <v>758</v>
      </c>
      <c r="C2089">
        <v>2089</v>
      </c>
      <c r="D2089" s="53">
        <v>1597</v>
      </c>
      <c r="E208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89" s="55" t="s">
        <v>162</v>
      </c>
      <c r="G2089" s="57">
        <v>43236.556759259256</v>
      </c>
      <c r="H2089" s="55" t="s">
        <v>1585</v>
      </c>
      <c r="I2089" s="59" t="s">
        <v>2039</v>
      </c>
      <c r="J2089" s="55" t="s">
        <v>2155</v>
      </c>
      <c r="K2089" s="55" t="s">
        <v>2257</v>
      </c>
      <c r="L2089" s="57">
        <v>43236.556759259256</v>
      </c>
      <c r="M2089" s="59" t="s">
        <v>3381</v>
      </c>
      <c r="N2089" s="58" t="s">
        <v>4910</v>
      </c>
      <c r="O2089" s="55"/>
      <c r="P2089">
        <v>1</v>
      </c>
    </row>
    <row r="2090" spans="1:16" x14ac:dyDescent="0.25">
      <c r="A2090" s="46" t="s">
        <v>760</v>
      </c>
      <c r="B2090" s="46" t="s">
        <v>760</v>
      </c>
      <c r="C2090">
        <v>2090</v>
      </c>
      <c r="D2090" s="53">
        <v>1611</v>
      </c>
      <c r="E209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0" s="55" t="s">
        <v>162</v>
      </c>
      <c r="G2090" s="57">
        <v>43235.372939814813</v>
      </c>
      <c r="H2090" s="55" t="s">
        <v>1587</v>
      </c>
      <c r="I2090" s="59" t="s">
        <v>2040</v>
      </c>
      <c r="J2090" s="55" t="s">
        <v>2139</v>
      </c>
      <c r="K2090" s="55"/>
      <c r="L2090" s="57">
        <v>43235.372939814813</v>
      </c>
      <c r="M2090" s="59" t="s">
        <v>3391</v>
      </c>
      <c r="N2090" s="58" t="s">
        <v>4920</v>
      </c>
      <c r="O2090" s="55"/>
      <c r="P2090">
        <v>3</v>
      </c>
    </row>
    <row r="2091" spans="1:16" x14ac:dyDescent="0.25">
      <c r="A2091" s="46" t="s">
        <v>763</v>
      </c>
      <c r="B2091" s="46" t="s">
        <v>763</v>
      </c>
      <c r="C2091">
        <v>2091</v>
      </c>
      <c r="D2091" s="53">
        <v>1649</v>
      </c>
      <c r="E209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1" s="55" t="s">
        <v>162</v>
      </c>
      <c r="G2091" s="57">
        <v>43236.561620370368</v>
      </c>
      <c r="H2091" s="55" t="s">
        <v>1594</v>
      </c>
      <c r="I2091" s="59" t="s">
        <v>2043</v>
      </c>
      <c r="J2091" s="55" t="s">
        <v>2139</v>
      </c>
      <c r="K2091" s="55"/>
      <c r="L2091" s="57">
        <v>43236.561620370368</v>
      </c>
      <c r="M2091" s="59" t="s">
        <v>3414</v>
      </c>
      <c r="N2091" s="58" t="s">
        <v>4943</v>
      </c>
      <c r="O2091" s="55"/>
      <c r="P2091">
        <v>1</v>
      </c>
    </row>
    <row r="2092" spans="1:16" x14ac:dyDescent="0.25">
      <c r="A2092" s="46" t="s">
        <v>764</v>
      </c>
      <c r="B2092" s="46" t="s">
        <v>764</v>
      </c>
      <c r="C2092">
        <v>2092</v>
      </c>
      <c r="D2092" s="53">
        <v>1650</v>
      </c>
      <c r="E209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2" s="55" t="s">
        <v>162</v>
      </c>
      <c r="G2092" s="57">
        <v>43235.742372685185</v>
      </c>
      <c r="H2092" s="55" t="s">
        <v>1595</v>
      </c>
      <c r="I2092" s="59" t="s">
        <v>1817</v>
      </c>
      <c r="J2092" s="55" t="s">
        <v>2137</v>
      </c>
      <c r="K2092" s="55"/>
      <c r="L2092" s="57">
        <v>43235.742372685185</v>
      </c>
      <c r="M2092" s="59" t="s">
        <v>3415</v>
      </c>
      <c r="N2092" s="58" t="s">
        <v>4944</v>
      </c>
      <c r="O2092" s="55"/>
      <c r="P2092">
        <v>1</v>
      </c>
    </row>
    <row r="2093" spans="1:16" x14ac:dyDescent="0.25">
      <c r="A2093" s="46" t="s">
        <v>767</v>
      </c>
      <c r="B2093" s="46" t="s">
        <v>767</v>
      </c>
      <c r="C2093">
        <v>2093</v>
      </c>
      <c r="D2093" s="53">
        <v>1654</v>
      </c>
      <c r="E209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3" s="55" t="s">
        <v>162</v>
      </c>
      <c r="G2093" s="57">
        <v>43235.263171296298</v>
      </c>
      <c r="H2093" s="55" t="s">
        <v>1596</v>
      </c>
      <c r="I2093" s="59" t="s">
        <v>1819</v>
      </c>
      <c r="J2093" s="55" t="s">
        <v>2141</v>
      </c>
      <c r="K2093" s="55"/>
      <c r="L2093" s="57">
        <v>43235.263171296298</v>
      </c>
      <c r="M2093" s="59" t="s">
        <v>3418</v>
      </c>
      <c r="N2093" s="58" t="s">
        <v>4947</v>
      </c>
      <c r="O2093" s="55"/>
      <c r="P2093">
        <v>5</v>
      </c>
    </row>
    <row r="2094" spans="1:16" x14ac:dyDescent="0.25">
      <c r="A2094" s="46" t="s">
        <v>772</v>
      </c>
      <c r="B2094" s="46" t="s">
        <v>772</v>
      </c>
      <c r="C2094">
        <v>2094</v>
      </c>
      <c r="D2094" s="53">
        <v>1669</v>
      </c>
      <c r="E209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4" s="55" t="s">
        <v>162</v>
      </c>
      <c r="G2094" s="57">
        <v>43235.331712962965</v>
      </c>
      <c r="H2094" s="55" t="s">
        <v>1601</v>
      </c>
      <c r="I2094" s="59" t="s">
        <v>2046</v>
      </c>
      <c r="J2094" s="55" t="s">
        <v>2136</v>
      </c>
      <c r="K2094" s="55" t="s">
        <v>2222</v>
      </c>
      <c r="L2094" s="57">
        <v>43235.331712962965</v>
      </c>
      <c r="M2094" s="59" t="s">
        <v>3431</v>
      </c>
      <c r="N2094" s="58" t="s">
        <v>4960</v>
      </c>
      <c r="O2094" s="55"/>
      <c r="P2094">
        <v>11</v>
      </c>
    </row>
    <row r="2095" spans="1:16" x14ac:dyDescent="0.25">
      <c r="A2095" s="46" t="s">
        <v>774</v>
      </c>
      <c r="B2095" s="46" t="s">
        <v>774</v>
      </c>
      <c r="C2095">
        <v>2095</v>
      </c>
      <c r="D2095" s="53">
        <v>1671</v>
      </c>
      <c r="E209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5" s="55" t="s">
        <v>162</v>
      </c>
      <c r="G2095" s="57">
        <v>43235.471273148149</v>
      </c>
      <c r="H2095" s="55" t="s">
        <v>1603</v>
      </c>
      <c r="I2095" s="59" t="s">
        <v>2048</v>
      </c>
      <c r="J2095" s="55" t="s">
        <v>2139</v>
      </c>
      <c r="K2095" s="55"/>
      <c r="L2095" s="57">
        <v>43235.471273148149</v>
      </c>
      <c r="M2095" s="59" t="s">
        <v>3433</v>
      </c>
      <c r="N2095" s="58" t="s">
        <v>4962</v>
      </c>
      <c r="O2095" s="55"/>
      <c r="P2095">
        <v>1</v>
      </c>
    </row>
    <row r="2096" spans="1:16" x14ac:dyDescent="0.25">
      <c r="A2096" s="46" t="s">
        <v>781</v>
      </c>
      <c r="B2096" s="46" t="s">
        <v>781</v>
      </c>
      <c r="C2096">
        <v>2096</v>
      </c>
      <c r="D2096" s="53">
        <v>1688</v>
      </c>
      <c r="E209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6" s="55" t="s">
        <v>162</v>
      </c>
      <c r="G2096" s="57">
        <v>43235.538298611114</v>
      </c>
      <c r="H2096" s="55" t="s">
        <v>1611</v>
      </c>
      <c r="I2096" s="59" t="s">
        <v>2051</v>
      </c>
      <c r="J2096" s="55" t="s">
        <v>2139</v>
      </c>
      <c r="K2096" s="55"/>
      <c r="L2096" s="57">
        <v>43235.538298611114</v>
      </c>
      <c r="M2096" s="59" t="s">
        <v>3444</v>
      </c>
      <c r="N2096" s="58" t="s">
        <v>4973</v>
      </c>
      <c r="O2096" s="55"/>
      <c r="P2096">
        <v>1</v>
      </c>
    </row>
    <row r="2097" spans="1:16" x14ac:dyDescent="0.25">
      <c r="A2097" s="46" t="s">
        <v>782</v>
      </c>
      <c r="B2097" s="46" t="s">
        <v>782</v>
      </c>
      <c r="C2097">
        <v>2097</v>
      </c>
      <c r="D2097" s="53">
        <v>1692</v>
      </c>
      <c r="E209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7" s="55" t="s">
        <v>162</v>
      </c>
      <c r="G2097" s="57">
        <v>43235.412037037036</v>
      </c>
      <c r="H2097" s="55" t="s">
        <v>1612</v>
      </c>
      <c r="I2097" s="59" t="s">
        <v>1863</v>
      </c>
      <c r="J2097" s="55" t="s">
        <v>2162</v>
      </c>
      <c r="K2097" s="55" t="s">
        <v>2215</v>
      </c>
      <c r="L2097" s="57">
        <v>43235.412037037036</v>
      </c>
      <c r="M2097" s="59" t="s">
        <v>3448</v>
      </c>
      <c r="N2097" s="58" t="s">
        <v>4977</v>
      </c>
      <c r="O2097" s="55"/>
      <c r="P2097">
        <v>3</v>
      </c>
    </row>
    <row r="2098" spans="1:16" x14ac:dyDescent="0.25">
      <c r="A2098" s="46" t="s">
        <v>783</v>
      </c>
      <c r="B2098" s="46" t="s">
        <v>783</v>
      </c>
      <c r="C2098">
        <v>2098</v>
      </c>
      <c r="D2098" s="53">
        <v>1705</v>
      </c>
      <c r="E209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8" s="55" t="s">
        <v>162</v>
      </c>
      <c r="G2098" s="57">
        <v>43235.842187499999</v>
      </c>
      <c r="H2098" s="55" t="s">
        <v>1614</v>
      </c>
      <c r="I2098" s="59" t="s">
        <v>2052</v>
      </c>
      <c r="J2098" s="55" t="s">
        <v>2139</v>
      </c>
      <c r="K2098" s="55"/>
      <c r="L2098" s="57">
        <v>43235.842187499999</v>
      </c>
      <c r="M2098" s="59" t="s">
        <v>3458</v>
      </c>
      <c r="N2098" s="58" t="s">
        <v>4987</v>
      </c>
      <c r="O2098" s="55"/>
      <c r="P2098">
        <v>1</v>
      </c>
    </row>
    <row r="2099" spans="1:16" x14ac:dyDescent="0.25">
      <c r="A2099" s="46" t="s">
        <v>784</v>
      </c>
      <c r="B2099" s="46" t="s">
        <v>784</v>
      </c>
      <c r="C2099">
        <v>2099</v>
      </c>
      <c r="D2099" s="53">
        <v>1707</v>
      </c>
      <c r="E209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099" s="55" t="s">
        <v>162</v>
      </c>
      <c r="G2099" s="57">
        <v>43236.339143518519</v>
      </c>
      <c r="H2099" s="55" t="s">
        <v>1615</v>
      </c>
      <c r="I2099" s="59" t="s">
        <v>2053</v>
      </c>
      <c r="J2099" s="55" t="s">
        <v>2139</v>
      </c>
      <c r="K2099" s="55" t="s">
        <v>2238</v>
      </c>
      <c r="L2099" s="57">
        <v>43236.339143518519</v>
      </c>
      <c r="M2099" s="59" t="s">
        <v>3460</v>
      </c>
      <c r="N2099" s="58" t="s">
        <v>4989</v>
      </c>
      <c r="O2099" s="55"/>
      <c r="P2099">
        <v>1</v>
      </c>
    </row>
    <row r="2100" spans="1:16" x14ac:dyDescent="0.25">
      <c r="A2100" s="46" t="s">
        <v>596</v>
      </c>
      <c r="B2100" s="46" t="s">
        <v>596</v>
      </c>
      <c r="C2100">
        <v>2100</v>
      </c>
      <c r="D2100" s="53">
        <v>1711</v>
      </c>
      <c r="E210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0" s="55" t="s">
        <v>162</v>
      </c>
      <c r="G2100" s="57">
        <v>43236.381469907406</v>
      </c>
      <c r="H2100" s="55" t="s">
        <v>1616</v>
      </c>
      <c r="I2100" s="59" t="s">
        <v>1990</v>
      </c>
      <c r="J2100" s="55" t="s">
        <v>2162</v>
      </c>
      <c r="K2100" s="55"/>
      <c r="L2100" s="57">
        <v>43236.381469907406</v>
      </c>
      <c r="M2100" s="59" t="s">
        <v>3463</v>
      </c>
      <c r="N2100" s="58" t="s">
        <v>4992</v>
      </c>
      <c r="O2100" s="55"/>
      <c r="P2100">
        <v>1</v>
      </c>
    </row>
    <row r="2101" spans="1:16" x14ac:dyDescent="0.25">
      <c r="A2101" s="46" t="s">
        <v>786</v>
      </c>
      <c r="B2101" s="46" t="s">
        <v>786</v>
      </c>
      <c r="C2101">
        <v>2101</v>
      </c>
      <c r="D2101" s="53">
        <v>1733</v>
      </c>
      <c r="E210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1" s="55" t="s">
        <v>162</v>
      </c>
      <c r="G2101" s="57">
        <v>43236.575208333335</v>
      </c>
      <c r="H2101" s="55" t="s">
        <v>1620</v>
      </c>
      <c r="I2101" s="59" t="s">
        <v>2055</v>
      </c>
      <c r="J2101" s="55" t="s">
        <v>2139</v>
      </c>
      <c r="K2101" s="55"/>
      <c r="L2101" s="57">
        <v>43236.575208333335</v>
      </c>
      <c r="M2101" s="59" t="s">
        <v>3480</v>
      </c>
      <c r="N2101" s="58" t="s">
        <v>5009</v>
      </c>
      <c r="O2101" s="55"/>
      <c r="P2101">
        <v>1</v>
      </c>
    </row>
    <row r="2102" spans="1:16" x14ac:dyDescent="0.25">
      <c r="A2102" s="46" t="s">
        <v>788</v>
      </c>
      <c r="B2102" s="46" t="s">
        <v>788</v>
      </c>
      <c r="C2102">
        <v>2102</v>
      </c>
      <c r="D2102" s="53">
        <v>1736</v>
      </c>
      <c r="E210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2" s="55" t="s">
        <v>162</v>
      </c>
      <c r="G2102" s="57">
        <v>43236.563969907409</v>
      </c>
      <c r="H2102" s="55" t="s">
        <v>1622</v>
      </c>
      <c r="I2102" s="59" t="s">
        <v>2057</v>
      </c>
      <c r="J2102" s="55" t="s">
        <v>2139</v>
      </c>
      <c r="K2102" s="55"/>
      <c r="L2102" s="57">
        <v>43236.563969907409</v>
      </c>
      <c r="M2102" s="59" t="s">
        <v>3482</v>
      </c>
      <c r="N2102" s="58" t="s">
        <v>5011</v>
      </c>
      <c r="O2102" s="55"/>
      <c r="P2102">
        <v>1</v>
      </c>
    </row>
    <row r="2103" spans="1:16" x14ac:dyDescent="0.25">
      <c r="A2103" s="46" t="s">
        <v>790</v>
      </c>
      <c r="B2103" s="46" t="s">
        <v>790</v>
      </c>
      <c r="C2103">
        <v>2103</v>
      </c>
      <c r="D2103" s="53">
        <v>1741</v>
      </c>
      <c r="E210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3" s="55" t="s">
        <v>162</v>
      </c>
      <c r="G2103" s="57">
        <v>43236.572210648148</v>
      </c>
      <c r="H2103" s="55" t="s">
        <v>1624</v>
      </c>
      <c r="I2103" s="59" t="s">
        <v>2058</v>
      </c>
      <c r="J2103" s="55" t="s">
        <v>2139</v>
      </c>
      <c r="K2103" s="55"/>
      <c r="L2103" s="57">
        <v>43236.572210648148</v>
      </c>
      <c r="M2103" s="59" t="s">
        <v>3487</v>
      </c>
      <c r="N2103" s="58" t="s">
        <v>5016</v>
      </c>
      <c r="O2103" s="55"/>
      <c r="P2103">
        <v>1</v>
      </c>
    </row>
    <row r="2104" spans="1:16" x14ac:dyDescent="0.25">
      <c r="A2104" s="46" t="s">
        <v>794</v>
      </c>
      <c r="B2104" s="46" t="s">
        <v>794</v>
      </c>
      <c r="C2104">
        <v>2104</v>
      </c>
      <c r="D2104" s="53">
        <v>1761</v>
      </c>
      <c r="E210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4" s="55" t="s">
        <v>162</v>
      </c>
      <c r="G2104" s="57">
        <v>43235.383368055554</v>
      </c>
      <c r="H2104" s="55" t="s">
        <v>1628</v>
      </c>
      <c r="I2104" s="59" t="s">
        <v>2060</v>
      </c>
      <c r="J2104" s="55" t="s">
        <v>2139</v>
      </c>
      <c r="K2104" s="55"/>
      <c r="L2104" s="57">
        <v>43235.383368055554</v>
      </c>
      <c r="M2104" s="59" t="s">
        <v>3500</v>
      </c>
      <c r="N2104" s="58" t="s">
        <v>5029</v>
      </c>
      <c r="O2104" s="55"/>
      <c r="P2104">
        <v>2</v>
      </c>
    </row>
    <row r="2105" spans="1:16" x14ac:dyDescent="0.25">
      <c r="A2105" s="46" t="s">
        <v>796</v>
      </c>
      <c r="B2105" s="46" t="s">
        <v>796</v>
      </c>
      <c r="C2105">
        <v>2105</v>
      </c>
      <c r="D2105" s="53">
        <v>1767</v>
      </c>
      <c r="E210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5" s="55" t="s">
        <v>162</v>
      </c>
      <c r="G2105" s="57">
        <v>43236.239768518521</v>
      </c>
      <c r="H2105" s="55" t="s">
        <v>1632</v>
      </c>
      <c r="I2105" s="59" t="s">
        <v>2064</v>
      </c>
      <c r="J2105" s="55" t="s">
        <v>2139</v>
      </c>
      <c r="K2105" s="55"/>
      <c r="L2105" s="57">
        <v>43236.239768518521</v>
      </c>
      <c r="M2105" s="59" t="s">
        <v>3506</v>
      </c>
      <c r="N2105" s="58" t="s">
        <v>5036</v>
      </c>
      <c r="O2105" s="55"/>
      <c r="P2105">
        <v>1</v>
      </c>
    </row>
    <row r="2106" spans="1:16" x14ac:dyDescent="0.25">
      <c r="A2106" s="46" t="s">
        <v>762</v>
      </c>
      <c r="B2106" s="46" t="s">
        <v>762</v>
      </c>
      <c r="C2106">
        <v>2106</v>
      </c>
      <c r="D2106" s="53">
        <v>1775</v>
      </c>
      <c r="E210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6" s="55" t="s">
        <v>162</v>
      </c>
      <c r="G2106" s="57">
        <v>43235.617060185185</v>
      </c>
      <c r="H2106" s="55" t="s">
        <v>1637</v>
      </c>
      <c r="I2106" s="55"/>
      <c r="J2106" s="55"/>
      <c r="K2106" s="55" t="s">
        <v>2231</v>
      </c>
      <c r="L2106" s="57">
        <v>43235.617060185185</v>
      </c>
      <c r="M2106" s="59" t="s">
        <v>3512</v>
      </c>
      <c r="N2106" s="58" t="s">
        <v>5042</v>
      </c>
      <c r="O2106" s="55"/>
      <c r="P2106">
        <v>1</v>
      </c>
    </row>
    <row r="2107" spans="1:16" x14ac:dyDescent="0.25">
      <c r="A2107" s="46" t="s">
        <v>801</v>
      </c>
      <c r="B2107" s="46" t="s">
        <v>801</v>
      </c>
      <c r="C2107">
        <v>2107</v>
      </c>
      <c r="D2107" s="53">
        <v>1781</v>
      </c>
      <c r="E210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7" s="55" t="s">
        <v>162</v>
      </c>
      <c r="G2107" s="57">
        <v>43234.817106481481</v>
      </c>
      <c r="H2107" s="55" t="s">
        <v>1639</v>
      </c>
      <c r="I2107" s="59" t="s">
        <v>2070</v>
      </c>
      <c r="J2107" s="55" t="s">
        <v>2139</v>
      </c>
      <c r="K2107" s="55"/>
      <c r="L2107" s="57">
        <v>43234.817106481481</v>
      </c>
      <c r="M2107" s="59" t="s">
        <v>3517</v>
      </c>
      <c r="N2107" s="58" t="s">
        <v>5047</v>
      </c>
      <c r="O2107" s="55"/>
      <c r="P2107">
        <v>1</v>
      </c>
    </row>
    <row r="2108" spans="1:16" x14ac:dyDescent="0.25">
      <c r="A2108" s="46" t="s">
        <v>802</v>
      </c>
      <c r="B2108" s="46" t="s">
        <v>802</v>
      </c>
      <c r="C2108">
        <v>2108</v>
      </c>
      <c r="D2108" s="53">
        <v>1786</v>
      </c>
      <c r="E210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8" s="55" t="s">
        <v>162</v>
      </c>
      <c r="G2108" s="57">
        <v>43235.406423611108</v>
      </c>
      <c r="H2108" s="55" t="s">
        <v>1643</v>
      </c>
      <c r="I2108" s="59" t="s">
        <v>2074</v>
      </c>
      <c r="J2108" s="55" t="s">
        <v>2139</v>
      </c>
      <c r="K2108" s="55"/>
      <c r="L2108" s="57">
        <v>43235.406423611108</v>
      </c>
      <c r="M2108" s="59" t="s">
        <v>3522</v>
      </c>
      <c r="N2108" s="58" t="s">
        <v>5052</v>
      </c>
      <c r="O2108" s="55"/>
      <c r="P2108">
        <v>1</v>
      </c>
    </row>
    <row r="2109" spans="1:16" x14ac:dyDescent="0.25">
      <c r="A2109" s="46" t="s">
        <v>803</v>
      </c>
      <c r="B2109" s="46" t="s">
        <v>803</v>
      </c>
      <c r="C2109">
        <v>2109</v>
      </c>
      <c r="D2109" s="53">
        <v>1790</v>
      </c>
      <c r="E210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09" s="55" t="s">
        <v>162</v>
      </c>
      <c r="G2109" s="57">
        <v>43236.366215277776</v>
      </c>
      <c r="H2109" s="55" t="s">
        <v>1646</v>
      </c>
      <c r="I2109" s="59" t="s">
        <v>2077</v>
      </c>
      <c r="J2109" s="55" t="s">
        <v>2139</v>
      </c>
      <c r="K2109" s="55"/>
      <c r="L2109" s="57">
        <v>43236.366215277776</v>
      </c>
      <c r="M2109" s="59" t="s">
        <v>3525</v>
      </c>
      <c r="N2109" s="58" t="s">
        <v>5055</v>
      </c>
      <c r="O2109" s="55"/>
      <c r="P2109">
        <v>1</v>
      </c>
    </row>
    <row r="2110" spans="1:16" x14ac:dyDescent="0.25">
      <c r="A2110" s="46" t="s">
        <v>720</v>
      </c>
      <c r="B2110" s="46" t="s">
        <v>720</v>
      </c>
      <c r="C2110">
        <v>2110</v>
      </c>
      <c r="D2110" s="53">
        <v>1792</v>
      </c>
      <c r="E211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0" s="55" t="s">
        <v>162</v>
      </c>
      <c r="G2110" s="57">
        <v>43235.339502314811</v>
      </c>
      <c r="H2110" s="59" t="s">
        <v>1647</v>
      </c>
      <c r="I2110" s="59" t="s">
        <v>1826</v>
      </c>
      <c r="J2110" s="55" t="s">
        <v>2140</v>
      </c>
      <c r="K2110" s="55"/>
      <c r="L2110" s="57">
        <v>43235.339502314811</v>
      </c>
      <c r="M2110" s="59" t="s">
        <v>3527</v>
      </c>
      <c r="N2110" s="58" t="s">
        <v>5057</v>
      </c>
      <c r="O2110" s="58" t="s">
        <v>5399</v>
      </c>
      <c r="P2110" s="61">
        <v>1</v>
      </c>
    </row>
    <row r="2111" spans="1:16" x14ac:dyDescent="0.25">
      <c r="A2111" s="46" t="s">
        <v>804</v>
      </c>
      <c r="B2111" s="46" t="s">
        <v>804</v>
      </c>
      <c r="C2111">
        <v>2111</v>
      </c>
      <c r="D2111" s="53">
        <v>1797</v>
      </c>
      <c r="E211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1" s="55" t="s">
        <v>162</v>
      </c>
      <c r="G2111" s="57">
        <v>43235.553611111114</v>
      </c>
      <c r="H2111" s="55" t="s">
        <v>1651</v>
      </c>
      <c r="I2111" s="59" t="s">
        <v>2080</v>
      </c>
      <c r="J2111" s="55" t="s">
        <v>2139</v>
      </c>
      <c r="K2111" s="55" t="s">
        <v>2266</v>
      </c>
      <c r="L2111" s="57">
        <v>43235.553611111114</v>
      </c>
      <c r="M2111" s="59" t="s">
        <v>3531</v>
      </c>
      <c r="N2111" s="58" t="s">
        <v>5061</v>
      </c>
      <c r="O2111" s="55"/>
      <c r="P2111">
        <v>6</v>
      </c>
    </row>
    <row r="2112" spans="1:16" x14ac:dyDescent="0.25">
      <c r="A2112" s="46" t="s">
        <v>795</v>
      </c>
      <c r="B2112" s="46" t="s">
        <v>795</v>
      </c>
      <c r="C2112">
        <v>2112</v>
      </c>
      <c r="D2112" s="53">
        <v>1800</v>
      </c>
      <c r="E211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2" s="55" t="s">
        <v>162</v>
      </c>
      <c r="G2112" s="57">
        <v>43235.785196759258</v>
      </c>
      <c r="H2112" s="55" t="s">
        <v>1653</v>
      </c>
      <c r="I2112" s="55" t="s">
        <v>2081</v>
      </c>
      <c r="J2112" s="55" t="s">
        <v>2190</v>
      </c>
      <c r="K2112" s="55"/>
      <c r="L2112" s="57">
        <v>43235.785196759258</v>
      </c>
      <c r="M2112" s="59" t="s">
        <v>3533</v>
      </c>
      <c r="N2112" s="58" t="s">
        <v>5065</v>
      </c>
      <c r="O2112" s="55"/>
      <c r="P2112">
        <v>2</v>
      </c>
    </row>
    <row r="2113" spans="1:16" x14ac:dyDescent="0.25">
      <c r="A2113" s="46" t="s">
        <v>806</v>
      </c>
      <c r="B2113" s="46" t="s">
        <v>806</v>
      </c>
      <c r="C2113">
        <v>2113</v>
      </c>
      <c r="D2113" s="53">
        <v>1810</v>
      </c>
      <c r="E211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3" s="55" t="s">
        <v>162</v>
      </c>
      <c r="G2113" s="57">
        <v>43235.199664351851</v>
      </c>
      <c r="H2113" s="55" t="s">
        <v>1655</v>
      </c>
      <c r="I2113" s="59" t="s">
        <v>2083</v>
      </c>
      <c r="J2113" s="55" t="s">
        <v>2139</v>
      </c>
      <c r="K2113" s="55"/>
      <c r="L2113" s="57">
        <v>43235.199664351851</v>
      </c>
      <c r="M2113" s="59" t="s">
        <v>3541</v>
      </c>
      <c r="N2113" s="58" t="s">
        <v>5073</v>
      </c>
      <c r="O2113" s="55"/>
      <c r="P2113">
        <v>3</v>
      </c>
    </row>
    <row r="2114" spans="1:16" x14ac:dyDescent="0.25">
      <c r="A2114" s="46" t="s">
        <v>808</v>
      </c>
      <c r="B2114" s="46" t="s">
        <v>808</v>
      </c>
      <c r="C2114">
        <v>2114</v>
      </c>
      <c r="D2114" s="53">
        <v>1813</v>
      </c>
      <c r="E211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4" s="55" t="s">
        <v>162</v>
      </c>
      <c r="G2114" s="57">
        <v>43235.539814814816</v>
      </c>
      <c r="H2114" s="55" t="s">
        <v>1656</v>
      </c>
      <c r="I2114" s="59" t="s">
        <v>2084</v>
      </c>
      <c r="J2114" s="55" t="s">
        <v>2139</v>
      </c>
      <c r="K2114" s="55"/>
      <c r="L2114" s="57">
        <v>43235.539814814816</v>
      </c>
      <c r="M2114" s="59" t="s">
        <v>3544</v>
      </c>
      <c r="N2114" s="58" t="s">
        <v>5076</v>
      </c>
      <c r="O2114" s="55"/>
      <c r="P2114">
        <v>1</v>
      </c>
    </row>
    <row r="2115" spans="1:16" x14ac:dyDescent="0.25">
      <c r="A2115" s="46" t="s">
        <v>809</v>
      </c>
      <c r="B2115" s="46" t="s">
        <v>809</v>
      </c>
      <c r="C2115">
        <v>2115</v>
      </c>
      <c r="D2115" s="53">
        <v>1818</v>
      </c>
      <c r="E211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5" s="55" t="s">
        <v>162</v>
      </c>
      <c r="G2115" s="57">
        <v>43236.318043981482</v>
      </c>
      <c r="H2115" s="55" t="s">
        <v>1657</v>
      </c>
      <c r="I2115" s="59" t="s">
        <v>1989</v>
      </c>
      <c r="J2115" s="55" t="s">
        <v>2162</v>
      </c>
      <c r="K2115" s="55"/>
      <c r="L2115" s="57">
        <v>43236.318043981482</v>
      </c>
      <c r="M2115" s="59" t="s">
        <v>3548</v>
      </c>
      <c r="N2115" s="58" t="s">
        <v>5080</v>
      </c>
      <c r="O2115" s="55"/>
      <c r="P2115">
        <v>1</v>
      </c>
    </row>
    <row r="2116" spans="1:16" x14ac:dyDescent="0.25">
      <c r="A2116" s="46" t="s">
        <v>792</v>
      </c>
      <c r="B2116" s="46" t="s">
        <v>792</v>
      </c>
      <c r="C2116">
        <v>2116</v>
      </c>
      <c r="D2116" s="53">
        <v>1827</v>
      </c>
      <c r="E211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6" s="55" t="s">
        <v>162</v>
      </c>
      <c r="G2116" s="57">
        <v>43235.368842592594</v>
      </c>
      <c r="H2116" s="55" t="s">
        <v>1660</v>
      </c>
      <c r="I2116" s="59" t="s">
        <v>2086</v>
      </c>
      <c r="J2116" s="55" t="s">
        <v>2139</v>
      </c>
      <c r="K2116" s="55"/>
      <c r="L2116" s="57">
        <v>43235.368842592594</v>
      </c>
      <c r="M2116" s="59" t="s">
        <v>3554</v>
      </c>
      <c r="N2116" s="58" t="s">
        <v>5086</v>
      </c>
      <c r="O2116" s="55"/>
      <c r="P2116">
        <v>7</v>
      </c>
    </row>
    <row r="2117" spans="1:16" x14ac:dyDescent="0.25">
      <c r="A2117" s="46" t="s">
        <v>742</v>
      </c>
      <c r="B2117" s="46" t="s">
        <v>742</v>
      </c>
      <c r="C2117">
        <v>2117</v>
      </c>
      <c r="D2117" s="53">
        <v>1837</v>
      </c>
      <c r="E211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7" s="55" t="s">
        <v>162</v>
      </c>
      <c r="G2117" s="57">
        <v>43235.909537037034</v>
      </c>
      <c r="H2117" s="55" t="s">
        <v>1662</v>
      </c>
      <c r="I2117" s="55"/>
      <c r="J2117" s="55"/>
      <c r="K2117" s="55"/>
      <c r="L2117" s="57">
        <v>43235.909537037034</v>
      </c>
      <c r="M2117" s="59" t="s">
        <v>3563</v>
      </c>
      <c r="N2117" s="58" t="s">
        <v>5095</v>
      </c>
      <c r="O2117" s="55"/>
      <c r="P2117">
        <v>3</v>
      </c>
    </row>
    <row r="2118" spans="1:16" x14ac:dyDescent="0.25">
      <c r="A2118" s="46" t="s">
        <v>780</v>
      </c>
      <c r="B2118" s="46" t="s">
        <v>780</v>
      </c>
      <c r="C2118">
        <v>2118</v>
      </c>
      <c r="D2118" s="53">
        <v>1848</v>
      </c>
      <c r="E211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8" s="55" t="s">
        <v>162</v>
      </c>
      <c r="G2118" s="57">
        <v>43236.57472222222</v>
      </c>
      <c r="H2118" s="55" t="s">
        <v>1664</v>
      </c>
      <c r="I2118" s="59" t="s">
        <v>1817</v>
      </c>
      <c r="J2118" s="55" t="s">
        <v>2137</v>
      </c>
      <c r="K2118" s="55"/>
      <c r="L2118" s="57">
        <v>43236.57472222222</v>
      </c>
      <c r="M2118" s="59" t="s">
        <v>3571</v>
      </c>
      <c r="N2118" s="58" t="s">
        <v>5103</v>
      </c>
      <c r="O2118" s="55"/>
      <c r="P2118">
        <v>1</v>
      </c>
    </row>
    <row r="2119" spans="1:16" x14ac:dyDescent="0.25">
      <c r="A2119" s="46" t="s">
        <v>765</v>
      </c>
      <c r="B2119" s="46" t="s">
        <v>765</v>
      </c>
      <c r="C2119">
        <v>2119</v>
      </c>
      <c r="D2119" s="53">
        <v>1853</v>
      </c>
      <c r="E211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19" s="55" t="s">
        <v>162</v>
      </c>
      <c r="G2119" s="57">
        <v>43234.799351851849</v>
      </c>
      <c r="H2119" s="55" t="s">
        <v>1665</v>
      </c>
      <c r="I2119" s="59" t="s">
        <v>2087</v>
      </c>
      <c r="J2119" s="55" t="s">
        <v>2139</v>
      </c>
      <c r="K2119" s="55"/>
      <c r="L2119" s="57">
        <v>43234.799351851849</v>
      </c>
      <c r="M2119" s="59" t="s">
        <v>3576</v>
      </c>
      <c r="N2119" s="58" t="s">
        <v>5108</v>
      </c>
      <c r="O2119" s="55"/>
      <c r="P2119">
        <v>1</v>
      </c>
    </row>
    <row r="2120" spans="1:16" x14ac:dyDescent="0.25">
      <c r="A2120" s="46" t="s">
        <v>536</v>
      </c>
      <c r="B2120" s="46" t="s">
        <v>536</v>
      </c>
      <c r="C2120">
        <v>2120</v>
      </c>
      <c r="D2120" s="53">
        <v>1865</v>
      </c>
      <c r="E212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0" s="55" t="s">
        <v>162</v>
      </c>
      <c r="G2120" s="57">
        <v>43235.349062499998</v>
      </c>
      <c r="H2120" s="59" t="s">
        <v>1666</v>
      </c>
      <c r="I2120" s="59" t="s">
        <v>1935</v>
      </c>
      <c r="J2120" s="55" t="s">
        <v>2142</v>
      </c>
      <c r="K2120" s="55"/>
      <c r="L2120" s="57">
        <v>43235.349062499998</v>
      </c>
      <c r="M2120" s="59" t="s">
        <v>3586</v>
      </c>
      <c r="N2120" s="58" t="s">
        <v>5118</v>
      </c>
      <c r="O2120" s="55"/>
      <c r="P2120">
        <v>2</v>
      </c>
    </row>
    <row r="2121" spans="1:16" x14ac:dyDescent="0.25">
      <c r="A2121" s="46" t="s">
        <v>496</v>
      </c>
      <c r="B2121" s="46" t="s">
        <v>496</v>
      </c>
      <c r="C2121">
        <v>2121</v>
      </c>
      <c r="D2121" s="53">
        <v>1878</v>
      </c>
      <c r="E212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1" s="55" t="s">
        <v>162</v>
      </c>
      <c r="G2121" s="57">
        <v>43235.474432870367</v>
      </c>
      <c r="H2121" s="55" t="s">
        <v>1667</v>
      </c>
      <c r="I2121" s="59" t="s">
        <v>2088</v>
      </c>
      <c r="J2121" s="55" t="s">
        <v>2139</v>
      </c>
      <c r="K2121" s="55"/>
      <c r="L2121" s="57">
        <v>43235.474432870367</v>
      </c>
      <c r="M2121" s="59" t="s">
        <v>3592</v>
      </c>
      <c r="N2121" s="58" t="s">
        <v>5124</v>
      </c>
      <c r="O2121" s="55"/>
      <c r="P2121">
        <v>2</v>
      </c>
    </row>
    <row r="2122" spans="1:16" x14ac:dyDescent="0.25">
      <c r="A2122" s="46" t="s">
        <v>812</v>
      </c>
      <c r="B2122" s="46" t="s">
        <v>812</v>
      </c>
      <c r="C2122">
        <v>2122</v>
      </c>
      <c r="D2122" s="53">
        <v>1881</v>
      </c>
      <c r="E212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2" s="55" t="s">
        <v>162</v>
      </c>
      <c r="G2122" s="57">
        <v>43235.445937500001</v>
      </c>
      <c r="H2122" s="55" t="s">
        <v>1668</v>
      </c>
      <c r="I2122" s="59" t="s">
        <v>2089</v>
      </c>
      <c r="J2122" s="55" t="s">
        <v>2139</v>
      </c>
      <c r="K2122" s="55"/>
      <c r="L2122" s="57">
        <v>43235.445937500001</v>
      </c>
      <c r="M2122" s="59" t="s">
        <v>3595</v>
      </c>
      <c r="N2122" s="58" t="s">
        <v>5127</v>
      </c>
      <c r="O2122" s="55"/>
      <c r="P2122">
        <v>1</v>
      </c>
    </row>
    <row r="2123" spans="1:16" x14ac:dyDescent="0.25">
      <c r="A2123" s="46" t="s">
        <v>813</v>
      </c>
      <c r="B2123" s="46" t="s">
        <v>813</v>
      </c>
      <c r="C2123">
        <v>2123</v>
      </c>
      <c r="D2123" s="53">
        <v>1901</v>
      </c>
      <c r="E212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3" s="55" t="s">
        <v>162</v>
      </c>
      <c r="G2123" s="57">
        <v>43235.498437499999</v>
      </c>
      <c r="H2123" s="55" t="s">
        <v>1672</v>
      </c>
      <c r="I2123" s="59" t="s">
        <v>2091</v>
      </c>
      <c r="J2123" s="55" t="s">
        <v>2139</v>
      </c>
      <c r="K2123" s="55"/>
      <c r="L2123" s="57">
        <v>43235.498437499999</v>
      </c>
      <c r="M2123" s="59" t="s">
        <v>3611</v>
      </c>
      <c r="N2123" s="58" t="s">
        <v>5143</v>
      </c>
      <c r="O2123" s="55"/>
      <c r="P2123">
        <v>3</v>
      </c>
    </row>
    <row r="2124" spans="1:16" x14ac:dyDescent="0.25">
      <c r="A2124" s="46" t="s">
        <v>815</v>
      </c>
      <c r="B2124" s="46" t="s">
        <v>815</v>
      </c>
      <c r="C2124">
        <v>2124</v>
      </c>
      <c r="D2124" s="53">
        <v>1904</v>
      </c>
      <c r="E212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4" s="55" t="s">
        <v>162</v>
      </c>
      <c r="G2124" s="57">
        <v>43235.32984953704</v>
      </c>
      <c r="H2124" s="55" t="s">
        <v>1673</v>
      </c>
      <c r="I2124" s="59" t="s">
        <v>2092</v>
      </c>
      <c r="J2124" s="55" t="s">
        <v>2139</v>
      </c>
      <c r="K2124" s="55"/>
      <c r="L2124" s="57">
        <v>43235.32984953704</v>
      </c>
      <c r="M2124" s="59" t="s">
        <v>3613</v>
      </c>
      <c r="N2124" s="58" t="s">
        <v>5145</v>
      </c>
      <c r="O2124" s="55"/>
      <c r="P2124">
        <v>2</v>
      </c>
    </row>
    <row r="2125" spans="1:16" x14ac:dyDescent="0.25">
      <c r="A2125" s="46" t="s">
        <v>816</v>
      </c>
      <c r="B2125" s="46" t="s">
        <v>816</v>
      </c>
      <c r="C2125">
        <v>2125</v>
      </c>
      <c r="D2125" s="53">
        <v>1907</v>
      </c>
      <c r="E212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5" s="55" t="s">
        <v>162</v>
      </c>
      <c r="G2125" s="57">
        <v>43235.613611111112</v>
      </c>
      <c r="H2125" s="55" t="s">
        <v>1674</v>
      </c>
      <c r="I2125" s="59" t="s">
        <v>2093</v>
      </c>
      <c r="J2125" s="55" t="s">
        <v>2139</v>
      </c>
      <c r="K2125" s="55"/>
      <c r="L2125" s="57">
        <v>43235.613611111112</v>
      </c>
      <c r="M2125" s="59" t="s">
        <v>3616</v>
      </c>
      <c r="N2125" s="58" t="s">
        <v>5148</v>
      </c>
      <c r="O2125" s="55"/>
      <c r="P2125">
        <v>1</v>
      </c>
    </row>
    <row r="2126" spans="1:16" x14ac:dyDescent="0.25">
      <c r="A2126" s="46" t="s">
        <v>819</v>
      </c>
      <c r="B2126" s="46" t="s">
        <v>819</v>
      </c>
      <c r="C2126">
        <v>2126</v>
      </c>
      <c r="D2126" s="53">
        <v>1919</v>
      </c>
      <c r="E212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6" s="55" t="s">
        <v>162</v>
      </c>
      <c r="G2126" s="57">
        <v>43235.690844907411</v>
      </c>
      <c r="H2126" s="55" t="s">
        <v>1676</v>
      </c>
      <c r="I2126" s="59" t="s">
        <v>2095</v>
      </c>
      <c r="J2126" s="55" t="s">
        <v>2139</v>
      </c>
      <c r="K2126" s="55"/>
      <c r="L2126" s="57">
        <v>43235.690844907411</v>
      </c>
      <c r="M2126" s="59" t="s">
        <v>3626</v>
      </c>
      <c r="N2126" s="58" t="s">
        <v>5158</v>
      </c>
      <c r="O2126" s="55"/>
      <c r="P2126">
        <v>2</v>
      </c>
    </row>
    <row r="2127" spans="1:16" x14ac:dyDescent="0.25">
      <c r="A2127" s="46" t="s">
        <v>715</v>
      </c>
      <c r="B2127" s="46" t="s">
        <v>715</v>
      </c>
      <c r="C2127">
        <v>2127</v>
      </c>
      <c r="D2127" s="53">
        <v>1927</v>
      </c>
      <c r="E212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7" s="55" t="s">
        <v>162</v>
      </c>
      <c r="G2127" s="57">
        <v>43235.174328703702</v>
      </c>
      <c r="H2127" s="55" t="s">
        <v>1679</v>
      </c>
      <c r="I2127" s="59" t="s">
        <v>1942</v>
      </c>
      <c r="J2127" s="55" t="s">
        <v>2137</v>
      </c>
      <c r="K2127" s="55"/>
      <c r="L2127" s="57">
        <v>43235.174328703702</v>
      </c>
      <c r="M2127" s="59" t="s">
        <v>3632</v>
      </c>
      <c r="N2127" s="58" t="s">
        <v>5164</v>
      </c>
      <c r="O2127" s="55"/>
      <c r="P2127">
        <v>25</v>
      </c>
    </row>
    <row r="2128" spans="1:16" x14ac:dyDescent="0.25">
      <c r="A2128" s="46" t="s">
        <v>814</v>
      </c>
      <c r="B2128" s="46" t="s">
        <v>814</v>
      </c>
      <c r="C2128">
        <v>2128</v>
      </c>
      <c r="D2128" s="53">
        <v>1934</v>
      </c>
      <c r="E212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8" s="55" t="s">
        <v>162</v>
      </c>
      <c r="G2128" s="57">
        <v>43235.517025462963</v>
      </c>
      <c r="H2128" s="55" t="s">
        <v>1681</v>
      </c>
      <c r="I2128" s="59" t="s">
        <v>2097</v>
      </c>
      <c r="J2128" s="55" t="s">
        <v>2139</v>
      </c>
      <c r="K2128" s="55"/>
      <c r="L2128" s="57">
        <v>43235.517025462963</v>
      </c>
      <c r="M2128" s="59" t="s">
        <v>3637</v>
      </c>
      <c r="N2128" s="58" t="s">
        <v>5169</v>
      </c>
      <c r="O2128" s="55"/>
      <c r="P2128">
        <v>1</v>
      </c>
    </row>
    <row r="2129" spans="1:16" x14ac:dyDescent="0.25">
      <c r="A2129" s="46" t="s">
        <v>599</v>
      </c>
      <c r="B2129" s="46" t="s">
        <v>599</v>
      </c>
      <c r="C2129">
        <v>2129</v>
      </c>
      <c r="D2129" s="53">
        <v>1942</v>
      </c>
      <c r="E212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29" s="55" t="s">
        <v>162</v>
      </c>
      <c r="G2129" s="57">
        <v>43235.661527777775</v>
      </c>
      <c r="H2129" s="55" t="s">
        <v>1684</v>
      </c>
      <c r="I2129" s="59" t="s">
        <v>2099</v>
      </c>
      <c r="J2129" s="55" t="s">
        <v>2139</v>
      </c>
      <c r="K2129" s="55" t="s">
        <v>2270</v>
      </c>
      <c r="L2129" s="57">
        <v>43235.661527777775</v>
      </c>
      <c r="M2129" s="59" t="s">
        <v>3643</v>
      </c>
      <c r="N2129" s="58" t="s">
        <v>5175</v>
      </c>
      <c r="O2129" s="55"/>
      <c r="P2129">
        <v>3</v>
      </c>
    </row>
    <row r="2130" spans="1:16" x14ac:dyDescent="0.25">
      <c r="A2130" s="46" t="s">
        <v>693</v>
      </c>
      <c r="B2130" s="46" t="s">
        <v>693</v>
      </c>
      <c r="C2130">
        <v>2130</v>
      </c>
      <c r="D2130" s="53">
        <v>1954</v>
      </c>
      <c r="E213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0" s="55" t="s">
        <v>162</v>
      </c>
      <c r="G2130" s="57">
        <v>43235.860520833332</v>
      </c>
      <c r="H2130" s="55" t="s">
        <v>1686</v>
      </c>
      <c r="I2130" s="59" t="s">
        <v>2100</v>
      </c>
      <c r="J2130" s="55" t="s">
        <v>2139</v>
      </c>
      <c r="K2130" s="55"/>
      <c r="L2130" s="57">
        <v>43235.860520833332</v>
      </c>
      <c r="M2130" s="59" t="s">
        <v>3651</v>
      </c>
      <c r="N2130" s="58" t="s">
        <v>5184</v>
      </c>
      <c r="O2130" s="55"/>
      <c r="P2130">
        <v>5</v>
      </c>
    </row>
    <row r="2131" spans="1:16" x14ac:dyDescent="0.25">
      <c r="A2131" s="46" t="s">
        <v>828</v>
      </c>
      <c r="B2131" s="46" t="s">
        <v>828</v>
      </c>
      <c r="C2131">
        <v>2131</v>
      </c>
      <c r="D2131" s="53">
        <v>2010</v>
      </c>
      <c r="E213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1" s="55" t="s">
        <v>162</v>
      </c>
      <c r="G2131" s="57">
        <v>43234.804131944446</v>
      </c>
      <c r="H2131" s="55" t="s">
        <v>1696</v>
      </c>
      <c r="I2131" s="59" t="s">
        <v>2107</v>
      </c>
      <c r="J2131" s="55" t="s">
        <v>2191</v>
      </c>
      <c r="K2131" s="55"/>
      <c r="L2131" s="57">
        <v>43234.804131944446</v>
      </c>
      <c r="M2131" s="59" t="s">
        <v>3682</v>
      </c>
      <c r="N2131" s="58" t="s">
        <v>5215</v>
      </c>
      <c r="O2131" s="55"/>
      <c r="P2131">
        <v>9</v>
      </c>
    </row>
    <row r="2132" spans="1:16" x14ac:dyDescent="0.25">
      <c r="A2132" s="46" t="s">
        <v>829</v>
      </c>
      <c r="B2132" s="46" t="s">
        <v>829</v>
      </c>
      <c r="C2132">
        <v>2132</v>
      </c>
      <c r="D2132" s="53">
        <v>2011</v>
      </c>
      <c r="E213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2" s="55" t="s">
        <v>162</v>
      </c>
      <c r="G2132" s="57">
        <v>43236.589097222219</v>
      </c>
      <c r="H2132" s="55" t="s">
        <v>1697</v>
      </c>
      <c r="I2132" s="59" t="s">
        <v>1924</v>
      </c>
      <c r="J2132" s="55" t="s">
        <v>2144</v>
      </c>
      <c r="K2132" s="55"/>
      <c r="L2132" s="57">
        <v>43236.589097222219</v>
      </c>
      <c r="M2132" s="59" t="s">
        <v>3683</v>
      </c>
      <c r="N2132" s="58" t="s">
        <v>5216</v>
      </c>
      <c r="O2132" s="55"/>
      <c r="P2132">
        <v>1</v>
      </c>
    </row>
    <row r="2133" spans="1:16" x14ac:dyDescent="0.25">
      <c r="A2133" s="46" t="s">
        <v>830</v>
      </c>
      <c r="B2133" s="46" t="s">
        <v>830</v>
      </c>
      <c r="C2133">
        <v>2133</v>
      </c>
      <c r="D2133" s="53">
        <v>2012</v>
      </c>
      <c r="E213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3" s="55" t="s">
        <v>162</v>
      </c>
      <c r="G2133" s="57">
        <v>43236.589108796295</v>
      </c>
      <c r="H2133" s="55" t="s">
        <v>1698</v>
      </c>
      <c r="I2133" s="59" t="s">
        <v>2108</v>
      </c>
      <c r="J2133" s="55" t="s">
        <v>2139</v>
      </c>
      <c r="K2133" s="55"/>
      <c r="L2133" s="57">
        <v>43236.589108796295</v>
      </c>
      <c r="M2133" s="59" t="s">
        <v>3684</v>
      </c>
      <c r="N2133" s="58" t="s">
        <v>5217</v>
      </c>
      <c r="O2133" s="55"/>
      <c r="P2133">
        <v>1</v>
      </c>
    </row>
    <row r="2134" spans="1:16" x14ac:dyDescent="0.25">
      <c r="A2134" s="46" t="s">
        <v>832</v>
      </c>
      <c r="B2134" s="46" t="s">
        <v>832</v>
      </c>
      <c r="C2134">
        <v>2134</v>
      </c>
      <c r="D2134" s="53">
        <v>2014</v>
      </c>
      <c r="E213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4" s="55" t="s">
        <v>162</v>
      </c>
      <c r="G2134" s="57">
        <v>43235.35564814815</v>
      </c>
      <c r="H2134" s="55" t="s">
        <v>1699</v>
      </c>
      <c r="I2134" s="59" t="s">
        <v>2109</v>
      </c>
      <c r="J2134" s="55" t="s">
        <v>2139</v>
      </c>
      <c r="K2134" s="55"/>
      <c r="L2134" s="57">
        <v>43235.35564814815</v>
      </c>
      <c r="M2134" s="59" t="s">
        <v>3686</v>
      </c>
      <c r="N2134" s="58" t="s">
        <v>5219</v>
      </c>
      <c r="O2134" s="55"/>
      <c r="P2134">
        <v>1</v>
      </c>
    </row>
    <row r="2135" spans="1:16" x14ac:dyDescent="0.25">
      <c r="A2135" s="46" t="s">
        <v>483</v>
      </c>
      <c r="B2135" s="46" t="s">
        <v>483</v>
      </c>
      <c r="C2135">
        <v>2135</v>
      </c>
      <c r="D2135" s="53">
        <v>2018</v>
      </c>
      <c r="E213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5" s="55" t="s">
        <v>162</v>
      </c>
      <c r="G2135" s="57">
        <v>43235.176851851851</v>
      </c>
      <c r="H2135" s="55" t="s">
        <v>1701</v>
      </c>
      <c r="I2135" s="59" t="s">
        <v>2110</v>
      </c>
      <c r="J2135" s="55" t="s">
        <v>2139</v>
      </c>
      <c r="K2135" s="55"/>
      <c r="L2135" s="57">
        <v>43235.176851851851</v>
      </c>
      <c r="M2135" s="59" t="s">
        <v>3689</v>
      </c>
      <c r="N2135" s="58" t="s">
        <v>5222</v>
      </c>
      <c r="O2135" s="55"/>
      <c r="P2135">
        <v>10</v>
      </c>
    </row>
    <row r="2136" spans="1:16" x14ac:dyDescent="0.25">
      <c r="A2136" s="46" t="s">
        <v>836</v>
      </c>
      <c r="B2136" s="46" t="s">
        <v>836</v>
      </c>
      <c r="C2136">
        <v>2136</v>
      </c>
      <c r="D2136" s="53">
        <v>2024</v>
      </c>
      <c r="E213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6" s="55" t="s">
        <v>162</v>
      </c>
      <c r="G2136" s="57">
        <v>43236.346828703703</v>
      </c>
      <c r="H2136" s="55" t="s">
        <v>1702</v>
      </c>
      <c r="I2136" s="59" t="s">
        <v>2111</v>
      </c>
      <c r="J2136" s="55" t="s">
        <v>2139</v>
      </c>
      <c r="K2136" s="55"/>
      <c r="L2136" s="57">
        <v>43236.346828703703</v>
      </c>
      <c r="M2136" s="59" t="s">
        <v>3694</v>
      </c>
      <c r="N2136" s="58" t="s">
        <v>5227</v>
      </c>
      <c r="O2136" s="55"/>
      <c r="P2136">
        <v>2</v>
      </c>
    </row>
    <row r="2137" spans="1:16" x14ac:dyDescent="0.25">
      <c r="A2137" s="46" t="s">
        <v>837</v>
      </c>
      <c r="B2137" s="46" t="s">
        <v>837</v>
      </c>
      <c r="C2137">
        <v>2137</v>
      </c>
      <c r="D2137" s="53">
        <v>2032</v>
      </c>
      <c r="E213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7" s="55" t="s">
        <v>162</v>
      </c>
      <c r="G2137" s="57">
        <v>43235.412939814814</v>
      </c>
      <c r="H2137" s="55" t="s">
        <v>1703</v>
      </c>
      <c r="I2137" s="59" t="s">
        <v>2112</v>
      </c>
      <c r="J2137" s="55" t="s">
        <v>2192</v>
      </c>
      <c r="K2137" s="55"/>
      <c r="L2137" s="57">
        <v>43235.412939814814</v>
      </c>
      <c r="M2137" s="59" t="s">
        <v>3702</v>
      </c>
      <c r="N2137" s="58" t="s">
        <v>5235</v>
      </c>
      <c r="O2137" s="55"/>
      <c r="P2137">
        <v>5</v>
      </c>
    </row>
    <row r="2138" spans="1:16" x14ac:dyDescent="0.25">
      <c r="A2138" s="46" t="s">
        <v>839</v>
      </c>
      <c r="B2138" s="46" t="s">
        <v>839</v>
      </c>
      <c r="C2138">
        <v>2138</v>
      </c>
      <c r="D2138" s="53">
        <v>2036</v>
      </c>
      <c r="E213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8" s="55" t="s">
        <v>162</v>
      </c>
      <c r="G2138" s="57">
        <v>43236.586782407408</v>
      </c>
      <c r="H2138" s="55" t="s">
        <v>1705</v>
      </c>
      <c r="I2138" s="59" t="s">
        <v>2114</v>
      </c>
      <c r="J2138" s="55" t="s">
        <v>2139</v>
      </c>
      <c r="K2138" s="55"/>
      <c r="L2138" s="57">
        <v>43236.586782407408</v>
      </c>
      <c r="M2138" s="59" t="s">
        <v>3706</v>
      </c>
      <c r="N2138" s="58" t="s">
        <v>5239</v>
      </c>
      <c r="O2138" s="55"/>
      <c r="P2138">
        <v>1</v>
      </c>
    </row>
    <row r="2139" spans="1:16" x14ac:dyDescent="0.25">
      <c r="A2139" s="46" t="s">
        <v>645</v>
      </c>
      <c r="B2139" s="46" t="s">
        <v>645</v>
      </c>
      <c r="C2139">
        <v>2139</v>
      </c>
      <c r="D2139" s="53">
        <v>2042</v>
      </c>
      <c r="E213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39" s="55" t="s">
        <v>162</v>
      </c>
      <c r="G2139" s="57">
        <v>43235.218032407407</v>
      </c>
      <c r="H2139" s="55" t="s">
        <v>1707</v>
      </c>
      <c r="I2139" s="59" t="s">
        <v>2115</v>
      </c>
      <c r="J2139" s="55" t="s">
        <v>2139</v>
      </c>
      <c r="K2139" s="55"/>
      <c r="L2139" s="57">
        <v>43235.218032407407</v>
      </c>
      <c r="M2139" s="59" t="s">
        <v>3712</v>
      </c>
      <c r="N2139" s="58" t="s">
        <v>5245</v>
      </c>
      <c r="O2139" s="55"/>
      <c r="P2139">
        <v>1</v>
      </c>
    </row>
    <row r="2140" spans="1:16" x14ac:dyDescent="0.25">
      <c r="A2140" s="46" t="s">
        <v>843</v>
      </c>
      <c r="B2140" s="46" t="s">
        <v>843</v>
      </c>
      <c r="C2140">
        <v>2140</v>
      </c>
      <c r="D2140" s="53">
        <v>2047</v>
      </c>
      <c r="E214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0" s="55" t="s">
        <v>162</v>
      </c>
      <c r="G2140" s="57">
        <v>43235.223032407404</v>
      </c>
      <c r="H2140" s="55" t="s">
        <v>1709</v>
      </c>
      <c r="I2140" s="59" t="s">
        <v>1760</v>
      </c>
      <c r="J2140" s="55" t="s">
        <v>2141</v>
      </c>
      <c r="K2140" s="55"/>
      <c r="L2140" s="57">
        <v>43235.223032407404</v>
      </c>
      <c r="M2140" s="59" t="s">
        <v>3717</v>
      </c>
      <c r="N2140" s="58" t="s">
        <v>5250</v>
      </c>
      <c r="O2140" s="55"/>
      <c r="P2140">
        <v>1</v>
      </c>
    </row>
    <row r="2141" spans="1:16" x14ac:dyDescent="0.25">
      <c r="A2141" s="46" t="s">
        <v>846</v>
      </c>
      <c r="B2141" s="46" t="s">
        <v>846</v>
      </c>
      <c r="C2141">
        <v>2141</v>
      </c>
      <c r="D2141" s="53">
        <v>2056</v>
      </c>
      <c r="E214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1" s="55" t="s">
        <v>162</v>
      </c>
      <c r="G2141" s="57">
        <v>43235.47146990741</v>
      </c>
      <c r="H2141" s="55" t="s">
        <v>1711</v>
      </c>
      <c r="I2141" s="59" t="s">
        <v>2117</v>
      </c>
      <c r="J2141" s="55" t="s">
        <v>2139</v>
      </c>
      <c r="K2141" s="55"/>
      <c r="L2141" s="57">
        <v>43235.47146990741</v>
      </c>
      <c r="M2141" s="59" t="s">
        <v>3725</v>
      </c>
      <c r="N2141" s="58" t="s">
        <v>5259</v>
      </c>
      <c r="O2141" s="55"/>
      <c r="P2141">
        <v>2</v>
      </c>
    </row>
    <row r="2142" spans="1:16" x14ac:dyDescent="0.25">
      <c r="A2142" s="46" t="s">
        <v>847</v>
      </c>
      <c r="B2142" s="46" t="s">
        <v>847</v>
      </c>
      <c r="C2142">
        <v>2142</v>
      </c>
      <c r="D2142" s="53">
        <v>2059</v>
      </c>
      <c r="E214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2" s="55" t="s">
        <v>162</v>
      </c>
      <c r="G2142" s="57">
        <v>43235.69767361111</v>
      </c>
      <c r="H2142" s="55" t="s">
        <v>1713</v>
      </c>
      <c r="I2142" s="59" t="s">
        <v>2118</v>
      </c>
      <c r="J2142" s="55" t="s">
        <v>2139</v>
      </c>
      <c r="K2142" s="55"/>
      <c r="L2142" s="57">
        <v>43235.69767361111</v>
      </c>
      <c r="M2142" s="59" t="s">
        <v>3728</v>
      </c>
      <c r="N2142" s="58" t="s">
        <v>5262</v>
      </c>
      <c r="O2142" s="55"/>
      <c r="P2142">
        <v>1</v>
      </c>
    </row>
    <row r="2143" spans="1:16" x14ac:dyDescent="0.25">
      <c r="A2143" s="46" t="s">
        <v>748</v>
      </c>
      <c r="B2143" s="46" t="s">
        <v>748</v>
      </c>
      <c r="C2143">
        <v>2143</v>
      </c>
      <c r="D2143" s="53">
        <v>2064</v>
      </c>
      <c r="E214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3" s="55" t="s">
        <v>162</v>
      </c>
      <c r="G2143" s="57">
        <v>43235.338773148149</v>
      </c>
      <c r="H2143" s="55" t="s">
        <v>1715</v>
      </c>
      <c r="I2143" s="59" t="s">
        <v>2119</v>
      </c>
      <c r="J2143" s="55" t="s">
        <v>2139</v>
      </c>
      <c r="K2143" s="55"/>
      <c r="L2143" s="57">
        <v>43235.338773148149</v>
      </c>
      <c r="M2143" s="59" t="s">
        <v>3733</v>
      </c>
      <c r="N2143" s="58" t="s">
        <v>5267</v>
      </c>
      <c r="O2143" s="55"/>
      <c r="P2143">
        <v>4</v>
      </c>
    </row>
    <row r="2144" spans="1:16" x14ac:dyDescent="0.25">
      <c r="A2144" s="46" t="s">
        <v>849</v>
      </c>
      <c r="B2144" s="46" t="s">
        <v>849</v>
      </c>
      <c r="C2144">
        <v>2144</v>
      </c>
      <c r="D2144" s="53">
        <v>2070</v>
      </c>
      <c r="E214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4" s="55" t="s">
        <v>162</v>
      </c>
      <c r="G2144" s="57">
        <v>43235.169976851852</v>
      </c>
      <c r="H2144" s="55" t="s">
        <v>1716</v>
      </c>
      <c r="I2144" s="59" t="s">
        <v>1805</v>
      </c>
      <c r="J2144" s="55" t="s">
        <v>2148</v>
      </c>
      <c r="K2144" s="55"/>
      <c r="L2144" s="57">
        <v>43235.169976851852</v>
      </c>
      <c r="M2144" s="59" t="s">
        <v>3738</v>
      </c>
      <c r="N2144" s="58" t="s">
        <v>5272</v>
      </c>
      <c r="O2144" s="55"/>
      <c r="P2144">
        <v>10</v>
      </c>
    </row>
    <row r="2145" spans="1:16" x14ac:dyDescent="0.25">
      <c r="A2145" s="46" t="s">
        <v>850</v>
      </c>
      <c r="B2145" s="46" t="s">
        <v>850</v>
      </c>
      <c r="C2145">
        <v>2145</v>
      </c>
      <c r="D2145" s="53">
        <v>2074</v>
      </c>
      <c r="E214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5" s="55" t="s">
        <v>162</v>
      </c>
      <c r="G2145" s="57">
        <v>43235.724120370367</v>
      </c>
      <c r="H2145" s="55" t="s">
        <v>1717</v>
      </c>
      <c r="I2145" s="59" t="s">
        <v>1836</v>
      </c>
      <c r="J2145" s="55" t="s">
        <v>2138</v>
      </c>
      <c r="K2145" s="55"/>
      <c r="L2145" s="57">
        <v>43235.724120370367</v>
      </c>
      <c r="M2145" s="59" t="s">
        <v>3741</v>
      </c>
      <c r="N2145" s="58" t="s">
        <v>5275</v>
      </c>
      <c r="O2145" s="55"/>
      <c r="P2145">
        <v>2</v>
      </c>
    </row>
    <row r="2146" spans="1:16" x14ac:dyDescent="0.25">
      <c r="A2146" s="46" t="s">
        <v>851</v>
      </c>
      <c r="B2146" s="46" t="s">
        <v>851</v>
      </c>
      <c r="C2146">
        <v>2146</v>
      </c>
      <c r="D2146" s="53">
        <v>2090</v>
      </c>
      <c r="E214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6" s="55" t="s">
        <v>162</v>
      </c>
      <c r="G2146" s="57">
        <v>43236.441157407404</v>
      </c>
      <c r="H2146" s="55" t="s">
        <v>1720</v>
      </c>
      <c r="I2146" s="59" t="s">
        <v>1979</v>
      </c>
      <c r="J2146" s="55" t="s">
        <v>2181</v>
      </c>
      <c r="K2146" s="55" t="s">
        <v>2244</v>
      </c>
      <c r="L2146" s="57">
        <v>43236.441157407404</v>
      </c>
      <c r="M2146" s="59" t="s">
        <v>3752</v>
      </c>
      <c r="N2146" s="58" t="s">
        <v>5286</v>
      </c>
      <c r="O2146" s="55"/>
      <c r="P2146">
        <v>2</v>
      </c>
    </row>
    <row r="2147" spans="1:16" x14ac:dyDescent="0.25">
      <c r="A2147" s="46" t="s">
        <v>834</v>
      </c>
      <c r="B2147" s="46" t="s">
        <v>834</v>
      </c>
      <c r="C2147">
        <v>2147</v>
      </c>
      <c r="D2147" s="53">
        <v>2118</v>
      </c>
      <c r="E214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7" s="55" t="s">
        <v>162</v>
      </c>
      <c r="G2147" s="57">
        <v>43236.157164351855</v>
      </c>
      <c r="H2147" s="55" t="s">
        <v>1727</v>
      </c>
      <c r="I2147" s="59" t="s">
        <v>2124</v>
      </c>
      <c r="J2147" s="55" t="s">
        <v>2139</v>
      </c>
      <c r="K2147" s="55"/>
      <c r="L2147" s="57">
        <v>43236.157164351855</v>
      </c>
      <c r="M2147" s="59" t="s">
        <v>3768</v>
      </c>
      <c r="N2147" s="58" t="s">
        <v>5302</v>
      </c>
      <c r="O2147" s="55"/>
      <c r="P2147">
        <v>2</v>
      </c>
    </row>
    <row r="2148" spans="1:16" x14ac:dyDescent="0.25">
      <c r="A2148" s="46" t="s">
        <v>845</v>
      </c>
      <c r="B2148" s="46" t="s">
        <v>845</v>
      </c>
      <c r="C2148">
        <v>2148</v>
      </c>
      <c r="D2148" s="53">
        <v>2123</v>
      </c>
      <c r="E2148"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8" s="55" t="s">
        <v>162</v>
      </c>
      <c r="G2148" s="57">
        <v>43236.559895833336</v>
      </c>
      <c r="H2148" s="55" t="s">
        <v>1730</v>
      </c>
      <c r="I2148" s="59" t="s">
        <v>1999</v>
      </c>
      <c r="J2148" s="55" t="s">
        <v>2142</v>
      </c>
      <c r="K2148" s="55"/>
      <c r="L2148" s="57">
        <v>43236.559895833336</v>
      </c>
      <c r="M2148" s="59" t="s">
        <v>3772</v>
      </c>
      <c r="N2148" s="58" t="s">
        <v>5306</v>
      </c>
      <c r="O2148" s="55"/>
      <c r="P2148">
        <v>1</v>
      </c>
    </row>
    <row r="2149" spans="1:16" x14ac:dyDescent="0.25">
      <c r="A2149" s="46" t="s">
        <v>854</v>
      </c>
      <c r="B2149" s="46" t="s">
        <v>854</v>
      </c>
      <c r="C2149">
        <v>2149</v>
      </c>
      <c r="D2149" s="53">
        <v>2127</v>
      </c>
      <c r="E2149"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49" s="55" t="s">
        <v>162</v>
      </c>
      <c r="G2149" s="57">
        <v>43236.559687499997</v>
      </c>
      <c r="H2149" s="55" t="s">
        <v>1731</v>
      </c>
      <c r="I2149" s="55" t="s">
        <v>2054</v>
      </c>
      <c r="J2149" s="55" t="s">
        <v>2189</v>
      </c>
      <c r="K2149" s="55"/>
      <c r="L2149" s="57">
        <v>43236.559687499997</v>
      </c>
      <c r="M2149" s="59" t="s">
        <v>3775</v>
      </c>
      <c r="N2149" s="58" t="s">
        <v>5309</v>
      </c>
      <c r="O2149" s="55"/>
      <c r="P2149">
        <v>1</v>
      </c>
    </row>
    <row r="2150" spans="1:16" x14ac:dyDescent="0.25">
      <c r="A2150" s="46" t="s">
        <v>807</v>
      </c>
      <c r="B2150" s="46" t="s">
        <v>807</v>
      </c>
      <c r="C2150">
        <v>2150</v>
      </c>
      <c r="D2150" s="53">
        <v>2132</v>
      </c>
      <c r="E2150"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0" s="55" t="s">
        <v>162</v>
      </c>
      <c r="G2150" s="57">
        <v>43236.23578703704</v>
      </c>
      <c r="H2150" s="55" t="s">
        <v>1732</v>
      </c>
      <c r="I2150" s="59" t="s">
        <v>2126</v>
      </c>
      <c r="J2150" s="55" t="s">
        <v>2139</v>
      </c>
      <c r="K2150" s="55"/>
      <c r="L2150" s="57">
        <v>43236.23578703704</v>
      </c>
      <c r="M2150" s="59" t="s">
        <v>3780</v>
      </c>
      <c r="N2150" s="58" t="s">
        <v>5314</v>
      </c>
      <c r="O2150" s="55"/>
      <c r="P2150">
        <v>4</v>
      </c>
    </row>
    <row r="2151" spans="1:16" x14ac:dyDescent="0.25">
      <c r="A2151" s="46" t="s">
        <v>855</v>
      </c>
      <c r="B2151" s="46" t="s">
        <v>855</v>
      </c>
      <c r="C2151">
        <v>2151</v>
      </c>
      <c r="D2151" s="53">
        <v>2135</v>
      </c>
      <c r="E2151"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1" s="55" t="s">
        <v>162</v>
      </c>
      <c r="G2151" s="57">
        <v>43236.583460648151</v>
      </c>
      <c r="H2151" s="55" t="s">
        <v>1733</v>
      </c>
      <c r="I2151" s="59" t="s">
        <v>2127</v>
      </c>
      <c r="J2151" s="55" t="s">
        <v>2139</v>
      </c>
      <c r="K2151" s="55"/>
      <c r="L2151" s="57">
        <v>43236.583460648151</v>
      </c>
      <c r="M2151" s="59" t="s">
        <v>3783</v>
      </c>
      <c r="N2151" s="58" t="s">
        <v>5317</v>
      </c>
      <c r="O2151" s="55"/>
      <c r="P2151">
        <v>1</v>
      </c>
    </row>
    <row r="2152" spans="1:16" x14ac:dyDescent="0.25">
      <c r="A2152" s="46" t="s">
        <v>728</v>
      </c>
      <c r="B2152" s="46" t="s">
        <v>728</v>
      </c>
      <c r="C2152">
        <v>2152</v>
      </c>
      <c r="D2152" s="53">
        <v>2137</v>
      </c>
      <c r="E2152"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2" s="55" t="s">
        <v>162</v>
      </c>
      <c r="G2152" s="57">
        <v>43235.35601851852</v>
      </c>
      <c r="H2152" s="55" t="s">
        <v>1734</v>
      </c>
      <c r="I2152" s="59" t="s">
        <v>2128</v>
      </c>
      <c r="J2152" s="55" t="s">
        <v>2139</v>
      </c>
      <c r="K2152" s="55"/>
      <c r="L2152" s="57">
        <v>43235.35601851852</v>
      </c>
      <c r="M2152" s="59" t="s">
        <v>3785</v>
      </c>
      <c r="N2152" s="58" t="s">
        <v>5319</v>
      </c>
      <c r="O2152" s="55"/>
      <c r="P2152">
        <v>2</v>
      </c>
    </row>
    <row r="2153" spans="1:16" x14ac:dyDescent="0.25">
      <c r="A2153" s="46" t="s">
        <v>842</v>
      </c>
      <c r="B2153" s="46" t="s">
        <v>842</v>
      </c>
      <c r="C2153">
        <v>2153</v>
      </c>
      <c r="D2153" s="53">
        <v>2141</v>
      </c>
      <c r="E2153"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3" s="55" t="s">
        <v>162</v>
      </c>
      <c r="G2153" s="57">
        <v>43235.314618055556</v>
      </c>
      <c r="H2153" s="55" t="s">
        <v>1735</v>
      </c>
      <c r="I2153" s="59" t="s">
        <v>2129</v>
      </c>
      <c r="J2153" s="55" t="s">
        <v>2139</v>
      </c>
      <c r="K2153" s="55"/>
      <c r="L2153" s="57">
        <v>43235.314618055556</v>
      </c>
      <c r="M2153" s="59" t="s">
        <v>3787</v>
      </c>
      <c r="N2153" s="58" t="s">
        <v>5321</v>
      </c>
      <c r="O2153" s="55"/>
      <c r="P2153">
        <v>1</v>
      </c>
    </row>
    <row r="2154" spans="1:16" x14ac:dyDescent="0.25">
      <c r="A2154" s="46" t="s">
        <v>738</v>
      </c>
      <c r="B2154" s="46" t="s">
        <v>738</v>
      </c>
      <c r="C2154">
        <v>2154</v>
      </c>
      <c r="D2154" s="53">
        <v>2145</v>
      </c>
      <c r="E2154"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4" s="55" t="s">
        <v>162</v>
      </c>
      <c r="G2154" s="57">
        <v>43235.428217592591</v>
      </c>
      <c r="H2154" s="55" t="s">
        <v>1737</v>
      </c>
      <c r="I2154" s="59" t="s">
        <v>2131</v>
      </c>
      <c r="J2154" s="55" t="s">
        <v>2139</v>
      </c>
      <c r="K2154" s="55"/>
      <c r="L2154" s="57">
        <v>43235.428217592591</v>
      </c>
      <c r="M2154" s="59" t="s">
        <v>3791</v>
      </c>
      <c r="N2154" s="58" t="s">
        <v>5325</v>
      </c>
      <c r="O2154" s="55"/>
      <c r="P2154">
        <v>2</v>
      </c>
    </row>
    <row r="2155" spans="1:16" x14ac:dyDescent="0.25">
      <c r="A2155" s="46" t="s">
        <v>857</v>
      </c>
      <c r="B2155" s="46" t="s">
        <v>857</v>
      </c>
      <c r="C2155">
        <v>2155</v>
      </c>
      <c r="D2155" s="53">
        <v>2152</v>
      </c>
      <c r="E2155"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5" s="55" t="s">
        <v>162</v>
      </c>
      <c r="G2155" s="57">
        <v>43235.200300925928</v>
      </c>
      <c r="H2155" s="55" t="s">
        <v>1738</v>
      </c>
      <c r="I2155" s="59" t="s">
        <v>2132</v>
      </c>
      <c r="J2155" s="55" t="s">
        <v>2139</v>
      </c>
      <c r="K2155" s="55"/>
      <c r="L2155" s="57">
        <v>43235.200300925928</v>
      </c>
      <c r="M2155" s="59" t="s">
        <v>3795</v>
      </c>
      <c r="N2155" s="58" t="s">
        <v>5329</v>
      </c>
      <c r="O2155" s="55"/>
      <c r="P2155">
        <v>20</v>
      </c>
    </row>
    <row r="2156" spans="1:16" x14ac:dyDescent="0.25">
      <c r="A2156" s="46" t="s">
        <v>818</v>
      </c>
      <c r="B2156" s="46" t="s">
        <v>818</v>
      </c>
      <c r="C2156">
        <v>2156</v>
      </c>
      <c r="D2156" s="53">
        <v>2155</v>
      </c>
      <c r="E2156"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6" s="55" t="s">
        <v>162</v>
      </c>
      <c r="G2156" s="57">
        <v>43235.421527777777</v>
      </c>
      <c r="H2156" s="55" t="s">
        <v>1739</v>
      </c>
      <c r="I2156" s="59" t="s">
        <v>2133</v>
      </c>
      <c r="J2156" s="55" t="s">
        <v>2139</v>
      </c>
      <c r="K2156" s="55"/>
      <c r="L2156" s="57">
        <v>43235.421527777777</v>
      </c>
      <c r="M2156" s="59" t="s">
        <v>3797</v>
      </c>
      <c r="N2156" s="58" t="s">
        <v>5331</v>
      </c>
      <c r="O2156" s="55"/>
      <c r="P2156">
        <v>10</v>
      </c>
    </row>
    <row r="2157" spans="1:16" x14ac:dyDescent="0.25">
      <c r="A2157" s="46" t="s">
        <v>858</v>
      </c>
      <c r="B2157" s="46" t="s">
        <v>858</v>
      </c>
      <c r="C2157">
        <v>2157</v>
      </c>
      <c r="D2157" s="53">
        <v>2157</v>
      </c>
      <c r="E2157" s="53" t="b">
        <f xml:space="preserve"> IF(AND(OR(NOT(ISNUMBER(Edges[Relationship Date (UTC)])), Edges[Relationship Date (UTC)] &gt;= Misc!$O$2), OR(NOT(ISNUMBER(Edges[Relationship Date (UTC)])), Edges[Relationship Date (UTC)] &lt;= Misc!$P$2),OR(NOT(ISNUMBER(Edges[Tweet Date (UTC)])), Edges[Tweet Date (UTC)] &gt;= Misc!$O$3), OR(NOT(ISNUMBER(Edges[Tweet Date (UTC)])), Edges[Tweet Date (UTC)] &lt;= Misc!$P$3),OR(NOT(ISNUMBER(Edges[Edge Weight])), Edges[Edge Weight] &gt;= Misc!$O$4), OR(NOT(ISNUMBER(Edges[Edge Weight])), Edges[Edge Weight] &lt;= Misc!$P$4),TRUE), TRUE, FALSE)</f>
        <v>1</v>
      </c>
      <c r="F2157" s="55" t="s">
        <v>162</v>
      </c>
      <c r="G2157" s="57">
        <v>43235.47997685185</v>
      </c>
      <c r="H2157" s="55" t="s">
        <v>1740</v>
      </c>
      <c r="I2157" s="59" t="s">
        <v>2134</v>
      </c>
      <c r="J2157" s="55" t="s">
        <v>2139</v>
      </c>
      <c r="K2157" s="55"/>
      <c r="L2157" s="57">
        <v>43235.47997685185</v>
      </c>
      <c r="M2157" s="59" t="s">
        <v>3799</v>
      </c>
      <c r="N2157" s="58" t="s">
        <v>5333</v>
      </c>
      <c r="O2157" s="55"/>
      <c r="P2157">
        <v>12</v>
      </c>
    </row>
  </sheetData>
  <dataConsolidate/>
  <dataValidations count="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D2:D2157"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E2:E2157" xr:uid="{00000000-0002-0000-0000-000001000000}"/>
    <dataValidation allowBlank="1" showInputMessage="1" showErrorMessage="1" promptTitle="Vertex 1 Name" prompt="Enter the name of the edge's first vertex." sqref="A2:A2157" xr:uid="{00000000-0002-0000-0000-000009000000}"/>
    <dataValidation allowBlank="1" showInputMessage="1" showErrorMessage="1" promptTitle="Vertex 2 Name" prompt="Enter the name of the edge's second vertex." sqref="B2:B2157" xr:uid="{00000000-0002-0000-0000-00000A000000}"/>
  </dataValidations>
  <hyperlinks>
    <hyperlink ref="H1971" r:id="rId1" xr:uid="{0AEF3AAA-1BBC-4655-8951-615C1276197C}"/>
    <hyperlink ref="H1983" r:id="rId2" xr:uid="{E974B7FD-3526-4FCE-9DA1-EE2D806BCF77}"/>
    <hyperlink ref="H1988" r:id="rId3" xr:uid="{D4ACB93D-3D1D-48F5-BC7D-CFCB27DE9434}"/>
    <hyperlink ref="H1989" r:id="rId4" xr:uid="{78FBDCAC-5E1F-4564-803F-C707067D6449}"/>
    <hyperlink ref="H1995" r:id="rId5" xr:uid="{01343D71-4D47-4E67-BB1F-B5E2EA72831D}"/>
    <hyperlink ref="H2003" r:id="rId6" xr:uid="{B30D1FAB-C245-4E46-9973-D120EC424810}"/>
    <hyperlink ref="H2011" r:id="rId7" xr:uid="{7FA0AF73-16AF-462A-9D72-2FD0A54D616C}"/>
    <hyperlink ref="H2039" r:id="rId8" xr:uid="{93E2635D-D7B2-4115-B264-017406FBE834}"/>
    <hyperlink ref="H2040" r:id="rId9" xr:uid="{6598A79E-4B7A-4B25-8D7D-27492934BA79}"/>
    <hyperlink ref="H2110" r:id="rId10" xr:uid="{8CF097D7-759E-4FD6-BB1A-605C8CBBDBCA}"/>
    <hyperlink ref="H2120" r:id="rId11" xr:uid="{B13917CC-A1E0-4BDC-A89F-D1F6B9F7B829}"/>
    <hyperlink ref="I5" r:id="rId12" xr:uid="{C95AF074-8962-4450-AABF-034EE2EB213A}"/>
    <hyperlink ref="I6" r:id="rId13" xr:uid="{173555D8-7583-465D-AC62-3C570FC3DCE5}"/>
    <hyperlink ref="I7" r:id="rId14" xr:uid="{FBEA9D37-DD06-40FB-B856-ADD83052CC49}"/>
    <hyperlink ref="I8" r:id="rId15" xr:uid="{A123C292-3A86-4CD7-998E-083FB1E7CD5B}"/>
    <hyperlink ref="I9" r:id="rId16" xr:uid="{63F5E1EC-ED9C-4887-B43A-8BA3C7E92584}"/>
    <hyperlink ref="I10" r:id="rId17" xr:uid="{6E2F2087-ED8D-436C-BB6D-036F944E7E8F}"/>
    <hyperlink ref="I1904" r:id="rId18" xr:uid="{22F64A6C-96D6-4C0D-99FC-65723A0A4EB0}"/>
    <hyperlink ref="I1905" r:id="rId19" xr:uid="{B199D336-CD89-430F-95D1-5A656AC4D7F6}"/>
    <hyperlink ref="I1906" r:id="rId20" xr:uid="{A96B1C21-6C68-4D8F-9F31-C8C42A4329EA}"/>
    <hyperlink ref="I25" r:id="rId21" xr:uid="{CE37FFA6-30AD-4D27-A46F-6FF2AB89548A}"/>
    <hyperlink ref="I1907" r:id="rId22" xr:uid="{259B3292-7291-4BA2-A928-42ECCE950923}"/>
    <hyperlink ref="I26" r:id="rId23" xr:uid="{1AA474DE-DC42-4DAD-A76F-D5D65355AA69}"/>
    <hyperlink ref="I28" r:id="rId24" xr:uid="{62E3293F-27D1-4BDB-9E9F-A234BC0F1FDA}"/>
    <hyperlink ref="I1796" r:id="rId25" xr:uid="{C10D39BC-2B44-48F9-A1C8-CE8A569B1A69}"/>
    <hyperlink ref="I1908" r:id="rId26" xr:uid="{456BE2A7-FF97-4470-A9D9-33BD40C003BC}"/>
    <hyperlink ref="I32" r:id="rId27" xr:uid="{06806EDA-D13A-47AF-98EB-8C4825BC58C1}"/>
    <hyperlink ref="I33" r:id="rId28" xr:uid="{786AAE32-26A4-4258-8C92-F0C49B0B6A85}"/>
    <hyperlink ref="I1797" r:id="rId29" xr:uid="{C16CA1CD-956C-40F0-8F1F-BC051818F00B}"/>
    <hyperlink ref="I37" r:id="rId30" xr:uid="{389E56ED-52D6-4B19-B9AE-24ECAE64B21E}"/>
    <hyperlink ref="I40" r:id="rId31" xr:uid="{3DEF97DE-188B-4F52-B37F-FABD0A38FB24}"/>
    <hyperlink ref="I41" r:id="rId32" xr:uid="{FB939BB8-045D-4B87-8E88-BD27DC7999E6}"/>
    <hyperlink ref="I42" r:id="rId33" xr:uid="{F232823B-0C93-4AFD-A05E-C13A1426FBC6}"/>
    <hyperlink ref="I43" r:id="rId34" xr:uid="{9ADB1881-88F6-468A-BBF1-E84EEE1F5C5B}"/>
    <hyperlink ref="I44" r:id="rId35" xr:uid="{9A6DA059-A050-448C-8266-FFE7ABE35C49}"/>
    <hyperlink ref="I45" r:id="rId36" xr:uid="{7F884B40-450A-4EC6-AB29-AC498ACE2388}"/>
    <hyperlink ref="I1910" r:id="rId37" location="link_time=1526350069" xr:uid="{3D458DCB-5A4F-4C94-8B9F-A1F31AA2A80A}"/>
    <hyperlink ref="I1911" r:id="rId38" xr:uid="{3F660F77-96E6-49F0-AE46-8DEEB68F3A35}"/>
    <hyperlink ref="I1912" r:id="rId39" xr:uid="{D9762EB5-866E-4DE4-A4EF-70B8757AF4D7}"/>
    <hyperlink ref="I1914" r:id="rId40" xr:uid="{19BF7A9D-644C-4433-92C0-92E66509DD54}"/>
    <hyperlink ref="I1798" r:id="rId41" xr:uid="{3416BBC9-21CC-4123-9E5F-C0A3BD2CC7FB}"/>
    <hyperlink ref="I48" r:id="rId42" xr:uid="{76C160C3-5A7E-411A-ACEE-318BC79AF6DB}"/>
    <hyperlink ref="I1915" r:id="rId43" xr:uid="{5A08BE5E-1845-4CF9-8192-461E6C7547D7}"/>
    <hyperlink ref="I49" r:id="rId44" xr:uid="{841701A8-71DA-42AD-A335-58922B6BF386}"/>
    <hyperlink ref="I1916" r:id="rId45" xr:uid="{D1234A31-A2F1-4AFF-9CB6-E08DE41E24FD}"/>
    <hyperlink ref="I58" r:id="rId46" xr:uid="{BFDD1D84-F565-43F6-A4FF-87010AE618DD}"/>
    <hyperlink ref="I1917" r:id="rId47" xr:uid="{38EF4597-A682-4791-826F-3B1DE5C7C45F}"/>
    <hyperlink ref="I1918" r:id="rId48" xr:uid="{F1455B00-D684-487F-A21A-ACC0325B0860}"/>
    <hyperlink ref="I1919" r:id="rId49" xr:uid="{BC069E16-E6A0-4D61-A99C-D713F94DC229}"/>
    <hyperlink ref="I1920" r:id="rId50" xr:uid="{514DC9F1-4C42-4BEA-8ED2-6752F2DF1636}"/>
    <hyperlink ref="I1921" r:id="rId51" xr:uid="{531FDD6B-EB95-4F35-8C83-502E323A9971}"/>
    <hyperlink ref="I1922" r:id="rId52" xr:uid="{9590273A-95AE-4EFB-BB3B-988C32567020}"/>
    <hyperlink ref="I1923" r:id="rId53" xr:uid="{A2C3006B-DEF1-4832-B967-FD137E88CBD8}"/>
    <hyperlink ref="I68" r:id="rId54" xr:uid="{B7091D60-2D05-427D-8511-90933A101219}"/>
    <hyperlink ref="I1925" r:id="rId55" xr:uid="{68FEC87D-DC3C-4212-85F0-352AA0C3C9F8}"/>
    <hyperlink ref="I1926" r:id="rId56" xr:uid="{5836FD3B-E75F-46F5-BD85-5DF600D5C259}"/>
    <hyperlink ref="I1927" r:id="rId57" xr:uid="{C4408388-C9B0-4F35-8E87-B5B86233B243}"/>
    <hyperlink ref="I75" r:id="rId58" xr:uid="{EB9E69E7-76C3-45A0-9326-69677E2402DA}"/>
    <hyperlink ref="I1928" r:id="rId59" xr:uid="{278BF5F9-2425-4C9B-B624-C09886E83989}"/>
    <hyperlink ref="I1929" r:id="rId60" xr:uid="{7610344D-F006-45EA-A45F-31314B146BFF}"/>
    <hyperlink ref="I1930" r:id="rId61" xr:uid="{1297CBB9-FAE5-41A9-8D1E-23C46C9D474C}"/>
    <hyperlink ref="I81" r:id="rId62" xr:uid="{B6497931-634A-42D2-B948-7F6329B3AC89}"/>
    <hyperlink ref="I82" r:id="rId63" xr:uid="{BD339701-CD2B-4694-AEB2-C8D4A8BA8422}"/>
    <hyperlink ref="I1935" r:id="rId64" xr:uid="{171FFB0C-6E91-4B08-9FBA-4A055AFA4FB2}"/>
    <hyperlink ref="I95" r:id="rId65" xr:uid="{F1F39D24-FCFD-45C2-B402-D1D2107BB988}"/>
    <hyperlink ref="I1936" r:id="rId66" xr:uid="{F4EE9D55-1ABA-4EC3-A831-5E298D724753}"/>
    <hyperlink ref="I99" r:id="rId67" xr:uid="{22BCFA9D-1A7C-4F63-A6CC-0999CFE691D0}"/>
    <hyperlink ref="I104" r:id="rId68" xr:uid="{70D05FEE-56EF-46B6-8EC5-1E58EC308E92}"/>
    <hyperlink ref="I1801" r:id="rId69" xr:uid="{98E2ABE0-88BC-4033-9909-222673BD2741}"/>
    <hyperlink ref="I106" r:id="rId70" xr:uid="{8408D7D8-AD26-4010-BD34-F34A01C564F4}"/>
    <hyperlink ref="I1937" r:id="rId71" xr:uid="{8339066C-4CB6-4948-8B30-CF00CB18FF17}"/>
    <hyperlink ref="I1938" r:id="rId72" xr:uid="{3A4B8351-8B8A-4208-873B-80508C8BFE7A}"/>
    <hyperlink ref="I124" r:id="rId73" xr:uid="{F87B48FD-06C4-46D7-B0DD-113EC71E7747}"/>
    <hyperlink ref="I125" r:id="rId74" xr:uid="{B820C4DF-858D-4D02-827E-DF4560D96CF7}"/>
    <hyperlink ref="I126" r:id="rId75" xr:uid="{3A346BDB-4281-4D69-A8A3-D67999D7BC74}"/>
    <hyperlink ref="I127" r:id="rId76" xr:uid="{90117C2A-D58F-4102-973D-17BE2104C99F}"/>
    <hyperlink ref="I1803" r:id="rId77" xr:uid="{9C265B8A-3A80-4E0E-9670-96DDCE535689}"/>
    <hyperlink ref="I1939" r:id="rId78" xr:uid="{FC24709B-3A5C-4575-9528-A5CF83E86C11}"/>
    <hyperlink ref="I130" r:id="rId79" xr:uid="{B5DDA9BF-653B-4160-A6ED-50C05E6B4CF8}"/>
    <hyperlink ref="I1940" r:id="rId80" xr:uid="{5EDF70E1-EE43-4790-A5E8-8AABC61A32F3}"/>
    <hyperlink ref="I131" r:id="rId81" xr:uid="{180E8F5C-F5ED-49C6-931B-8F025390A662}"/>
    <hyperlink ref="I1941" r:id="rId82" xr:uid="{B9F5E962-FC29-41C8-995D-DA3595B5FAC7}"/>
    <hyperlink ref="I1942" r:id="rId83" xr:uid="{A23C84CE-C482-4B33-A443-C9087BD7492E}"/>
    <hyperlink ref="I1943" r:id="rId84" xr:uid="{98EB3B88-D345-48E4-85C6-B373730AAC4C}"/>
    <hyperlink ref="I1944" r:id="rId85" xr:uid="{EBA04C1A-8DF2-4F23-A3B6-819F18C2C163}"/>
    <hyperlink ref="I1945" r:id="rId86" xr:uid="{DCCEC250-52D8-40C6-BEA7-56E0F479A916}"/>
    <hyperlink ref="I1946" r:id="rId87" xr:uid="{B7A9233E-09D0-4291-94D2-0E23D2B5C2EC}"/>
    <hyperlink ref="I1947" r:id="rId88" xr:uid="{61DF6CAE-6C3E-470F-B5FC-CA05F561BEF6}"/>
    <hyperlink ref="I1948" r:id="rId89" xr:uid="{4A72AAFB-3F50-48B4-A82A-2807A6A52EEF}"/>
    <hyperlink ref="I1949" r:id="rId90" xr:uid="{F94D7EC5-30DA-4775-8BF6-ED2C27E5D487}"/>
    <hyperlink ref="I1950" r:id="rId91" xr:uid="{9DE4C3BE-857A-48B6-9D87-1CBD4A8DF3EA}"/>
    <hyperlink ref="I138" r:id="rId92" xr:uid="{F171DEC5-D384-4121-B3B8-A5CE1F8C2966}"/>
    <hyperlink ref="I139" r:id="rId93" xr:uid="{2727960F-D452-4AC7-9B0C-7FF5203C0A37}"/>
    <hyperlink ref="I1952" r:id="rId94" xr:uid="{8C3AD310-EE20-40EE-A9A7-B3214AE520CC}"/>
    <hyperlink ref="I1953" r:id="rId95" xr:uid="{834BE8ED-46D5-4DEE-B4A9-EDB142773654}"/>
    <hyperlink ref="I142" r:id="rId96" xr:uid="{71FF0316-A9D1-41DA-9C0B-3ACC41B5BFAE}"/>
    <hyperlink ref="I1954" r:id="rId97" xr:uid="{C468BDBC-7D4D-43B8-9F28-29D6E0D7D4B5}"/>
    <hyperlink ref="I1955" r:id="rId98" xr:uid="{BA4EBC25-15D1-4265-9B2A-02515A1B1D8A}"/>
    <hyperlink ref="I149" r:id="rId99" xr:uid="{8FD71D8A-A1B7-4142-BEB3-B3136736B5C3}"/>
    <hyperlink ref="I1956" r:id="rId100" xr:uid="{8EC9183A-38AA-4F3D-852A-4DBFF5ABFA1E}"/>
    <hyperlink ref="I1957" r:id="rId101" xr:uid="{9DB523A7-E7D3-4DA1-915A-A5CBFAED1D8B}"/>
    <hyperlink ref="I1958" r:id="rId102" xr:uid="{DDE2C68F-44B0-463E-9E67-FE0D1FDBA7A2}"/>
    <hyperlink ref="I158" r:id="rId103" xr:uid="{2F5BC154-5BB4-434D-927B-82C6941B4AC9}"/>
    <hyperlink ref="I164" r:id="rId104" xr:uid="{03E338AB-0DEC-4E48-B4D1-A710AFD424C9}"/>
    <hyperlink ref="I165" r:id="rId105" xr:uid="{BB590EBB-D6DC-4B35-84CD-5C2AFFE8C3BD}"/>
    <hyperlink ref="I169" r:id="rId106" xr:uid="{D784DD61-3060-4A50-9F53-FEC3EC14BEDF}"/>
    <hyperlink ref="I170" r:id="rId107" xr:uid="{171FCE49-3D7A-4190-879C-1578E9CE3F3F}"/>
    <hyperlink ref="I171" r:id="rId108" xr:uid="{FF97FD54-7A94-45CE-93AC-BE5B085E86EC}"/>
    <hyperlink ref="I1959" r:id="rId109" xr:uid="{DB9C8486-7B3B-41C6-AC33-DD7E1C2D3B0A}"/>
    <hyperlink ref="I173" r:id="rId110" xr:uid="{9260E38C-85BA-47AA-BC02-09970BAFEDA3}"/>
    <hyperlink ref="I176" r:id="rId111" xr:uid="{F3667EE7-5F8F-4B25-8A6B-182553F0679C}"/>
    <hyperlink ref="I179" r:id="rId112" xr:uid="{BBDC8205-3CE5-4221-AA06-3BC5CFDC2C47}"/>
    <hyperlink ref="I183" r:id="rId113" xr:uid="{2E60325F-E4A0-4BE3-BE3C-7955FC64843B}"/>
    <hyperlink ref="I1960" r:id="rId114" xr:uid="{1E48706A-5F3B-4A20-B7C7-18663B302780}"/>
    <hyperlink ref="I186" r:id="rId115" xr:uid="{B1E217B4-B148-410F-BB19-7DDDC4D8F33F}"/>
    <hyperlink ref="I187" r:id="rId116" xr:uid="{0D595FE3-4790-41E5-83AE-A36D23F86058}"/>
    <hyperlink ref="I1810" r:id="rId117" xr:uid="{3BA0E594-CEA6-4089-80F0-B9E67E508EE8}"/>
    <hyperlink ref="I1961" r:id="rId118" xr:uid="{7EBE2948-D113-43F0-A4A3-E4303C90F7F4}"/>
    <hyperlink ref="I195" r:id="rId119" xr:uid="{15F5B61A-C868-40A3-A728-12235A6917BE}"/>
    <hyperlink ref="I1962" r:id="rId120" xr:uid="{D52A719C-E17C-4203-A944-A7B2D5CEA246}"/>
    <hyperlink ref="I1963" r:id="rId121" xr:uid="{51BCFB48-9F05-4454-8BAB-7FFB95410211}"/>
    <hyperlink ref="I1811" r:id="rId122" xr:uid="{61FE11A4-86DB-4755-AA69-61E60AE4AF11}"/>
    <hyperlink ref="I198" r:id="rId123" xr:uid="{F306DB3D-95BB-40FE-9F5D-EF8A33073BB3}"/>
    <hyperlink ref="I209" r:id="rId124" xr:uid="{D94574B5-096D-4FA5-8879-513BAFC6BF7A}"/>
    <hyperlink ref="I210" r:id="rId125" xr:uid="{34487C85-CE1B-4443-A6E6-CDA2023D6780}"/>
    <hyperlink ref="I1964" r:id="rId126" xr:uid="{1B5CB862-FC20-41AD-9CB7-1B11DDCAA073}"/>
    <hyperlink ref="I213" r:id="rId127" xr:uid="{8E8C192F-CEDC-49C7-BDA0-5D1276B41F5D}"/>
    <hyperlink ref="I1965" r:id="rId128" xr:uid="{FB7B8E9F-0227-4E10-AB15-095954CB972A}"/>
    <hyperlink ref="I1966" r:id="rId129" xr:uid="{F582A065-7F64-482A-ABF9-C4690A694FF6}"/>
    <hyperlink ref="I216" r:id="rId130" xr:uid="{79D88EE5-9E49-45DD-9053-D4FAB6EF44E6}"/>
    <hyperlink ref="I217" r:id="rId131" xr:uid="{7A3C6637-61C9-4212-B99D-FDEEAF67434B}"/>
    <hyperlink ref="I218" r:id="rId132" xr:uid="{585A9609-A7B7-446B-B8FE-CA9A57873D80}"/>
    <hyperlink ref="I219" r:id="rId133" xr:uid="{CCF6F28A-F53A-4DDF-AD66-12183A569CBE}"/>
    <hyperlink ref="I1967" r:id="rId134" xr:uid="{1AE1B8EE-6D98-45A0-846E-22B2C79EA86D}"/>
    <hyperlink ref="I1968" r:id="rId135" xr:uid="{E6C4652B-2B4E-40FA-8FC9-CD2C623E9DFD}"/>
    <hyperlink ref="I1969" r:id="rId136" xr:uid="{E533BBD8-1CA8-4E73-AA36-630F210AE9B6}"/>
    <hyperlink ref="I237" r:id="rId137" xr:uid="{F5051B82-B534-4F6F-BBDD-CA8B967CEEA7}"/>
    <hyperlink ref="I238" r:id="rId138" xr:uid="{E8D82C57-E9D0-4197-B87F-297E26FADB74}"/>
    <hyperlink ref="I239" r:id="rId139" xr:uid="{671281F7-B1F7-4AB8-BDE9-B90BF04AACA5}"/>
    <hyperlink ref="I1813" r:id="rId140" xr:uid="{4F813769-2CE7-4E6F-A28E-014B855B835C}"/>
    <hyperlink ref="I242" r:id="rId141" xr:uid="{D061FF6D-A1A1-4E45-83A7-5C0016A2EAF0}"/>
    <hyperlink ref="I1814" r:id="rId142" xr:uid="{F5C68A15-777C-4C0F-BBAE-2FDD81EC205A}"/>
    <hyperlink ref="I243" r:id="rId143" xr:uid="{14D2F648-59E6-4670-B3DF-951821E046F1}"/>
    <hyperlink ref="I244" r:id="rId144" xr:uid="{A8C66311-E5B3-4568-AC5B-3FB5E067F8FF}"/>
    <hyperlink ref="I1970" r:id="rId145" xr:uid="{1017711E-8032-4224-A6ED-A5255C5EAAC0}"/>
    <hyperlink ref="I1971" r:id="rId146" xr:uid="{1ED91FFA-FEB2-4D97-A930-48B0253513F7}"/>
    <hyperlink ref="I249" r:id="rId147" xr:uid="{0E45ABF0-93C9-4B6B-B9BA-625D8608F449}"/>
    <hyperlink ref="I250" r:id="rId148" xr:uid="{035D3DA2-4DFA-4E63-A1E0-DA9A8DEA1798}"/>
    <hyperlink ref="I1972" r:id="rId149" xr:uid="{8CA78930-E94A-4F1A-8D1D-5A102CCB608D}"/>
    <hyperlink ref="I1815" r:id="rId150" xr:uid="{3841DE21-E411-4096-BE7B-524375E997D4}"/>
    <hyperlink ref="I251" r:id="rId151" xr:uid="{59C0C88E-3AE4-4804-B55A-E9E1FE7144FF}"/>
    <hyperlink ref="I252" r:id="rId152" xr:uid="{5C5729A4-FE91-4741-AAAF-144592163D8C}"/>
    <hyperlink ref="I253" r:id="rId153" xr:uid="{8A96AC34-18CC-4B71-AC3F-920860578E64}"/>
    <hyperlink ref="I1973" r:id="rId154" xr:uid="{074C09BF-9D84-4C56-AED8-7688B07C86A1}"/>
    <hyperlink ref="I256" r:id="rId155" xr:uid="{541EC0EA-385B-45E8-AA6E-D17EFE1E19CB}"/>
    <hyperlink ref="I257" r:id="rId156" xr:uid="{1F2B7206-00D1-470D-9BDE-264EF4A089BE}"/>
    <hyperlink ref="I1974" r:id="rId157" xr:uid="{6A4B933D-0DF7-46A2-83B4-DA4F49757EC1}"/>
    <hyperlink ref="I1976" r:id="rId158" xr:uid="{99F546E1-5C26-446C-834A-846ACBDCF184}"/>
    <hyperlink ref="I270" r:id="rId159" xr:uid="{6C0A533B-0575-4A36-B949-CC0A1DC27082}"/>
    <hyperlink ref="I271" r:id="rId160" xr:uid="{516AB120-FA1B-407A-B70E-1BA50DB6789F}"/>
    <hyperlink ref="I1977" r:id="rId161" xr:uid="{068C39A9-F8E7-463C-BFD7-0E9320EA40EA}"/>
    <hyperlink ref="I277" r:id="rId162" xr:uid="{C00C75FB-32EB-4A4B-9FDD-B3D6BD7C9050}"/>
    <hyperlink ref="I1816" r:id="rId163" xr:uid="{78C0156B-2CF4-4430-860C-790A0A410B0A}"/>
    <hyperlink ref="I281" r:id="rId164" xr:uid="{09CD40CE-438D-4D9D-92FD-CB136FA84851}"/>
    <hyperlink ref="I288" r:id="rId165" xr:uid="{63B7FACF-83F5-4367-A7BA-C428D6E9C440}"/>
    <hyperlink ref="I290" r:id="rId166" xr:uid="{86B2184C-8D92-41D9-AE24-5AAF5046BD38}"/>
    <hyperlink ref="I295" r:id="rId167" xr:uid="{BC5B9C96-8E46-4F71-961C-CB955680F487}"/>
    <hyperlink ref="I299" r:id="rId168" xr:uid="{01A18905-334B-49B4-847C-8AEDB52407AE}"/>
    <hyperlink ref="I300" r:id="rId169" xr:uid="{48BA0621-9860-42DF-8E0F-68C174F45F92}"/>
    <hyperlink ref="I303" r:id="rId170" xr:uid="{6010D610-6CD6-4C95-B064-3A08ED3757F9}"/>
    <hyperlink ref="I308" r:id="rId171" xr:uid="{B944CD8E-C502-4FAB-BA4B-66404A298582}"/>
    <hyperlink ref="I309" r:id="rId172" xr:uid="{B438C2A2-A016-4BE4-A0E2-C73B29CAEBDA}"/>
    <hyperlink ref="I1817" r:id="rId173" xr:uid="{738B5417-8638-432D-80B9-0527197DAF6F}"/>
    <hyperlink ref="I310" r:id="rId174" xr:uid="{9176D184-CDC2-4A6A-8C4D-9C1846C8BA07}"/>
    <hyperlink ref="I319" r:id="rId175" xr:uid="{19584628-3CC3-4580-A507-6CAC33C44138}"/>
    <hyperlink ref="I1818" r:id="rId176" xr:uid="{11C627A3-301D-45FA-86EE-C585F1DCE832}"/>
    <hyperlink ref="I323" r:id="rId177" xr:uid="{D3358DF8-42EC-430D-A2BF-F3A40EBADD36}"/>
    <hyperlink ref="I1980" r:id="rId178" xr:uid="{5BEB8E92-0218-410C-AD65-436596D4D243}"/>
    <hyperlink ref="I1981" r:id="rId179" xr:uid="{AF00F3EF-AC2C-460E-AD0A-0F678B5B3B1E}"/>
    <hyperlink ref="I1983" r:id="rId180" xr:uid="{9558AA1D-2A7B-4438-B6F4-98B5D4C1E0F7}"/>
    <hyperlink ref="I352" r:id="rId181" xr:uid="{E42FD42C-259E-41BC-B412-0BA395B6B378}"/>
    <hyperlink ref="I1984" r:id="rId182" xr:uid="{7CFA0909-2C8B-460F-B1F3-851378F4F19D}"/>
    <hyperlink ref="I359" r:id="rId183" xr:uid="{857E52A6-8183-4BEC-BDEB-FF30A1377B07}"/>
    <hyperlink ref="I1985" r:id="rId184" xr:uid="{E63946D5-E77B-4A52-9769-BB89FC7D9930}"/>
    <hyperlink ref="I365" r:id="rId185" xr:uid="{3085C739-52FE-43CF-A49A-50BAE793E750}"/>
    <hyperlink ref="I368" r:id="rId186" xr:uid="{4E5674B0-992B-47EC-B82A-A9ED6A6F9E16}"/>
    <hyperlink ref="I375" r:id="rId187" xr:uid="{7F5AF490-0621-4F95-859E-DD75DC2D61A4}"/>
    <hyperlink ref="I1986" r:id="rId188" xr:uid="{798A8304-9605-4403-B71E-1E1E84DC1FC2}"/>
    <hyperlink ref="I1987" r:id="rId189" xr:uid="{4D65E975-2172-4EE3-8B41-8F15FB419F24}"/>
    <hyperlink ref="I378" r:id="rId190" xr:uid="{6FA6B713-E02D-4474-A55D-F13B80FC9D55}"/>
    <hyperlink ref="I1821" r:id="rId191" xr:uid="{9DF77324-D30E-48C8-99DA-E7B81060A188}"/>
    <hyperlink ref="I1822" r:id="rId192" xr:uid="{A95EC007-6154-4410-9F29-552F61D6C690}"/>
    <hyperlink ref="I1823" r:id="rId193" xr:uid="{A7CE82E5-45C3-4F69-A59E-2442D9C0A686}"/>
    <hyperlink ref="I1824" r:id="rId194" xr:uid="{1D0E9188-C56C-48EF-98D4-AABB77BC3EBA}"/>
    <hyperlink ref="I384" r:id="rId195" xr:uid="{6C5F7B35-7769-438E-8209-B3A59C194485}"/>
    <hyperlink ref="I385" r:id="rId196" xr:uid="{BEB61CA4-1ABD-4265-ACF2-550F91ECD985}"/>
    <hyperlink ref="I1825" r:id="rId197" xr:uid="{CD9CBB73-5CD7-47D3-A1BD-B9F4775A213F}"/>
    <hyperlink ref="I1988" r:id="rId198" xr:uid="{E4D0A0D0-1580-4BE2-B369-DDEE1E76310D}"/>
    <hyperlink ref="I394" r:id="rId199" xr:uid="{22B09AEE-CD4F-41DA-9F73-0CCDE660B269}"/>
    <hyperlink ref="I395" r:id="rId200" xr:uid="{22C70CAA-89C3-4832-A27A-4A6AF1C635D1}"/>
    <hyperlink ref="I396" r:id="rId201" xr:uid="{C042CC48-68FA-4E94-A134-4A2C20C72794}"/>
    <hyperlink ref="I398" r:id="rId202" xr:uid="{D51DD4FD-D8DB-4686-A443-D1863BBF56A9}"/>
    <hyperlink ref="I401" r:id="rId203" xr:uid="{56F390B5-C387-407C-884E-3E8BB1561B0D}"/>
    <hyperlink ref="I1826" r:id="rId204" xr:uid="{8A9D6042-A24A-4AC5-B4AE-D15EF1B7E5FE}"/>
    <hyperlink ref="I1989" r:id="rId205" xr:uid="{BCCACB9B-9E40-4962-8D1F-52C8BB54E494}"/>
    <hyperlink ref="I406" r:id="rId206" xr:uid="{DB11AC2C-082C-4120-9A02-FF05BE8111C9}"/>
    <hyperlink ref="I411" r:id="rId207" xr:uid="{81F440D7-C1B3-48F0-B600-B149C2A58792}"/>
    <hyperlink ref="I1990" r:id="rId208" xr:uid="{5AA86439-CC65-4E4F-B611-90C651A6B68F}"/>
    <hyperlink ref="I1827" r:id="rId209" xr:uid="{30FF2A57-8D4B-4001-B60F-A2E7E7A6909E}"/>
    <hyperlink ref="I419" r:id="rId210" xr:uid="{6AE08541-4036-4F60-BEB5-2A8CE43713A5}"/>
    <hyperlink ref="I420" r:id="rId211" xr:uid="{B5719B14-F11F-4EB9-A13D-F01B325A66AC}"/>
    <hyperlink ref="I1991" r:id="rId212" xr:uid="{6A177B46-4731-4581-A4EE-64FF8680CB90}"/>
    <hyperlink ref="I442" r:id="rId213" xr:uid="{EA3994F9-FCA3-4695-8291-059FF655CC2A}"/>
    <hyperlink ref="I1993" r:id="rId214" xr:uid="{817214AA-C7E5-4026-8F19-0BBFEFFE13DD}"/>
    <hyperlink ref="I1995" r:id="rId215" xr:uid="{ED1947E6-93ED-4703-8664-AF2D4DE1A47B}"/>
    <hyperlink ref="I453" r:id="rId216" xr:uid="{C21C7792-A57F-42D6-ABF5-EAEEEE7DC6F8}"/>
    <hyperlink ref="I454" r:id="rId217" xr:uid="{D259ED8E-1BA0-4B76-A0A2-E328DAD8977A}"/>
    <hyperlink ref="I455" r:id="rId218" xr:uid="{660204BB-42FF-47ED-B415-5F15F300D062}"/>
    <hyperlink ref="I456" r:id="rId219" xr:uid="{F923F35E-916B-49F9-94BD-C92DE1DE7924}"/>
    <hyperlink ref="I1996" r:id="rId220" xr:uid="{883E48F1-F59F-450F-A460-B789572FD960}"/>
    <hyperlink ref="I459" r:id="rId221" xr:uid="{F81D7E3A-6E49-489F-8811-D6120EBFA252}"/>
    <hyperlink ref="I1830" r:id="rId222" xr:uid="{E8AA3D68-FB62-43F3-8C38-8EB94C3F5E56}"/>
    <hyperlink ref="I1997" r:id="rId223" xr:uid="{0BB10ABA-DE59-4F9A-BFC2-27DBC21F1820}"/>
    <hyperlink ref="I1998" r:id="rId224" xr:uid="{41B88097-8794-48E9-BDA8-5601D8D51354}"/>
    <hyperlink ref="I466" r:id="rId225" xr:uid="{39DE3E37-2DB0-4DCC-820E-9C900421EC5D}"/>
    <hyperlink ref="I470" r:id="rId226" xr:uid="{BBD15841-B513-4E97-9169-A122E838D502}"/>
    <hyperlink ref="I472" r:id="rId227" xr:uid="{0A6C8DA6-C491-4A6D-88A7-F0DD4C6E8E33}"/>
    <hyperlink ref="I473" r:id="rId228" xr:uid="{74958853-E0CF-4E68-961F-A5B3CDF0C595}"/>
    <hyperlink ref="I1999" r:id="rId229" xr:uid="{0ABD1BAE-B7C3-423D-A937-31298792C503}"/>
    <hyperlink ref="I475" r:id="rId230" xr:uid="{F14C95CF-A44C-4162-A18E-95D6A40D9614}"/>
    <hyperlink ref="I476" r:id="rId231" xr:uid="{C6FB211C-0290-4A75-BED9-BFAFEBA8CE29}"/>
    <hyperlink ref="I478" r:id="rId232" xr:uid="{C6C10097-6963-499A-8E52-D5F8E681CC53}"/>
    <hyperlink ref="I2000" r:id="rId233" xr:uid="{7E7D371D-E984-493F-8D71-6449361A6A2E}"/>
    <hyperlink ref="I486" r:id="rId234" xr:uid="{D860B8C9-6E2B-4BE2-8513-02E55DB60904}"/>
    <hyperlink ref="I2001" r:id="rId235" xr:uid="{B34B8484-BBBD-463D-B125-CFF6F39B9879}"/>
    <hyperlink ref="I487" r:id="rId236" xr:uid="{1ABC31DE-C1F3-499A-A28D-8B12954FC6F8}"/>
    <hyperlink ref="I2002" r:id="rId237" xr:uid="{B50B7E7B-2AA7-4570-86DD-D173012C3E9A}"/>
    <hyperlink ref="I488" r:id="rId238" xr:uid="{FAC6DCC9-3735-42D6-B5A1-E3C6A92DE7F4}"/>
    <hyperlink ref="I490" r:id="rId239" xr:uid="{7D33118C-8BFE-4B45-B488-A34DE8D20528}"/>
    <hyperlink ref="I494" r:id="rId240" xr:uid="{6AE67328-8953-4114-B7A6-F7B467F42DBB}"/>
    <hyperlink ref="I495" r:id="rId241" xr:uid="{9DF1A56C-593F-4C9F-BBE7-CE35DBEFAC6E}"/>
    <hyperlink ref="I2003" r:id="rId242" xr:uid="{9BBC84EB-89F3-4834-898A-D1548C5397C2}"/>
    <hyperlink ref="I496" r:id="rId243" xr:uid="{FF89623F-8C7D-4732-809F-13C83F5FB1B9}"/>
    <hyperlink ref="I500" r:id="rId244" xr:uid="{DA881195-02EA-49F7-B0A4-CFFA82260281}"/>
    <hyperlink ref="I2004" r:id="rId245" xr:uid="{037FD8A2-0A8F-49E8-A163-F625BCF98843}"/>
    <hyperlink ref="I504" r:id="rId246" xr:uid="{54CA2630-B2B2-412F-80D9-205295BE50A6}"/>
    <hyperlink ref="I507" r:id="rId247" xr:uid="{D6C0B34F-DCA9-4ED0-AB94-16B4CE7ECB0E}"/>
    <hyperlink ref="I509" r:id="rId248" xr:uid="{A1B8C1FC-D43A-4640-83D0-CD44C98C3EC2}"/>
    <hyperlink ref="I510" r:id="rId249" xr:uid="{14C1C5EF-D7FB-4877-B099-B099F4014D5E}"/>
    <hyperlink ref="I511" r:id="rId250" xr:uid="{53D0362F-DF84-4BFD-A7A8-2DB7FF71D5D7}"/>
    <hyperlink ref="I514" r:id="rId251" xr:uid="{0007D7E5-7F5E-43BB-B209-038F7CE17AC8}"/>
    <hyperlink ref="I515" r:id="rId252" xr:uid="{2E451536-2690-4227-9DD0-ABD72251C54A}"/>
    <hyperlink ref="I2006" r:id="rId253" xr:uid="{36872E7C-ADA8-4B5B-8BF0-410BA0783ED6}"/>
    <hyperlink ref="I520" r:id="rId254" xr:uid="{FC1E697D-9490-41FB-BDD9-F447332E5F9C}"/>
    <hyperlink ref="I2007" r:id="rId255" xr:uid="{CF08D8BD-33C8-4566-AB60-D78AEC5B5D0F}"/>
    <hyperlink ref="I521" r:id="rId256" xr:uid="{F10170EB-10EE-4DEB-81B6-F1321D42EEEC}"/>
    <hyperlink ref="I525" r:id="rId257" xr:uid="{184571D1-5CCC-4920-8BD3-DBF9291C21F7}"/>
    <hyperlink ref="I535" r:id="rId258" xr:uid="{D6CEA4DC-32C5-410C-B058-A739F437ED91}"/>
    <hyperlink ref="I536" r:id="rId259" xr:uid="{38F34FB2-FDA0-49D8-BC19-F082EF8976DD}"/>
    <hyperlink ref="I538" r:id="rId260" xr:uid="{417DF5C1-5EE6-404F-8EAC-4E96DC457276}"/>
    <hyperlink ref="I539" r:id="rId261" xr:uid="{CE89EF3C-312B-4096-8472-BEFC6D4C1C58}"/>
    <hyperlink ref="I543" r:id="rId262" xr:uid="{144F66E5-7305-475C-88C4-D4E4BE00B5CA}"/>
    <hyperlink ref="I546" r:id="rId263" xr:uid="{777082E3-7FAE-48A5-ADAB-D67489105B44}"/>
    <hyperlink ref="I554" r:id="rId264" xr:uid="{2FDC6E79-112A-4451-BF83-F2A9E801BD6C}"/>
    <hyperlink ref="I558" r:id="rId265" xr:uid="{602EC2F5-309E-470E-93BF-55E763AA0493}"/>
    <hyperlink ref="I559" r:id="rId266" xr:uid="{DCB3C6B0-C788-4B35-91B9-69DE80C696DE}"/>
    <hyperlink ref="I563" r:id="rId267" xr:uid="{6DEF3C75-D333-4847-AC39-3F631A840E51}"/>
    <hyperlink ref="I564" r:id="rId268" xr:uid="{8A927D8E-522A-4295-839E-D69FEA78D8E8}"/>
    <hyperlink ref="I577" r:id="rId269" xr:uid="{F04EEB01-8EB2-4D4A-B99C-F0E33C700F6D}"/>
    <hyperlink ref="I2009" r:id="rId270" xr:uid="{2D21203B-1976-4250-A016-562DC4E879D3}"/>
    <hyperlink ref="I2010" r:id="rId271" xr:uid="{EF15F162-D475-4074-A476-D29AF7314DA9}"/>
    <hyperlink ref="I579" r:id="rId272" xr:uid="{ACE0E7E0-B3AA-4F8D-A34A-DA18F779B7C6}"/>
    <hyperlink ref="I580" r:id="rId273" xr:uid="{92B7988B-22B4-4DA1-BC83-2C254C5811FF}"/>
    <hyperlink ref="I581" r:id="rId274" xr:uid="{F39E0674-7250-4D05-BC97-F589EC8D150E}"/>
    <hyperlink ref="I582" r:id="rId275" xr:uid="{1A19C6E2-969A-4F43-BE38-1C42FA18A3BE}"/>
    <hyperlink ref="I583" r:id="rId276" xr:uid="{ADFA966E-8461-41A0-B4AA-F644DAA5C3B0}"/>
    <hyperlink ref="I2011" r:id="rId277" xr:uid="{FE4D1D04-82AF-43E4-84FD-5E21051FB389}"/>
    <hyperlink ref="I584" r:id="rId278" xr:uid="{436F30D0-B39D-433A-9668-7854FD264F07}"/>
    <hyperlink ref="I593" r:id="rId279" xr:uid="{67C13236-0FE0-43BF-89E7-D403D95BC06B}"/>
    <hyperlink ref="I594" r:id="rId280" xr:uid="{66AFE0A8-5104-4BCE-972C-53893D7C026E}"/>
    <hyperlink ref="I1831" r:id="rId281" xr:uid="{208F14C9-3A34-4137-AC33-83010EEC096E}"/>
    <hyperlink ref="I595" r:id="rId282" xr:uid="{5A9EA084-CDBD-4FEA-9E88-B5AADE5FEE78}"/>
    <hyperlink ref="I609" r:id="rId283" xr:uid="{26AB4CCB-7C84-46F3-9134-FF6489FFE7A0}"/>
    <hyperlink ref="I610" r:id="rId284" xr:uid="{F30C0554-7569-4F57-9B1D-1A057772780A}"/>
    <hyperlink ref="I612" r:id="rId285" xr:uid="{7D0F160F-81C5-452A-8457-DBC2456DE81F}"/>
    <hyperlink ref="I613" r:id="rId286" xr:uid="{C7B6BB2E-6CF9-486F-94D3-7784EB30AA81}"/>
    <hyperlink ref="I615" r:id="rId287" xr:uid="{7D65DE79-11A7-4218-9FFE-27903D862616}"/>
    <hyperlink ref="I625" r:id="rId288" xr:uid="{8871B7D2-14A2-495D-BEE3-7D93DEBB49CD}"/>
    <hyperlink ref="I626" r:id="rId289" xr:uid="{0DB10562-3A20-4967-9E5C-BAC9DAB33DFB}"/>
    <hyperlink ref="I628" r:id="rId290" xr:uid="{CE0CE273-BB26-40BF-854B-622CB026EF01}"/>
    <hyperlink ref="I635" r:id="rId291" xr:uid="{D74E1970-3845-404B-ADE5-544A14AF1DF4}"/>
    <hyperlink ref="I2013" r:id="rId292" xr:uid="{58732559-1B21-405F-BCDB-5A9A26CBB2CF}"/>
    <hyperlink ref="I637" r:id="rId293" xr:uid="{D8AC687F-D22A-45A1-842F-504995EA991B}"/>
    <hyperlink ref="I1832" r:id="rId294" xr:uid="{7348915E-4D01-47F4-9E75-FAF23492CDED}"/>
    <hyperlink ref="I2014" r:id="rId295" xr:uid="{5991DC98-8E3A-4EFC-89D9-5174B8760D51}"/>
    <hyperlink ref="I638" r:id="rId296" xr:uid="{15202584-D51D-498B-9B93-0914E29CAA54}"/>
    <hyperlink ref="I2015" r:id="rId297" xr:uid="{CED96315-A4FB-4ED2-88CE-2899DDB57243}"/>
    <hyperlink ref="I1835" r:id="rId298" xr:uid="{C8B294FA-38FE-4E24-ABB2-8E991F6E80C7}"/>
    <hyperlink ref="I1836" r:id="rId299" xr:uid="{BC7B9215-5A19-4986-A1B2-2B49E97B81F0}"/>
    <hyperlink ref="I2016" r:id="rId300" xr:uid="{3721A768-443C-4C8A-8A36-42E3A6952DFB}"/>
    <hyperlink ref="I2017" r:id="rId301" xr:uid="{0839C5E1-FFAF-416A-865A-1C5FD9710895}"/>
    <hyperlink ref="I2018" r:id="rId302" xr:uid="{9AB71C75-F228-4FCD-9AC4-34E686F54EF6}"/>
    <hyperlink ref="I647" r:id="rId303" xr:uid="{52C6D236-B62C-4D81-8261-C39324258D3F}"/>
    <hyperlink ref="I2021" r:id="rId304" xr:uid="{9C001E43-A8E9-4EA5-AF1A-2AD211C93F10}"/>
    <hyperlink ref="I2022" r:id="rId305" xr:uid="{5ED1332F-D3FC-4F50-9377-A4AA6CCAEE45}"/>
    <hyperlink ref="I2023" r:id="rId306" xr:uid="{871168E1-1325-4AC0-80B8-89FEBCDE0B67}"/>
    <hyperlink ref="I651" r:id="rId307" xr:uid="{A5B220E4-742F-4DAE-92E5-FDF7F9B79053}"/>
    <hyperlink ref="I2024" r:id="rId308" xr:uid="{C6181913-391E-49D8-874C-A9D6CE3D1FA9}"/>
    <hyperlink ref="I2026" r:id="rId309" xr:uid="{C6FABC12-FAF2-47EB-9E11-29F74F888DDE}"/>
    <hyperlink ref="I663" r:id="rId310" xr:uid="{8549FF86-2730-4535-818D-EC530785DB4D}"/>
    <hyperlink ref="I664" r:id="rId311" xr:uid="{E9B23279-1057-4937-8832-D82F8C35506B}"/>
    <hyperlink ref="I1838" r:id="rId312" xr:uid="{8ED4651B-5728-4ACC-A458-A4BDEB1E5107}"/>
    <hyperlink ref="I2027" r:id="rId313" xr:uid="{095F5DE1-216A-4FB6-B49F-E93667D51B1B}"/>
    <hyperlink ref="I665" r:id="rId314" xr:uid="{209DBF42-8B5C-4771-B119-B1C09D8E5C5B}"/>
    <hyperlink ref="I666" r:id="rId315" xr:uid="{71430BC8-7A0D-464F-9B92-B894EC07675F}"/>
    <hyperlink ref="I668" r:id="rId316" xr:uid="{A113CDC8-798A-4FD0-AB4A-275F469E68E7}"/>
    <hyperlink ref="I671" r:id="rId317" xr:uid="{70679D1D-226F-46BF-BAF4-4265C417427E}"/>
    <hyperlink ref="I677" r:id="rId318" xr:uid="{E660597E-4FBD-4D4C-B7FF-C1608FBB9AD6}"/>
    <hyperlink ref="I678" r:id="rId319" xr:uid="{D19AFE6A-8EE0-4394-A0D3-08C9D13E7DE8}"/>
    <hyperlink ref="I680" r:id="rId320" xr:uid="{608EF15A-2B6C-4F8B-B7E4-35F09CE622DF}"/>
    <hyperlink ref="I686" r:id="rId321" xr:uid="{DE239928-9A55-42FF-9A52-324012AC0239}"/>
    <hyperlink ref="I687" r:id="rId322" xr:uid="{912897C0-99C1-41C0-AFCC-BA5AD926FE9A}"/>
    <hyperlink ref="I690" r:id="rId323" xr:uid="{AF623671-C4CA-4EFB-A19C-17EAF682521A}"/>
    <hyperlink ref="I693" r:id="rId324" xr:uid="{F7EF3EAA-E402-4324-9A1C-64F9FD0CF20E}"/>
    <hyperlink ref="I700" r:id="rId325" xr:uid="{E9C3DCB7-21CD-44AA-81A1-79EADD22857D}"/>
    <hyperlink ref="I2028" r:id="rId326" xr:uid="{33C90835-6551-48C1-886A-ADAF7329B809}"/>
    <hyperlink ref="I704" r:id="rId327" xr:uid="{8D2435F1-EDE7-451A-87B7-7DFEFAFEC231}"/>
    <hyperlink ref="I705" r:id="rId328" xr:uid="{29ABE20C-1807-4DF0-BBAC-DBF3E691913E}"/>
    <hyperlink ref="I2029" r:id="rId329" xr:uid="{2CFBE2DC-8BF2-4570-9DDF-F7C914AA1A0E}"/>
    <hyperlink ref="I713" r:id="rId330" xr:uid="{678427CD-C456-480A-8DFA-E58233B905B4}"/>
    <hyperlink ref="I714" r:id="rId331" xr:uid="{0F9BAF5E-50A9-439E-9E22-97E84CBC16EC}"/>
    <hyperlink ref="I715" r:id="rId332" xr:uid="{709B1D22-86CB-4342-878D-188632C46DC9}"/>
    <hyperlink ref="I716" r:id="rId333" xr:uid="{C7E6579C-5840-477C-B92F-46B46DD87D00}"/>
    <hyperlink ref="I1839" r:id="rId334" xr:uid="{DB71C206-C0CC-434B-869B-B886E4ED30EC}"/>
    <hyperlink ref="I717" r:id="rId335" xr:uid="{2442176A-F78D-4D5F-A6E4-BE870FE34595}"/>
    <hyperlink ref="I722" r:id="rId336" xr:uid="{48CBEBB8-15E1-4D0A-B1EB-48B63CAB2CF8}"/>
    <hyperlink ref="I2030" r:id="rId337" xr:uid="{483A6509-4C8F-489B-8875-8A51C6BB8E25}"/>
    <hyperlink ref="I2031" r:id="rId338" xr:uid="{0EA16912-E192-4D8A-8789-1C17E51867E1}"/>
    <hyperlink ref="I2032" r:id="rId339" xr:uid="{F666BF4D-4406-4A67-9FCD-E41B5CA711A5}"/>
    <hyperlink ref="I745" r:id="rId340" xr:uid="{2B0FE6B3-3C6C-4688-85E0-13CDEA4675C6}"/>
    <hyperlink ref="I2033" r:id="rId341" xr:uid="{E4E4455B-DA89-4852-96BF-B9E5152C6468}"/>
    <hyperlink ref="I746" r:id="rId342" xr:uid="{0AD096A6-8359-49D2-BC35-6F95928A3F76}"/>
    <hyperlink ref="I747" r:id="rId343" xr:uid="{E8CD4AEA-195F-491E-9A58-1E4D5A3570A9}"/>
    <hyperlink ref="I2034" r:id="rId344" xr:uid="{BE200C28-9F5F-4B4A-87EF-A89A493AE0B8}"/>
    <hyperlink ref="I748" r:id="rId345" xr:uid="{BADD3C3B-CB24-4FCB-B9AA-C01F0ACBE431}"/>
    <hyperlink ref="I749" r:id="rId346" xr:uid="{53170127-28CD-4433-99D5-8AD44DFEBFAA}"/>
    <hyperlink ref="I750" r:id="rId347" xr:uid="{B2E80DCA-9BEB-478A-9026-A0B27ACE71C6}"/>
    <hyperlink ref="I751" r:id="rId348" xr:uid="{2B14AA79-FC75-4770-BDC5-30BA134F77E3}"/>
    <hyperlink ref="I752" r:id="rId349" xr:uid="{14283134-F2D0-4800-B534-A38041B238E8}"/>
    <hyperlink ref="I755" r:id="rId350" xr:uid="{2EB2A114-2C1A-4CBD-AE74-8254039F8922}"/>
    <hyperlink ref="I759" r:id="rId351" xr:uid="{17EA3F14-2132-41A5-8FB9-DBB9A32292BE}"/>
    <hyperlink ref="I760" r:id="rId352" xr:uid="{B2337033-2116-4C22-A16B-363EDB2A4DD2}"/>
    <hyperlink ref="I762" r:id="rId353" xr:uid="{42E5DE15-763B-4AA4-9B71-C2BBE8EBD598}"/>
    <hyperlink ref="I2035" r:id="rId354" xr:uid="{0050EC38-C8F5-4F08-BDD9-B868EFE68AB9}"/>
    <hyperlink ref="I2036" r:id="rId355" xr:uid="{432A737B-8127-4522-AE43-0B892CFEED68}"/>
    <hyperlink ref="I2037" r:id="rId356" xr:uid="{11D57925-7FF4-4B03-BB9C-B2C992A956FF}"/>
    <hyperlink ref="I767" r:id="rId357" xr:uid="{561EBABC-1F29-4943-A61D-1BE1F3DB296C}"/>
    <hyperlink ref="I1841" r:id="rId358" xr:uid="{DDE698FC-1F33-4C2D-AE2E-C913F3045124}"/>
    <hyperlink ref="I770" r:id="rId359" xr:uid="{704DA823-413B-49E9-9A67-0C546E97BDFA}"/>
    <hyperlink ref="I771" r:id="rId360" xr:uid="{2FCC9B25-FFED-47E1-ACDB-B1EF5D68DCE1}"/>
    <hyperlink ref="I772" r:id="rId361" xr:uid="{DC61BCA3-9529-4F0D-B622-ECD3CFDD9352}"/>
    <hyperlink ref="I773" r:id="rId362" xr:uid="{3A01570A-7610-4DE2-BC07-769B7481C4FF}"/>
    <hyperlink ref="I774" r:id="rId363" xr:uid="{73B9AD6C-1BE7-4A8C-A9F9-34D80CE22758}"/>
    <hyperlink ref="I775" r:id="rId364" xr:uid="{32F40FDA-8BF0-4302-9B5B-2ED7ACE5E9CA}"/>
    <hyperlink ref="I2038" r:id="rId365" xr:uid="{D0F735C3-354B-4828-B748-0F1190017E6D}"/>
    <hyperlink ref="I785" r:id="rId366" xr:uid="{A6A3E598-7A35-4175-AAF2-FDB2E6C4C29E}"/>
    <hyperlink ref="I786" r:id="rId367" xr:uid="{58847FAE-2A9F-4EAD-81BA-EF87BFDA4132}"/>
    <hyperlink ref="I787" r:id="rId368" xr:uid="{72D606E1-D46A-4DD9-8F87-3B6171FABB4E}"/>
    <hyperlink ref="I788" r:id="rId369" xr:uid="{C6686C16-7771-4D63-A898-B8BBA3CBB785}"/>
    <hyperlink ref="I789" r:id="rId370" xr:uid="{DE5BC3E8-7F5A-469B-AF57-36BC99624727}"/>
    <hyperlink ref="I1842" r:id="rId371" xr:uid="{4246E585-A0FF-4B1D-BD2A-BDF969B391E8}"/>
    <hyperlink ref="I802" r:id="rId372" xr:uid="{5692196D-8F43-4C95-A799-7EF4E8836696}"/>
    <hyperlink ref="I803" r:id="rId373" xr:uid="{7512708A-AD60-467C-9C9B-98D9C4A3AE70}"/>
    <hyperlink ref="I2039" r:id="rId374" xr:uid="{EC9DD500-528A-4F99-902D-4FC701BD15DC}"/>
    <hyperlink ref="I2040" r:id="rId375" xr:uid="{94273BE9-F7A9-4836-89CF-90FFA0771EA4}"/>
    <hyperlink ref="I817" r:id="rId376" xr:uid="{39A85B60-B6D1-48F8-80E9-05E67990E7D8}"/>
    <hyperlink ref="I2041" r:id="rId377" xr:uid="{B2D0464E-A7AB-4E3B-9561-6FEC23C4C3B1}"/>
    <hyperlink ref="I818" r:id="rId378" xr:uid="{3456235A-E206-44C2-A961-711D433F4DE5}"/>
    <hyperlink ref="I824" r:id="rId379" xr:uid="{136AE9F8-0800-48C9-AC59-A4E2FE7FE577}"/>
    <hyperlink ref="I834" r:id="rId380" xr:uid="{8E447694-E5D7-46A3-83E1-6B7DEBD1E8FF}"/>
    <hyperlink ref="I835" r:id="rId381" xr:uid="{C48B3082-32A1-4E5F-B731-B6533F35C415}"/>
    <hyperlink ref="I836" r:id="rId382" xr:uid="{1619C47B-FC39-4E70-8D37-AA5F2AE680B9}"/>
    <hyperlink ref="I839" r:id="rId383" xr:uid="{284621AA-3C8B-42D4-9745-C6922B45AB20}"/>
    <hyperlink ref="I841" r:id="rId384" xr:uid="{588ACF0E-EFC3-4294-A5AB-BF5556648782}"/>
    <hyperlink ref="I2042" r:id="rId385" xr:uid="{E343CB01-76B6-4506-A4E0-B2934204CB34}"/>
    <hyperlink ref="I2043" r:id="rId386" xr:uid="{9D1289CA-38EC-4209-9B65-E9C5327A2472}"/>
    <hyperlink ref="I1847" r:id="rId387" xr:uid="{AD757EF2-E234-4F26-8182-75B3C64C43C8}"/>
    <hyperlink ref="I2044" r:id="rId388" xr:uid="{5B354A49-60B6-4826-B146-A01D2312F053}"/>
    <hyperlink ref="I857" r:id="rId389" xr:uid="{F00363B3-6DF3-4B50-8F5B-507EDADBC8B0}"/>
    <hyperlink ref="I858" r:id="rId390" xr:uid="{F9FD8238-E347-4E36-9778-8004237B8E44}"/>
    <hyperlink ref="I865" r:id="rId391" xr:uid="{2611AEC6-D03D-4665-954A-FCBEC5C88506}"/>
    <hyperlink ref="I2045" r:id="rId392" xr:uid="{150AA578-6D56-4052-9A06-7C6AAD349634}"/>
    <hyperlink ref="I2046" r:id="rId393" xr:uid="{3B8B8415-592C-4586-B047-E67719E9F5D2}"/>
    <hyperlink ref="I2047" r:id="rId394" xr:uid="{E0410435-FF57-46EF-8A71-6F52B9F4D7EE}"/>
    <hyperlink ref="I2048" r:id="rId395" xr:uid="{56CAB9FB-C325-4AD7-8110-90DE319D8ABD}"/>
    <hyperlink ref="I2049" r:id="rId396" xr:uid="{078E430C-A2CF-4B65-8705-41718B0429E0}"/>
    <hyperlink ref="I886" r:id="rId397" xr:uid="{06A19983-FA61-4A82-9DBE-FE2809C8046F}"/>
    <hyperlink ref="I890" r:id="rId398" xr:uid="{D431EA79-2B67-4579-B383-E000CC8431C2}"/>
    <hyperlink ref="I899" r:id="rId399" xr:uid="{10BABB54-E2EC-425B-97E5-C7EB056DDBC5}"/>
    <hyperlink ref="I2050" r:id="rId400" xr:uid="{670FAB0F-EC3D-470D-BA82-A475AC085534}"/>
    <hyperlink ref="I2051" r:id="rId401" xr:uid="{3378BCC3-8EC6-4B6B-B47D-52045080C9D0}"/>
    <hyperlink ref="I901" r:id="rId402" xr:uid="{AFF8AB2C-1E0A-4A46-B680-76F4F9F01782}"/>
    <hyperlink ref="I1849" r:id="rId403" xr:uid="{B132CEC3-5507-4FE4-9837-03ECC662467A}"/>
    <hyperlink ref="I904" r:id="rId404" xr:uid="{FC6DA314-EDB5-4227-AE89-5A669C06EDC3}"/>
    <hyperlink ref="I905" r:id="rId405" xr:uid="{851EFB4D-5454-44A0-9C3E-660C8BD79A37}"/>
    <hyperlink ref="I906" r:id="rId406" xr:uid="{AAC7D39B-48F5-42D7-B7BD-0B6CE439331D}"/>
    <hyperlink ref="I908" r:id="rId407" xr:uid="{33B98A95-C7DA-4A36-8344-CF9B23276A1B}"/>
    <hyperlink ref="I2052" r:id="rId408" xr:uid="{F1CC4B53-0E33-4F20-8A0C-6E59637C2FBC}"/>
    <hyperlink ref="I916" r:id="rId409" xr:uid="{89CF8146-8368-4AA6-803C-973622D3CC41}"/>
    <hyperlink ref="I2053" r:id="rId410" xr:uid="{D5CAE1FD-0B27-4C1A-8C24-15051ABC870D}"/>
    <hyperlink ref="I2054" r:id="rId411" xr:uid="{EF7D34FB-183F-4770-ACB3-3400DC3FA8B3}"/>
    <hyperlink ref="I924" r:id="rId412" xr:uid="{47407981-753E-4693-94C0-30EECF76D8F0}"/>
    <hyperlink ref="I926" r:id="rId413" xr:uid="{0A7DDA0B-E626-4A05-AFB0-ED07CD2A237B}"/>
    <hyperlink ref="I927" r:id="rId414" xr:uid="{8BFA985B-1519-4847-898E-E32DD0E2585E}"/>
    <hyperlink ref="I928" r:id="rId415" xr:uid="{28006414-F434-4D27-AE83-244FFC0B347F}"/>
    <hyperlink ref="I929" r:id="rId416" xr:uid="{DD51E177-ED68-436A-AD65-E11952198D50}"/>
    <hyperlink ref="I1850" r:id="rId417" xr:uid="{0DE911AE-EEA9-4DEA-8117-C0603DC5B98C}"/>
    <hyperlink ref="I930" r:id="rId418" xr:uid="{4C4722A4-1B64-45CD-8299-5EFB0574196F}"/>
    <hyperlink ref="I2055" r:id="rId419" xr:uid="{9D355C42-AE32-443F-B76F-85F24D68A9E6}"/>
    <hyperlink ref="I933" r:id="rId420" xr:uid="{47EC0C1C-01AD-4BD7-8155-98CB40FEC181}"/>
    <hyperlink ref="I1851" r:id="rId421" xr:uid="{DF48C9A9-FC8F-45FE-BB30-05F176A3CAA5}"/>
    <hyperlink ref="I943" r:id="rId422" xr:uid="{3AEAB4DC-9188-45CA-A432-F397B0085976}"/>
    <hyperlink ref="I949" r:id="rId423" xr:uid="{86C9CF65-5D6B-45D9-9E47-E3CF4FF87ACA}"/>
    <hyperlink ref="I2056" r:id="rId424" xr:uid="{FA0FBD11-466A-4EB3-A9DC-4C98F5DFE2E1}"/>
    <hyperlink ref="I955" r:id="rId425" xr:uid="{0A29C37C-0259-4E5D-AF3B-2E9DFB79ED7E}"/>
    <hyperlink ref="I963" r:id="rId426" xr:uid="{7E6D6068-19B0-4413-B0F0-C36174BB7599}"/>
    <hyperlink ref="I2057" r:id="rId427" xr:uid="{EA3BC1F4-9752-4175-BC32-3D8A6E42F7A5}"/>
    <hyperlink ref="I964" r:id="rId428" xr:uid="{5EF253F7-4D02-48C0-8973-87E26C0DB43A}"/>
    <hyperlink ref="I1853" r:id="rId429" xr:uid="{26F838AB-0294-4C9E-A4DC-B007016D4ECC}"/>
    <hyperlink ref="I2058" r:id="rId430" xr:uid="{A1135528-BE41-4B4D-825F-627A9CB4AD7A}"/>
    <hyperlink ref="I977" r:id="rId431" xr:uid="{B9EB5720-0970-4C6D-9BC8-983811A82993}"/>
    <hyperlink ref="I2060" r:id="rId432" xr:uid="{9B14E3C7-39F8-4ECE-B0B3-D25BA673F319}"/>
    <hyperlink ref="I992" r:id="rId433" xr:uid="{F7C30BCF-66ED-4E53-B570-84E91D198E84}"/>
    <hyperlink ref="I1001" r:id="rId434" xr:uid="{62D9BBF5-CC0C-4E26-A1CE-943330013559}"/>
    <hyperlink ref="I2061" r:id="rId435" xr:uid="{1886D0BF-991A-4F1F-A053-5E8DF4151A91}"/>
    <hyperlink ref="I2062" r:id="rId436" xr:uid="{90F474BC-BED2-4321-8261-3C6C062BFC7B}"/>
    <hyperlink ref="I1854" r:id="rId437" xr:uid="{B489F202-7104-4F1D-8878-16DD2CD1D2B1}"/>
    <hyperlink ref="I1016" r:id="rId438" xr:uid="{431B861B-DD2B-45B0-A886-508CB17AC330}"/>
    <hyperlink ref="I1022" r:id="rId439" xr:uid="{9E4262BF-2E9F-4C89-806C-FFE80F473911}"/>
    <hyperlink ref="I1025" r:id="rId440" xr:uid="{441536B9-4278-4B13-A4A4-87AF3C8B3577}"/>
    <hyperlink ref="I1026" r:id="rId441" xr:uid="{AFDF6702-CE71-4F70-B2C1-D6D56A300E7D}"/>
    <hyperlink ref="I1031" r:id="rId442" xr:uid="{39FF2673-5B17-463C-AFFA-A230EB1D2198}"/>
    <hyperlink ref="I2063" r:id="rId443" xr:uid="{D2540859-8841-4243-BB14-E57164B5CA58}"/>
    <hyperlink ref="I1856" r:id="rId444" xr:uid="{F99D5D1B-20D9-4F39-8A0B-9E933E7F8080}"/>
    <hyperlink ref="I1034" r:id="rId445" xr:uid="{4A7D70A1-E0E8-49F9-95AB-8B05A7CA8227}"/>
    <hyperlink ref="I1035" r:id="rId446" xr:uid="{3BE0C5C3-5387-41E6-80B8-78F3B2634416}"/>
    <hyperlink ref="I1036" r:id="rId447" xr:uid="{6281B57F-D83A-4AB9-B1D2-8C4DEE17C9AF}"/>
    <hyperlink ref="I1042" r:id="rId448" xr:uid="{307E01E4-C018-4CE6-8273-2223567B4FC3}"/>
    <hyperlink ref="I2064" r:id="rId449" xr:uid="{B44D5C43-12BC-4498-86F9-956AEB3BD507}"/>
    <hyperlink ref="I2065" r:id="rId450" xr:uid="{068896C0-0533-425D-9160-2894540779BF}"/>
    <hyperlink ref="I2067" r:id="rId451" xr:uid="{34AA8BC6-D4FE-4313-8321-146601F994E6}"/>
    <hyperlink ref="I1048" r:id="rId452" xr:uid="{6D845791-57FB-4FC1-BBAC-07B2F60A3D21}"/>
    <hyperlink ref="I1049" r:id="rId453" xr:uid="{DD688229-A4C6-48C7-AFC1-0BDEAA3155DD}"/>
    <hyperlink ref="I1050" r:id="rId454" xr:uid="{3EF20BA7-BCB0-429F-8856-D3561BFFE066}"/>
    <hyperlink ref="I1053" r:id="rId455" xr:uid="{3A32463E-7B06-4E15-97D7-18A4D715B350}"/>
    <hyperlink ref="I1058" r:id="rId456" location="link_time=1526398220" xr:uid="{42ED0136-51CF-4CD2-92DC-5374163D6DD2}"/>
    <hyperlink ref="I1061" r:id="rId457" xr:uid="{6C09F1A6-7C62-44F7-8FBA-6CD4997736A3}"/>
    <hyperlink ref="I2068" r:id="rId458" xr:uid="{829A0EE7-E2BD-4426-8FB7-D2BD9804A06A}"/>
    <hyperlink ref="I1065" r:id="rId459" xr:uid="{2293C127-1A1A-48F8-9116-59819992063F}"/>
    <hyperlink ref="I1067" r:id="rId460" xr:uid="{4C943799-3472-4C38-8566-1A9F05CA62B3}"/>
    <hyperlink ref="I1068" r:id="rId461" xr:uid="{C723C757-E094-4C56-9FF8-37225F101F12}"/>
    <hyperlink ref="I1070" r:id="rId462" xr:uid="{A19B9ED7-AEF7-41A1-8612-CB17E63C2D29}"/>
    <hyperlink ref="I1857" r:id="rId463" xr:uid="{08A6C920-C51A-4C6D-8A9A-8CCD32A3092B}"/>
    <hyperlink ref="I1073" r:id="rId464" xr:uid="{35A3BFE7-11C4-416C-8DC1-90DB06AEACA8}"/>
    <hyperlink ref="I1074" r:id="rId465" xr:uid="{54DCC0D3-6A03-4CB2-B0AE-AF265BA1AAD8}"/>
    <hyperlink ref="I1075" r:id="rId466" xr:uid="{CAD77ED8-125C-4676-83DF-ECBCFE3888CA}"/>
    <hyperlink ref="I2069" r:id="rId467" xr:uid="{D329724F-685C-4851-B281-338C83A8F34F}"/>
    <hyperlink ref="I1076" r:id="rId468" xr:uid="{37660E49-A5D9-444A-AD1C-10D46592484D}"/>
    <hyperlink ref="I1858" r:id="rId469" xr:uid="{3CE693A9-6E47-4B70-AA4F-518E95233473}"/>
    <hyperlink ref="I1859" r:id="rId470" xr:uid="{0E37A3C7-0325-4097-A14E-682317F94155}"/>
    <hyperlink ref="I1082" r:id="rId471" xr:uid="{DEABB14C-7183-4F04-B118-1A01A1D827D0}"/>
    <hyperlink ref="I1083" r:id="rId472" xr:uid="{58356FB1-09E3-4B2A-AC78-65B865A40E65}"/>
    <hyperlink ref="I1860" r:id="rId473" xr:uid="{9F7800CC-A38F-403E-B4D1-97D16E376B82}"/>
    <hyperlink ref="I1086" r:id="rId474" xr:uid="{8B74D0BA-2EB4-4E82-8FF0-FB6234F70EFE}"/>
    <hyperlink ref="I1090" r:id="rId475" xr:uid="{A1271486-FFD5-47A4-A114-CFDA2043D619}"/>
    <hyperlink ref="I1091" r:id="rId476" xr:uid="{120EA0A9-3BFE-41CC-9D68-7D154C0BE7AB}"/>
    <hyperlink ref="I1094" r:id="rId477" xr:uid="{B53EB786-E888-4070-90E2-61814742B6FF}"/>
    <hyperlink ref="I1095" r:id="rId478" xr:uid="{58532477-13BF-48F5-BF01-119795652A01}"/>
    <hyperlink ref="I1097" r:id="rId479" xr:uid="{DD167833-AA33-420F-A9AA-7A72A60B6FD7}"/>
    <hyperlink ref="I1099" r:id="rId480" xr:uid="{772E4E92-3E27-42E1-B8DD-D87C4A4DA860}"/>
    <hyperlink ref="I1100" r:id="rId481" xr:uid="{64EBDF15-17C3-4163-AFF4-787050065C4E}"/>
    <hyperlink ref="I2070" r:id="rId482" xr:uid="{2A227865-2908-4952-BC62-A7C5A929F8EF}"/>
    <hyperlink ref="I1118" r:id="rId483" xr:uid="{469E1F0E-C57B-417A-9534-CD2FF82E465D}"/>
    <hyperlink ref="I1126" r:id="rId484" xr:uid="{55E5BEA1-531C-4BD5-B004-EF32D15252A1}"/>
    <hyperlink ref="I1130" r:id="rId485" xr:uid="{96826094-6D55-4449-B245-61D951EAB239}"/>
    <hyperlink ref="I1861" r:id="rId486" xr:uid="{7669950A-3AF1-4FE4-8459-9323D36CBF21}"/>
    <hyperlink ref="I1132" r:id="rId487" xr:uid="{18E35BD3-15AC-426A-BA8B-ED2BB2B56995}"/>
    <hyperlink ref="I1137" r:id="rId488" xr:uid="{077C88C8-C5BC-4832-B908-F81EA1CCAF0C}"/>
    <hyperlink ref="I1138" r:id="rId489" xr:uid="{18A169A3-19D8-4D9C-A597-05375CF80165}"/>
    <hyperlink ref="I1143" r:id="rId490" xr:uid="{6F97530D-A20E-4944-BF26-69C59CEEF27E}"/>
    <hyperlink ref="I1144" r:id="rId491" xr:uid="{4F78881F-EDBF-4485-8663-FC8E050B7B21}"/>
    <hyperlink ref="I1145" r:id="rId492" xr:uid="{40CDC9FE-2CB9-43D6-A197-DC830F8794B4}"/>
    <hyperlink ref="I2072" r:id="rId493" xr:uid="{3B44FA92-2B05-4E99-8388-CF6A49D75E21}"/>
    <hyperlink ref="I1150" r:id="rId494" xr:uid="{9BD78C92-B81E-47BF-A3B1-A671E64313C1}"/>
    <hyperlink ref="I1151" r:id="rId495" xr:uid="{A52DB766-FEFC-4CC6-A3BC-EBE2A935FFFD}"/>
    <hyperlink ref="I1862" r:id="rId496" xr:uid="{D70A7656-577B-41E8-B371-215D278E2113}"/>
    <hyperlink ref="I1863" r:id="rId497" xr:uid="{5DD0DA40-D64D-4162-B4C3-926144379333}"/>
    <hyperlink ref="I1864" r:id="rId498" xr:uid="{DD553115-5346-4853-B4C7-F82D379C695C}"/>
    <hyperlink ref="I1153" r:id="rId499" xr:uid="{E012FE58-6E89-46F1-B4B4-B2DAC0B4392E}"/>
    <hyperlink ref="I1157" r:id="rId500" xr:uid="{9B5D03E9-5B0C-4B97-82F4-C7BB900A8BA1}"/>
    <hyperlink ref="I1159" r:id="rId501" xr:uid="{7F2C0A43-570F-4B82-9271-BBE3C406304D}"/>
    <hyperlink ref="I1160" r:id="rId502" xr:uid="{F8687371-049A-41CC-B4F4-8F4D0E74B8EE}"/>
    <hyperlink ref="I1161" r:id="rId503" xr:uid="{55C92F43-3285-4C6A-BAC4-2D2441275941}"/>
    <hyperlink ref="I1162" r:id="rId504" xr:uid="{5E7F81AB-1A7C-48B2-84F9-60A91C16D136}"/>
    <hyperlink ref="I2074" r:id="rId505" xr:uid="{2B0BDF96-CF4B-4174-8C16-C32F79ABB4F8}"/>
    <hyperlink ref="I1166" r:id="rId506" xr:uid="{0A18021A-71AA-4A21-AEF9-8E4CFC010210}"/>
    <hyperlink ref="I2075" r:id="rId507" xr:uid="{07868F2C-241E-4EFA-B8C2-E29B455E4EEC}"/>
    <hyperlink ref="I1175" r:id="rId508" xr:uid="{72CB610F-79B2-4028-8838-E3DF03E8EF45}"/>
    <hyperlink ref="I1176" r:id="rId509" xr:uid="{E9A0E796-971C-4C9D-97FE-370B8EE4B655}"/>
    <hyperlink ref="I1178" r:id="rId510" xr:uid="{E97E004E-C1D9-4228-A736-C807B33BF117}"/>
    <hyperlink ref="I1179" r:id="rId511" xr:uid="{67273051-7AEF-46D9-A3F9-533A9397933B}"/>
    <hyperlink ref="I1180" r:id="rId512" xr:uid="{3DA0F748-BEAE-4853-B93F-99E57B5189E1}"/>
    <hyperlink ref="I1181" r:id="rId513" xr:uid="{E8BF8C16-E44C-4427-8BE1-931ED955B8EF}"/>
    <hyperlink ref="I2076" r:id="rId514" xr:uid="{E60971E2-8409-46DD-B028-510901A96349}"/>
    <hyperlink ref="I1182" r:id="rId515" xr:uid="{69642712-69D7-445B-B8E0-B760850BBEB6}"/>
    <hyperlink ref="I1183" r:id="rId516" xr:uid="{5DDD1A21-9BBF-4A74-A05B-2C1BA4F2883D}"/>
    <hyperlink ref="I1184" r:id="rId517" xr:uid="{3098D973-7465-4C1B-A079-9C2C2A04D79B}"/>
    <hyperlink ref="I2078" r:id="rId518" xr:uid="{7609B86B-A50E-40E7-9B2D-516A34BDE4D7}"/>
    <hyperlink ref="I1186" r:id="rId519" xr:uid="{2D9EB062-424E-4E77-B2FE-ED7BDDE09242}"/>
    <hyperlink ref="I2079" r:id="rId520" xr:uid="{03EACB67-27D7-45DC-B51F-23862AD1780A}"/>
    <hyperlink ref="I1189" r:id="rId521" xr:uid="{5CB79B0F-F697-4EC7-8333-67101B0186E5}"/>
    <hyperlink ref="I1191" r:id="rId522" xr:uid="{B86A69DD-8375-4856-AEFE-906DC16F6B47}"/>
    <hyperlink ref="I1193" r:id="rId523" xr:uid="{912484A0-284A-48EC-AACA-F713558652B7}"/>
    <hyperlink ref="I1194" r:id="rId524" xr:uid="{C1E59393-3B82-4C22-8815-6C2C63608FC7}"/>
    <hyperlink ref="I1207" r:id="rId525" xr:uid="{D8DF7178-01CC-4033-AC83-E19B513EA85C}"/>
    <hyperlink ref="I1208" r:id="rId526" xr:uid="{7310C127-0E6B-4B5F-8263-A94D186745C2}"/>
    <hyperlink ref="I1209" r:id="rId527" xr:uid="{F9F33A8F-16D2-40D2-A0C3-D4BACBF981C1}"/>
    <hyperlink ref="I1214" r:id="rId528" xr:uid="{61BE9E5D-D682-4DAE-9E27-2A93BA107E68}"/>
    <hyperlink ref="I1215" r:id="rId529" xr:uid="{9A3533E1-996B-4243-B73B-2AD25F8DF32D}"/>
    <hyperlink ref="I1216" r:id="rId530" xr:uid="{6DC55FA9-D701-4624-A81D-82659D6387B9}"/>
    <hyperlink ref="I1217" r:id="rId531" xr:uid="{0B85C19D-384B-495E-B4C3-BD656C4BF666}"/>
    <hyperlink ref="I1218" r:id="rId532" xr:uid="{26F72CA9-B277-4CE6-8049-F98A5E057C42}"/>
    <hyperlink ref="I1219" r:id="rId533" xr:uid="{5687156A-B6DF-4C83-846D-EDF94CF6C2C4}"/>
    <hyperlink ref="I1867" r:id="rId534" xr:uid="{4BF27F0D-D5A0-4C8C-BE18-62F12D764371}"/>
    <hyperlink ref="I2080" r:id="rId535" xr:uid="{0C33910F-E7C2-4F89-B146-C9C42681E854}"/>
    <hyperlink ref="I1220" r:id="rId536" xr:uid="{13F0E2D9-90C1-49EE-A42D-086BAED9E68E}"/>
    <hyperlink ref="I1221" r:id="rId537" xr:uid="{FD8D7A7B-9855-4673-8AD0-184F7F5610F7}"/>
    <hyperlink ref="I2081" r:id="rId538" xr:uid="{9228C353-FD6B-4227-A965-691C323BBCCE}"/>
    <hyperlink ref="I1235" r:id="rId539" xr:uid="{12A7E4BE-0C75-407A-AC01-27069BC0DFBD}"/>
    <hyperlink ref="I1236" r:id="rId540" xr:uid="{2E037106-CF60-409E-819C-66B74B3DA82B}"/>
    <hyperlink ref="I1237" r:id="rId541" xr:uid="{6110D817-75DC-4913-A7B2-C19CADAE9930}"/>
    <hyperlink ref="I1870" r:id="rId542" xr:uid="{1A9992B4-45A8-450D-B94C-608009663E04}"/>
    <hyperlink ref="I1238" r:id="rId543" xr:uid="{9E0B004D-9A7E-4037-940F-FA71CD3FA7DA}"/>
    <hyperlink ref="I1239" r:id="rId544" xr:uid="{63B71F65-C67A-4212-AD44-70A3745312B1}"/>
    <hyperlink ref="I1243" r:id="rId545" xr:uid="{54FC27F0-BDD1-4AEC-95A7-99AAFE9E1174}"/>
    <hyperlink ref="I1251" r:id="rId546" xr:uid="{C63464AE-01D9-4244-9D52-2548402AFE97}"/>
    <hyperlink ref="I2082" r:id="rId547" xr:uid="{19C90525-002A-42E8-9D26-6801D7FFB631}"/>
    <hyperlink ref="I1254" r:id="rId548" xr:uid="{0D63946D-131F-4C30-A03B-EFA775F061C3}"/>
    <hyperlink ref="I1255" r:id="rId549" xr:uid="{D6DFE1CC-A8BC-431B-94B4-F2BE3A5FBF81}"/>
    <hyperlink ref="I1256" r:id="rId550" xr:uid="{081AE625-EC71-4CF5-B751-DA51934C6D31}"/>
    <hyperlink ref="I1258" r:id="rId551" xr:uid="{E52B0653-ED59-446D-AE66-5C517A9D1E8D}"/>
    <hyperlink ref="I1259" r:id="rId552" xr:uid="{B5973D27-FAC5-46DB-B8B9-FEDBFA6D91CF}"/>
    <hyperlink ref="I1272" r:id="rId553" xr:uid="{F0EA202A-601C-48E5-89FC-0143C42726B8}"/>
    <hyperlink ref="I2083" r:id="rId554" xr:uid="{7DA5711D-6FC2-4B40-9A14-2353D2EB1475}"/>
    <hyperlink ref="I1274" r:id="rId555" xr:uid="{E1EF8198-3581-4AB2-90F2-2F4347F6D6AB}"/>
    <hyperlink ref="I1277" r:id="rId556" xr:uid="{83DF2F3E-1D5A-4EAC-BD28-6F10E65A8DE9}"/>
    <hyperlink ref="I1281" r:id="rId557" xr:uid="{1C27DA23-4AA9-490B-897C-6DB9271BB312}"/>
    <hyperlink ref="I2084" r:id="rId558" xr:uid="{90AB2C5B-7E30-4B6F-9BE3-0BB1F43F92FC}"/>
    <hyperlink ref="I2085" r:id="rId559" xr:uid="{E96C81FA-1E36-45E6-9F77-929A6E69A33E}"/>
    <hyperlink ref="I2086" r:id="rId560" xr:uid="{597F0987-372B-4EEF-ADC1-93796D53E48C}"/>
    <hyperlink ref="I1306" r:id="rId561" xr:uid="{E5754528-F8D2-42CF-BCDB-6D2F68D5B8D2}"/>
    <hyperlink ref="I2087" r:id="rId562" xr:uid="{D05AA7B0-164B-4E79-B7E4-6FF18F822C1A}"/>
    <hyperlink ref="I1310" r:id="rId563" xr:uid="{9086F86C-B773-42CB-9FA1-9711DF9D0AD8}"/>
    <hyperlink ref="I1311" r:id="rId564" xr:uid="{A12AEB8A-2AEE-443C-A92A-75F1098D24C5}"/>
    <hyperlink ref="I1313" r:id="rId565" xr:uid="{3E27D57E-55E8-4921-A33A-5DE58D4DF700}"/>
    <hyperlink ref="I1314" r:id="rId566" xr:uid="{3CCECE1E-DFD9-4B8B-BE12-58003FB15368}"/>
    <hyperlink ref="I1318" r:id="rId567" xr:uid="{C8BABF2B-9FF2-4F71-B349-C35FC001E6BF}"/>
    <hyperlink ref="I1319" r:id="rId568" xr:uid="{BD9A1F1B-E3C5-4993-A725-CF07776BA7D8}"/>
    <hyperlink ref="I1320" r:id="rId569" xr:uid="{8D3873E4-B86E-4967-84FA-FB5C6FAB41C4}"/>
    <hyperlink ref="I1872" r:id="rId570" xr:uid="{58F8F82A-11FA-4C06-AD45-B84EE36F9717}"/>
    <hyperlink ref="I1323" r:id="rId571" xr:uid="{C4447C23-5103-4E01-8B4F-44EA2EE4CF42}"/>
    <hyperlink ref="I2088" r:id="rId572" xr:uid="{0C6458AF-FB59-44CD-80FE-3D99AC0CA2C7}"/>
    <hyperlink ref="I2089" r:id="rId573" xr:uid="{7E70AAE1-3863-4A93-9CD6-76C401494048}"/>
    <hyperlink ref="I1331" r:id="rId574" xr:uid="{86E9BEAC-0BD7-45CC-8A9C-041B8114B0FD}"/>
    <hyperlink ref="I1332" r:id="rId575" xr:uid="{14337D15-5EF9-4E7B-8FC5-55B3DB056484}"/>
    <hyperlink ref="I1342" r:id="rId576" xr:uid="{D18DFF4F-DE9C-465B-BC1A-83425CECA4CD}"/>
    <hyperlink ref="I2090" r:id="rId577" xr:uid="{1ABEC132-4257-4991-8026-FA8417D9F917}"/>
    <hyperlink ref="I1344" r:id="rId578" xr:uid="{3084FC51-CDB4-4355-9DDE-9BAB54E1B4C2}"/>
    <hyperlink ref="I1345" r:id="rId579" xr:uid="{DA3FD4DA-2677-4953-96A6-160E10F5D1B8}"/>
    <hyperlink ref="I1346" r:id="rId580" xr:uid="{F8DB0900-717C-4E2C-815B-22F11971DE4C}"/>
    <hyperlink ref="I1347" r:id="rId581" xr:uid="{450D2532-C0C4-4EA4-9A0C-99EA491CE01C}"/>
    <hyperlink ref="I1352" r:id="rId582" xr:uid="{A98B47F7-6CF2-4F2C-8CA7-EE2A3A789F43}"/>
    <hyperlink ref="I1357" r:id="rId583" xr:uid="{B540BA24-A337-4769-9449-27CE7615CAD3}"/>
    <hyperlink ref="I1873" r:id="rId584" xr:uid="{A01F4DFF-F0A6-4578-8C37-53D4F2038198}"/>
    <hyperlink ref="I1360" r:id="rId585" xr:uid="{B1B1D98B-B17F-43D3-8D43-5E9E662E9BAB}"/>
    <hyperlink ref="I1361" r:id="rId586" xr:uid="{5D6A7E27-B123-4558-BBAB-DEF8AA9620BC}"/>
    <hyperlink ref="I1362" r:id="rId587" xr:uid="{00856FFC-994A-47E2-8D86-0AD6681AC044}"/>
    <hyperlink ref="I1363" r:id="rId588" xr:uid="{9474756E-F948-42B7-ABB3-80A92254AC36}"/>
    <hyperlink ref="I1365" r:id="rId589" xr:uid="{AE7C7EA9-F57D-4E55-AC90-5EC01855E9B4}"/>
    <hyperlink ref="I1369" r:id="rId590" xr:uid="{AC1D372F-C311-4A3B-BEF5-70FB03395E20}"/>
    <hyperlink ref="I1370" r:id="rId591" xr:uid="{31B2EA33-07BE-445F-AD6B-42B1516E241D}"/>
    <hyperlink ref="I1371" r:id="rId592" xr:uid="{3888B691-4EAA-46F7-9FAE-3B9BC60C1E16}"/>
    <hyperlink ref="I1376" r:id="rId593" xr:uid="{C8761079-51FE-4706-A32B-DAF9DA66C090}"/>
    <hyperlink ref="I1377" r:id="rId594" xr:uid="{B1D3D6F1-D278-48DE-A649-D44BAED3C4DB}"/>
    <hyperlink ref="I1378" r:id="rId595" xr:uid="{08848E30-35E1-4D6F-9CE5-9C7D6966C01A}"/>
    <hyperlink ref="I2091" r:id="rId596" xr:uid="{BB92B702-6249-4277-8E97-4AFC57F13EE4}"/>
    <hyperlink ref="I2092" r:id="rId597" xr:uid="{B88790F9-498B-416C-8741-11321D1AE82C}"/>
    <hyperlink ref="I1380" r:id="rId598" xr:uid="{C2F5C85F-DCC6-4C9D-B752-7CB8C780104F}"/>
    <hyperlink ref="I1381" r:id="rId599" xr:uid="{6DA3A724-8D6D-449C-87B0-76515C9DC20C}"/>
    <hyperlink ref="I1382" r:id="rId600" xr:uid="{279AD8B2-3740-434D-8150-B19CCA55B986}"/>
    <hyperlink ref="I2093" r:id="rId601" xr:uid="{7D452E00-5AFD-471C-901F-FC009F3B89A4}"/>
    <hyperlink ref="I1383" r:id="rId602" xr:uid="{5A95BE05-05F2-486F-BE0D-01074C1BC4C0}"/>
    <hyperlink ref="I1384" r:id="rId603" xr:uid="{A4373827-EBFA-480C-A6CA-CF91CDA656F6}"/>
    <hyperlink ref="I1874" r:id="rId604" xr:uid="{D5C3C4ED-233A-46E7-946C-F399D866313C}"/>
    <hyperlink ref="I1395" r:id="rId605" xr:uid="{91C33460-5220-4F0C-BD9C-D24151E96277}"/>
    <hyperlink ref="I2094" r:id="rId606" location="link_time=1526370898" xr:uid="{EC38EAAD-B84D-4505-8F44-FB0A3C739EB1}"/>
    <hyperlink ref="I1396" r:id="rId607" location="link_time=1526378286" xr:uid="{4F989AC9-E3A3-45BE-B329-E1E057AB4CE3}"/>
    <hyperlink ref="I2095" r:id="rId608" xr:uid="{1FAD02CC-DE8D-49C4-814C-68AEB28AA8E8}"/>
    <hyperlink ref="I1399" r:id="rId609" xr:uid="{2804499B-1BC7-4202-85D6-9CB7E79F75A2}"/>
    <hyperlink ref="I1875" r:id="rId610" xr:uid="{9D058664-47D2-4ABC-9457-05387456A95D}"/>
    <hyperlink ref="I1877" r:id="rId611" xr:uid="{3AA04671-D297-4F8C-941D-322AE5EEB092}"/>
    <hyperlink ref="I1406" r:id="rId612" xr:uid="{6833DE8D-1615-44FA-95D7-F8786BA36853}"/>
    <hyperlink ref="I1407" r:id="rId613" xr:uid="{EDFA5D75-9CE1-4D87-966A-01F3F617AE6C}"/>
    <hyperlink ref="I2096" r:id="rId614" xr:uid="{70961424-1487-4468-9502-8018F446B746}"/>
    <hyperlink ref="I1411" r:id="rId615" xr:uid="{393901FA-4216-435E-B5C7-36A1D8C0DAD8}"/>
    <hyperlink ref="I1412" r:id="rId616" xr:uid="{89FBA5F4-E124-487B-825B-E0C9A0E75F52}"/>
    <hyperlink ref="I2097" r:id="rId617" xr:uid="{35843D50-F9BE-40D1-B1DD-A50855A5D0B1}"/>
    <hyperlink ref="I1413" r:id="rId618" xr:uid="{CD7160D4-7F22-477B-8D1E-AFAA50EE74E8}"/>
    <hyperlink ref="I1418" r:id="rId619" xr:uid="{E1588854-9A30-479A-B6C4-28CDC98D30D4}"/>
    <hyperlink ref="I1423" r:id="rId620" xr:uid="{28C77DE9-F0AB-4E39-BC8C-B0C54674B7FC}"/>
    <hyperlink ref="I1424" r:id="rId621" xr:uid="{34232B93-CCDC-439C-818D-8C25BD0EE0FD}"/>
    <hyperlink ref="I2098" r:id="rId622" xr:uid="{0ABDE602-DEC7-419D-B05D-36543542ED7F}"/>
    <hyperlink ref="I2099" r:id="rId623" xr:uid="{9BEE040B-1B8D-4877-8A78-5CEC990EFC2D}"/>
    <hyperlink ref="I2100" r:id="rId624" xr:uid="{D18930DF-027E-4C5C-8048-3BC6989735AE}"/>
    <hyperlink ref="I1429" r:id="rId625" xr:uid="{905F87C7-45D6-47C1-8BE9-3C2ACCF5D66F}"/>
    <hyperlink ref="I1447" r:id="rId626" xr:uid="{8E2835EA-9707-41D0-8152-87FA76932808}"/>
    <hyperlink ref="I2101" r:id="rId627" xr:uid="{D8782DE2-4868-4C0C-94FF-AD66970AFC10}"/>
    <hyperlink ref="I1450" r:id="rId628" xr:uid="{B3FF77D2-7148-48C0-900B-8865F4FAB381}"/>
    <hyperlink ref="I1878" r:id="rId629" xr:uid="{47EF3A42-86B9-4E94-B327-A36C83507EF2}"/>
    <hyperlink ref="I2102" r:id="rId630" xr:uid="{269934B0-FB12-4174-847A-3D3C6BEC69B7}"/>
    <hyperlink ref="I1453" r:id="rId631" xr:uid="{8078B523-CC4A-444C-92D8-C52CEBF9B2F8}"/>
    <hyperlink ref="I1454" r:id="rId632" xr:uid="{D85AB447-4999-42A3-9EC4-050B9E522CE0}"/>
    <hyperlink ref="I2103" r:id="rId633" xr:uid="{EBE10573-C706-49CA-A0B0-E73B8CA0BB26}"/>
    <hyperlink ref="I1460" r:id="rId634" xr:uid="{A81F79CD-D1FE-4421-91D5-FEB68CFDA2CC}"/>
    <hyperlink ref="I1466" r:id="rId635" xr:uid="{E0EC97FE-083B-472D-A12B-D8AA01E336A0}"/>
    <hyperlink ref="I1473" r:id="rId636" xr:uid="{B34081E3-2203-416E-8B27-71C70DDE3F85}"/>
    <hyperlink ref="I2104" r:id="rId637" xr:uid="{C52FEA6B-18B6-47A2-8171-6001EE53BF99}"/>
    <hyperlink ref="I1879" r:id="rId638" xr:uid="{9D86EFFC-C328-44A8-A837-2F86ED528F1C}"/>
    <hyperlink ref="I1880" r:id="rId639" xr:uid="{FCD9700A-5D5B-4BDF-82E9-E3DCEE1BF465}"/>
    <hyperlink ref="I2105" r:id="rId640" xr:uid="{5D20F320-AE0C-4E9F-ADED-B2D216BBEB8D}"/>
    <hyperlink ref="I1881" r:id="rId641" xr:uid="{F6B83B3D-7A68-40B7-8487-A66B74B4C2A1}"/>
    <hyperlink ref="I1477" r:id="rId642" xr:uid="{37A2C1C0-DA40-4113-B06A-9D5FF08CA7B4}"/>
    <hyperlink ref="I1479" r:id="rId643" xr:uid="{A2F3D7C9-D000-49BA-9B87-B156ED6A3910}"/>
    <hyperlink ref="I1480" r:id="rId644" xr:uid="{FBEBDB2A-97BB-4184-BD74-8E4FC0FFE457}"/>
    <hyperlink ref="I1482" r:id="rId645" xr:uid="{19E63E45-DD5F-416C-B2F9-7A4597FEEB8E}"/>
    <hyperlink ref="I1484" r:id="rId646" xr:uid="{C9801D6D-CFD6-4E90-86B8-1610FDD8C9F4}"/>
    <hyperlink ref="I2107" r:id="rId647" xr:uid="{0401A7E4-003C-497C-83C2-FF0718BC3047}"/>
    <hyperlink ref="I1882" r:id="rId648" xr:uid="{9747B1A1-5A3E-418C-826B-4FC6F2F7BF28}"/>
    <hyperlink ref="I1883" r:id="rId649" xr:uid="{D4CF1FEF-A288-47DB-8108-F8BB18CC52CC}"/>
    <hyperlink ref="I1489" r:id="rId650" xr:uid="{A95FC6BE-EB35-452C-8924-682DBD35FEF2}"/>
    <hyperlink ref="I2108" r:id="rId651" xr:uid="{6CFEDEBB-725D-4E82-9077-6D162E5F1F47}"/>
    <hyperlink ref="I1490" r:id="rId652" xr:uid="{534353F3-04F1-4562-8312-28D00E03973E}"/>
    <hyperlink ref="I1491" r:id="rId653" xr:uid="{0458A809-ACCD-40CD-A135-528114CE8D87}"/>
    <hyperlink ref="I1884" r:id="rId654" xr:uid="{11CE842A-46C0-499F-9B6D-723634E91DFC}"/>
    <hyperlink ref="I2109" r:id="rId655" xr:uid="{AEE6DCA8-8197-40B4-A5A2-C47DE90EE757}"/>
    <hyperlink ref="I2110" r:id="rId656" xr:uid="{F07D51F6-B2E5-40A2-B654-883495FDCBE8}"/>
    <hyperlink ref="I1885" r:id="rId657" xr:uid="{BADD24EF-7D70-4353-A30D-4D79461A987C}"/>
    <hyperlink ref="I1886" r:id="rId658" xr:uid="{6B7DB2FD-7C06-4FB6-9319-B7113FD1802E}"/>
    <hyperlink ref="I1494" r:id="rId659" xr:uid="{620BDC2C-CCD9-4796-8B6E-4004F217ACAA}"/>
    <hyperlink ref="I2111" r:id="rId660" xr:uid="{219125FB-5DFF-4A19-B0F6-77631229A5EC}"/>
    <hyperlink ref="I1496" r:id="rId661" xr:uid="{5F6E6420-AA3B-4B57-8353-0D71603CAF74}"/>
    <hyperlink ref="I1887" r:id="rId662" xr:uid="{B9E4FD4C-2905-4FBF-8778-A996C24D5426}"/>
    <hyperlink ref="I1497" r:id="rId663" xr:uid="{A47909AE-D99D-4C65-AB9A-4E5508BD4871}"/>
    <hyperlink ref="I1502" r:id="rId664" xr:uid="{EEE9852B-A0D2-4342-B957-9F6C2ABB8654}"/>
    <hyperlink ref="I1504" r:id="rId665" xr:uid="{3AAE4C63-A716-4840-B0E5-9B811A0D3155}"/>
    <hyperlink ref="I2113" r:id="rId666" xr:uid="{947EA5FD-D1ED-45B3-8056-C2021BF20C51}"/>
    <hyperlink ref="I2114" r:id="rId667" xr:uid="{1E3F1C6E-8002-4527-BB4B-B42E06134EF2}"/>
    <hyperlink ref="I1509" r:id="rId668" xr:uid="{E0D21330-A9AE-4AAF-BF19-2F1BD93D90DB}"/>
    <hyperlink ref="I2115" r:id="rId669" xr:uid="{CD5A3F63-0753-4548-83D6-6FAAB11BA33B}"/>
    <hyperlink ref="I1511" r:id="rId670" xr:uid="{7DC6B6CE-8E49-475C-B28A-10527D7CCDDB}"/>
    <hyperlink ref="I1512" r:id="rId671" xr:uid="{9515DA4D-4023-4B30-9D06-CF14444E8146}"/>
    <hyperlink ref="I1515" r:id="rId672" xr:uid="{4F12FD3E-B9DD-429E-B292-8A77387FE669}"/>
    <hyperlink ref="I2116" r:id="rId673" xr:uid="{D895CC2E-995F-4D46-B15F-88DECB102E84}"/>
    <hyperlink ref="I1520" r:id="rId674" xr:uid="{07782715-63F3-4175-BFE2-ABD4CAC84EB1}"/>
    <hyperlink ref="I1524" r:id="rId675" xr:uid="{C97CA099-D4F1-4E38-9FD8-0C11CCD6CCBC}"/>
    <hyperlink ref="I1527" r:id="rId676" xr:uid="{B9CE8B07-123B-4BC5-9928-C71F27E46252}"/>
    <hyperlink ref="I1528" r:id="rId677" xr:uid="{C3F5C4E2-70A5-4267-B6C0-7529565242EA}"/>
    <hyperlink ref="I1529" r:id="rId678" xr:uid="{EFCBE4DF-8222-4C46-AA82-6881941D8240}"/>
    <hyperlink ref="I1535" r:id="rId679" xr:uid="{F0D9E049-386C-4B2C-B9B0-BD72D80A0455}"/>
    <hyperlink ref="I2118" r:id="rId680" xr:uid="{6DF1F85A-F07E-43F9-AF30-C13E3B437FEF}"/>
    <hyperlink ref="I1538" r:id="rId681" xr:uid="{D4729F8B-9BD4-42CE-9656-08EA56A43523}"/>
    <hyperlink ref="I1539" r:id="rId682" xr:uid="{71F49599-E39D-432F-B86F-C54EE93A681D}"/>
    <hyperlink ref="I1540" r:id="rId683" xr:uid="{C7FA4AA3-7479-48B8-9E85-1C4747085398}"/>
    <hyperlink ref="I1541" r:id="rId684" xr:uid="{495CE67E-00B6-43B0-8CEC-C7A01ABC1041}"/>
    <hyperlink ref="I2119" r:id="rId685" xr:uid="{C209821E-5632-45D3-B75D-36547329BA05}"/>
    <hyperlink ref="I1546" r:id="rId686" xr:uid="{67044A93-9E08-4EA7-A946-429B94DC90C8}"/>
    <hyperlink ref="I1548" r:id="rId687" xr:uid="{77A63888-6B7B-4CD8-8553-CE480EC82FD2}"/>
    <hyperlink ref="I1549" r:id="rId688" xr:uid="{13A4C406-EDE7-425E-A2B5-2427D78DFE11}"/>
    <hyperlink ref="I1550" r:id="rId689" xr:uid="{975C5F7E-663D-41C1-B5D4-3AEF06FC4280}"/>
    <hyperlink ref="I2120" r:id="rId690" xr:uid="{B24CC00D-9341-464E-BD73-8BFEB9E8E98F}"/>
    <hyperlink ref="I1555" r:id="rId691" xr:uid="{71413C5D-AF6C-48AA-B9E9-22A74AC17C35}"/>
    <hyperlink ref="I1556" r:id="rId692" xr:uid="{8A972BFE-0EB3-431E-957D-67C0EC2904ED}"/>
    <hyperlink ref="I1557" r:id="rId693" xr:uid="{57B4F341-FE0B-46B3-B29A-1213E892A7E9}"/>
    <hyperlink ref="I1558" r:id="rId694" xr:uid="{7C7F5823-25CC-46D1-BBB3-D2930C40C89A}"/>
    <hyperlink ref="I1562" r:id="rId695" xr:uid="{E98FA4FA-DD7A-44EF-9DF1-4AF5200B111E}"/>
    <hyperlink ref="I1563" r:id="rId696" xr:uid="{D9ADC3CD-03EC-4D77-A910-83B1D2BF3DA0}"/>
    <hyperlink ref="I1564" r:id="rId697" xr:uid="{5A05353D-CBF1-4B28-9334-5674C8E3FA73}"/>
    <hyperlink ref="I2121" r:id="rId698" xr:uid="{0B6482D3-F6B7-4F44-B35D-8B0B1D6B47B9}"/>
    <hyperlink ref="I2122" r:id="rId699" xr:uid="{54BEC3B7-E6F7-4E10-BFD1-B0DB02B1DBAB}"/>
    <hyperlink ref="I1569" r:id="rId700" xr:uid="{BD140BA3-63BC-4EC1-95D6-F52581AF813D}"/>
    <hyperlink ref="I1570" r:id="rId701" xr:uid="{B7DB4508-BE5B-4F48-A46B-1272D7D7B668}"/>
    <hyperlink ref="I1582" r:id="rId702" xr:uid="{325248D0-8604-468B-B8D8-C883C3241ADC}"/>
    <hyperlink ref="I1888" r:id="rId703" xr:uid="{B8C50163-7AE4-4E46-8D21-AC769FEFB04C}"/>
    <hyperlink ref="I2123" r:id="rId704" xr:uid="{4D730B64-26BE-445E-AFFE-C052286531BC}"/>
    <hyperlink ref="I2124" r:id="rId705" xr:uid="{45926CFB-2B98-486D-8E78-7450241EF5B3}"/>
    <hyperlink ref="I1587" r:id="rId706" xr:uid="{2D18EA44-BC55-4AF8-AE44-DBA92197CC92}"/>
    <hyperlink ref="I2125" r:id="rId707" xr:uid="{D7D09512-1225-4BFF-B96D-FB7379C01460}"/>
    <hyperlink ref="I1599" r:id="rId708" xr:uid="{28693441-3381-4024-BDA0-9EB152DCE613}"/>
    <hyperlink ref="I2126" r:id="rId709" xr:uid="{E24BE0BD-80D9-4F93-8DC7-1FB841DFDAEF}"/>
    <hyperlink ref="I1602" r:id="rId710" xr:uid="{12ECE037-E1C1-40E4-9A48-5B4D4AB453CB}"/>
    <hyperlink ref="I2127" r:id="rId711" xr:uid="{60B74FD7-DDB0-4356-B04E-D1716FC44CC6}"/>
    <hyperlink ref="I1607" r:id="rId712" xr:uid="{73172D79-2249-4F69-AD73-8B45B01EBF28}"/>
    <hyperlink ref="I1889" r:id="rId713" xr:uid="{87EEA895-BD4F-4849-9CE4-8CF2995CFB16}"/>
    <hyperlink ref="I2128" r:id="rId714" xr:uid="{18DC33DB-5A3B-4BF3-AE7F-5139A6D00047}"/>
    <hyperlink ref="I1612" r:id="rId715" xr:uid="{522BB9ED-E682-485D-9254-600CC1AD4C04}"/>
    <hyperlink ref="I1614" r:id="rId716" xr:uid="{47B7071C-E049-454B-921A-6398015A99F1}"/>
    <hyperlink ref="I1615" r:id="rId717" xr:uid="{8009B1C0-F36D-4E8C-BBF2-502CE2F56D0A}"/>
    <hyperlink ref="I2129" r:id="rId718" xr:uid="{00D19875-7631-49B0-A81B-B9C28214ADD5}"/>
    <hyperlink ref="I1622" r:id="rId719" xr:uid="{0B47A454-5A8D-4CBF-A5C1-F596B1198578}"/>
    <hyperlink ref="I1627" r:id="rId720" xr:uid="{14174B60-A073-4F7E-B5DD-B3C3509AA900}"/>
    <hyperlink ref="I2130" r:id="rId721" xr:uid="{6DD131E5-ADF5-460C-874B-5C4C2131FE12}"/>
    <hyperlink ref="I1634" r:id="rId722" xr:uid="{12A645C9-6D8F-4848-A81F-82C55D642D2C}"/>
    <hyperlink ref="I1636" r:id="rId723" xr:uid="{7ADE465D-B618-4068-89E1-70AC06D7F4F6}"/>
    <hyperlink ref="I1890" r:id="rId724" xr:uid="{BAB9C8BC-7A3A-47E4-A2D0-CB6272A98066}"/>
    <hyperlink ref="I1638" r:id="rId725" xr:uid="{768E96BD-CDF2-4B4E-AFAB-9BE9F8AA8300}"/>
    <hyperlink ref="I1639" r:id="rId726" xr:uid="{C48DAAC8-D810-4E3F-8795-D088B3A8C3AD}"/>
    <hyperlink ref="I1891" r:id="rId727" xr:uid="{8BA6EA11-A43B-4B33-BE34-671FDC39AD84}"/>
    <hyperlink ref="I1892" r:id="rId728" xr:uid="{864E4C2D-E145-42F8-8665-4C016BA2D824}"/>
    <hyperlink ref="I1893" r:id="rId729" xr:uid="{419F633C-5B35-4B66-BF6D-54880D3D6A9D}"/>
    <hyperlink ref="I1646" r:id="rId730" xr:uid="{A1C9E192-6559-455E-967B-4562FF4E37A1}"/>
    <hyperlink ref="I1648" r:id="rId731" xr:uid="{67DFF4F4-5DF8-423F-9F4D-3953BD582DA6}"/>
    <hyperlink ref="I1649" r:id="rId732" xr:uid="{3B79C37F-7E59-4089-BD8C-09F82AE2222E}"/>
    <hyperlink ref="I1894" r:id="rId733" xr:uid="{62432EA9-D67D-46E7-BE70-FF3813A4EC35}"/>
    <hyperlink ref="I1652" r:id="rId734" xr:uid="{E93E7292-5E2E-43A1-938F-F5EAE7FE0EF3}"/>
    <hyperlink ref="I1895" r:id="rId735" xr:uid="{EEAC2B8D-FDED-46B9-AF0B-11820056EFBC}"/>
    <hyperlink ref="I1657" r:id="rId736" xr:uid="{3EA783F0-78AE-4DD3-AC58-61B413B4FABC}"/>
    <hyperlink ref="I1665" r:id="rId737" xr:uid="{3DCB8283-1BE6-46AC-9191-5F14A36BCF9A}"/>
    <hyperlink ref="I1896" r:id="rId738" xr:uid="{313D8822-8375-49CE-A11F-D98B0140363E}"/>
    <hyperlink ref="I2131" r:id="rId739" xr:uid="{4CA5AEE0-F338-4A61-AB7F-C27F08C2A7B7}"/>
    <hyperlink ref="I2132" r:id="rId740" xr:uid="{73195545-E2F8-4EF4-8024-81DCC210DA40}"/>
    <hyperlink ref="I2133" r:id="rId741" xr:uid="{24D31957-C78B-4AD1-8F1D-D6E4E6B3A924}"/>
    <hyperlink ref="I2134" r:id="rId742" xr:uid="{0546151F-34E8-4D2B-B3DE-4802547D5654}"/>
    <hyperlink ref="I1679" r:id="rId743" xr:uid="{E46A46BC-B784-4BAB-869B-D95FE17EB631}"/>
    <hyperlink ref="I1680" r:id="rId744" xr:uid="{9C1655B0-0D8B-4374-A06D-1AA7FCBA7758}"/>
    <hyperlink ref="I1681" r:id="rId745" xr:uid="{4014EAEC-EFE6-4121-AC9B-C4419308E097}"/>
    <hyperlink ref="I2135" r:id="rId746" xr:uid="{9809F000-1E5D-42C5-80D8-96846B38AE2A}"/>
    <hyperlink ref="I2136" r:id="rId747" xr:uid="{5EB048D0-EDDF-47C2-985A-930DE253AFDF}"/>
    <hyperlink ref="I1687" r:id="rId748" xr:uid="{8ED16F8B-747D-4CD2-BBD1-0FAB45D059EF}"/>
    <hyperlink ref="I1692" r:id="rId749" xr:uid="{73AA4921-48C6-4F1D-8887-D05034A1D206}"/>
    <hyperlink ref="I2137" r:id="rId750" xr:uid="{3A0525E6-E8A5-48C6-9CCF-CE003D04D4C5}"/>
    <hyperlink ref="I1694" r:id="rId751" xr:uid="{E562E8D6-F895-4B04-83FA-5C600F37C93A}"/>
    <hyperlink ref="I1897" r:id="rId752" xr:uid="{B4000528-ADF7-444F-BCF0-6B74501C139B}"/>
    <hyperlink ref="I2138" r:id="rId753" xr:uid="{923D120B-6F81-497F-B4DF-A701E0480F51}"/>
    <hyperlink ref="I2139" r:id="rId754" xr:uid="{2112DA12-D86B-4019-B635-CD1DE698C995}"/>
    <hyperlink ref="I1701" r:id="rId755" xr:uid="{56F8730A-E799-4F00-A4F6-AF27CC55B8CB}"/>
    <hyperlink ref="I2140" r:id="rId756" xr:uid="{1A898D44-C4E6-4B97-8822-82B8FC48E719}"/>
    <hyperlink ref="I1707" r:id="rId757" xr:uid="{3F322762-17C9-486C-B56D-D7D8752BAC8C}"/>
    <hyperlink ref="I1899" r:id="rId758" xr:uid="{559E32FA-BE9D-47D4-8B64-F2BA49C94DCC}"/>
    <hyperlink ref="I1708" r:id="rId759" xr:uid="{99E29CB9-FC22-437A-82D2-30097DE5B826}"/>
    <hyperlink ref="I1709" r:id="rId760" xr:uid="{A9A93FDC-AB29-4EE5-9584-0E5AC6DF2FE6}"/>
    <hyperlink ref="I1710" r:id="rId761" xr:uid="{F7085794-62B8-442A-988C-79E49191FB1E}"/>
    <hyperlink ref="I2141" r:id="rId762" xr:uid="{22F2D8C6-19DF-4C3A-A176-61432995784B}"/>
    <hyperlink ref="I2142" r:id="rId763" xr:uid="{9E09EE85-C590-4B1E-B583-B259651E9136}"/>
    <hyperlink ref="I2143" r:id="rId764" xr:uid="{681884A0-D4CC-4E4B-AFEB-C042D9373039}"/>
    <hyperlink ref="I1717" r:id="rId765" xr:uid="{DBC84ABC-03C9-46E1-9DEA-2A4D69F0A2A1}"/>
    <hyperlink ref="I2144" r:id="rId766" xr:uid="{2A1A1B0F-57D3-4B7C-8490-151F6A36BC88}"/>
    <hyperlink ref="I1722" r:id="rId767" xr:uid="{0E7FC16C-149F-46D3-AE0C-CE5934A0C4D4}"/>
    <hyperlink ref="I2145" r:id="rId768" xr:uid="{8A9EBE4F-7F5C-4A9D-806C-1F395B0DC82B}"/>
    <hyperlink ref="I1725" r:id="rId769" xr:uid="{D6F31425-5CED-426D-B586-86F8B2F229FD}"/>
    <hyperlink ref="I1726" r:id="rId770" xr:uid="{34B09143-F29C-4C6D-8299-58BDF7832B4F}"/>
    <hyperlink ref="I1727" r:id="rId771" xr:uid="{21149D33-6A71-4659-B69F-A7D64474A9D6}"/>
    <hyperlink ref="I1729" r:id="rId772" xr:uid="{AB2C834F-584B-4871-884F-BEB618C2E9D5}"/>
    <hyperlink ref="I1731" r:id="rId773" xr:uid="{3A7120C1-BB28-49CB-985E-37FC315E4FC2}"/>
    <hyperlink ref="I1734" r:id="rId774" xr:uid="{CA38DA56-68BC-4CA2-A66C-C53B32EE8653}"/>
    <hyperlink ref="I1736" r:id="rId775" xr:uid="{AC46A869-288D-449D-A45E-2DA124796560}"/>
    <hyperlink ref="I1737" r:id="rId776" xr:uid="{AF6E5383-6091-454D-8D45-20546403009A}"/>
    <hyperlink ref="I1738" r:id="rId777" xr:uid="{E7E1AF93-BC33-4087-AA04-9AE88114C196}"/>
    <hyperlink ref="I2146" r:id="rId778" xr:uid="{354CE3BE-E2F3-42E2-BD3E-3CACEE66C71F}"/>
    <hyperlink ref="I1741" r:id="rId779" xr:uid="{2427F963-D551-4BAC-8943-E08DCE9B7CCD}"/>
    <hyperlink ref="I1742" r:id="rId780" xr:uid="{B4350C4F-DDFC-408B-BF85-8F3504F4D9DD}"/>
    <hyperlink ref="I1743" r:id="rId781" xr:uid="{499F5A1D-B3B0-494B-B260-0260048781D5}"/>
    <hyperlink ref="I1744" r:id="rId782" xr:uid="{EEBD1C41-0E7C-470B-A0FC-0076AD4D1D4C}"/>
    <hyperlink ref="I1745" r:id="rId783" xr:uid="{E5BD5748-5DB9-479E-8BB9-44CCA0B085C1}"/>
    <hyperlink ref="I1746" r:id="rId784" xr:uid="{E432ED6D-BAC0-48D1-8E6C-CB59A6F437A1}"/>
    <hyperlink ref="I1749" r:id="rId785" xr:uid="{873EDC66-BE33-49D5-BDAC-B9F846DCB0FC}"/>
    <hyperlink ref="I1751" r:id="rId786" xr:uid="{01AD7D19-C552-45AC-BC31-7E232D038817}"/>
    <hyperlink ref="I1753" r:id="rId787" xr:uid="{336C1E1E-6E88-4E3E-9EDD-4CB28BE43EEE}"/>
    <hyperlink ref="I1755" r:id="rId788" xr:uid="{8B7CBA68-BF3C-4343-9011-967691E0757A}"/>
    <hyperlink ref="I1900" r:id="rId789" xr:uid="{BCE616F8-1A5B-4E24-A3B3-ADC5A583F391}"/>
    <hyperlink ref="I1757" r:id="rId790" xr:uid="{2F938DA9-0311-4FEC-86BA-5B69712EA725}"/>
    <hyperlink ref="I1901" r:id="rId791" xr:uid="{C42CE498-6073-44B7-A814-FC46A0777294}"/>
    <hyperlink ref="I1761" r:id="rId792" xr:uid="{491EE01E-A5FC-4B0F-89E2-827CD114B7E2}"/>
    <hyperlink ref="I1762" r:id="rId793" xr:uid="{FDCCB3CE-A25B-421B-A20B-8AE149B6612C}"/>
    <hyperlink ref="I2147" r:id="rId794" xr:uid="{FAE198F4-CDE6-4FF1-B0DB-3F1666D0CF33}"/>
    <hyperlink ref="I1765" r:id="rId795" xr:uid="{6FCC9232-0578-4049-BD9C-DBAD3DA6AC68}"/>
    <hyperlink ref="I1766" r:id="rId796" xr:uid="{6B7F053B-A5CA-4BB5-B1CB-0C474F0D4DD0}"/>
    <hyperlink ref="I1767" r:id="rId797" xr:uid="{8DFEE905-4960-4ABD-BBA6-0F96D947E14D}"/>
    <hyperlink ref="I1768" r:id="rId798" xr:uid="{592F51AD-7744-4687-9C77-29FD2AD1123F}"/>
    <hyperlink ref="I2148" r:id="rId799" xr:uid="{6E572DE5-073C-4EAD-8F1A-07E871485CBB}"/>
    <hyperlink ref="I1769" r:id="rId800" xr:uid="{04E9E407-7D6D-4146-99FE-544D9D1A8981}"/>
    <hyperlink ref="I1770" r:id="rId801" xr:uid="{F5982653-BB3B-4444-8BE5-1A1C06EA1B48}"/>
    <hyperlink ref="I1771" r:id="rId802" xr:uid="{E016DAA2-EB31-496B-88CF-A76FC0539098}"/>
    <hyperlink ref="I1775" r:id="rId803" xr:uid="{BDDC45E0-226A-4D83-843B-0C49916581F3}"/>
    <hyperlink ref="I2150" r:id="rId804" xr:uid="{894E591E-C1C0-40AA-B67D-ADF81A86DBF1}"/>
    <hyperlink ref="I1776" r:id="rId805" xr:uid="{220D2087-E47E-4136-AF3B-8966DC5F884D}"/>
    <hyperlink ref="I2151" r:id="rId806" xr:uid="{E511AD8A-14E9-4A0C-A0DB-37C877AB44D2}"/>
    <hyperlink ref="I2152" r:id="rId807" xr:uid="{C7B1B656-6640-4644-A489-D21A251EF213}"/>
    <hyperlink ref="I2153" r:id="rId808" xr:uid="{85DF0D42-D13D-4EEE-937B-EA44F5232060}"/>
    <hyperlink ref="I1782" r:id="rId809" xr:uid="{C6A4289B-A639-441A-8BD0-3B54BECFAC6F}"/>
    <hyperlink ref="I2154" r:id="rId810" xr:uid="{98AF585E-9CE5-4FDE-8A3D-54513FE08936}"/>
    <hyperlink ref="I1786" r:id="rId811" xr:uid="{87AC1D44-EBBE-4506-AB7B-52A9CE7B37EC}"/>
    <hyperlink ref="I1790" r:id="rId812" xr:uid="{796E4A38-9AAB-4DCC-9E84-64FE1AEE0399}"/>
    <hyperlink ref="I2155" r:id="rId813" xr:uid="{FFC95675-A042-4EDB-B767-4D9F55283FA9}"/>
    <hyperlink ref="I1791" r:id="rId814" xr:uid="{2240F7E7-7F49-49A1-B39E-4F578EB5B262}"/>
    <hyperlink ref="I1792" r:id="rId815" xr:uid="{159795FC-F2A5-451F-B167-90F3270276E0}"/>
    <hyperlink ref="I2156" r:id="rId816" xr:uid="{C01BDFCB-00BA-40AF-B011-6E28977A8014}"/>
    <hyperlink ref="I2157" r:id="rId817" xr:uid="{4E83D727-DF1B-4C40-AB55-01506E39E5A7}"/>
    <hyperlink ref="M1902" r:id="rId818" location="!/monster189/status/996105704384684034" xr:uid="{4DEC7AC7-32CA-4B98-AFC2-91ECD65C6E43}"/>
    <hyperlink ref="M1903" r:id="rId819" location="!/slovenija_2012/status/996106107008495618" xr:uid="{3FD957FA-4E74-486C-8FBE-108BF1E643BA}"/>
    <hyperlink ref="M2" r:id="rId820" location="!/meli__si/status/996106978136117249" xr:uid="{58D71929-3F1D-4B2E-9B71-73BD37433B85}"/>
    <hyperlink ref="M3" r:id="rId821" location="!/rehaklubomir/status/996108906031087618" xr:uid="{C5F570A3-CECE-4B25-981E-812B77A4294E}"/>
    <hyperlink ref="M4" r:id="rId822" location="!/rehaklubomir/status/996108906031087618" xr:uid="{5DF92DAE-7E9C-4388-9D24-B16D4145F125}"/>
    <hyperlink ref="M5" r:id="rId823" location="!/serlah2017/status/996108380963000320" xr:uid="{0E313722-AB7E-4F7F-B321-8C290E0CECF3}"/>
    <hyperlink ref="M6" r:id="rId824" location="!/caplcapinski/status/996109272810442753" xr:uid="{96C09366-40D7-473B-9679-156D5299DFD2}"/>
    <hyperlink ref="M7" r:id="rId825" location="!/caplcapinski/status/996109272810442753" xr:uid="{60FD1CA5-D67A-40B8-8DED-F309456E4A10}"/>
    <hyperlink ref="M8" r:id="rId826" location="!/lavrij/status/996109936051589120" xr:uid="{4BCF831E-4E8F-4952-ACF7-DC97FB78E65D}"/>
    <hyperlink ref="M9" r:id="rId827" location="!/iacomenius/status/996110096357888002" xr:uid="{4CE6AE07-27E8-4A2F-9569-EBB2C703C688}"/>
    <hyperlink ref="M10" r:id="rId828" location="!/iacomenius/status/996110096357888002" xr:uid="{D0698B57-FBE0-438C-AFE5-93C3CBA1238B}"/>
    <hyperlink ref="M11" r:id="rId829" location="!/vanegosnik/status/996110806772342784" xr:uid="{5C133FAA-0B52-43F5-937B-C071DA3367FD}"/>
    <hyperlink ref="M12" r:id="rId830" location="!/mgregoric/status/996112885574193152" xr:uid="{DAB52767-F79E-4C61-B90E-02FC2444D5EB}"/>
    <hyperlink ref="M1904" r:id="rId831" location="!/janjicgor/status/996112935650037762" xr:uid="{D401304A-8CC8-45F6-B659-2047AD150B75}"/>
    <hyperlink ref="M13" r:id="rId832" location="!/laurakriznik/status/996113045142298636" xr:uid="{FC385FE0-A6F0-4A37-B20A-AF0F66899BEA}"/>
    <hyperlink ref="M14" r:id="rId833" location="!/laurakriznik/status/996113045142298636" xr:uid="{A548EC69-767C-4ACA-A7CB-0CE70C61BC4C}"/>
    <hyperlink ref="M15" r:id="rId834" location="!/laurakriznik/status/996113045142298636" xr:uid="{FD3AD7D7-D4A7-4112-AE8A-6AAC2F39AAFC}"/>
    <hyperlink ref="M16" r:id="rId835" location="!/laurakriznik/status/996113045142298636" xr:uid="{2E7AFFFA-BD74-4A39-BD87-47B196F4EAB7}"/>
    <hyperlink ref="M17" r:id="rId836" location="!/tomazambrozic/status/996113605191000064" xr:uid="{6BAFC9C3-38B1-47BD-A246-EEC336ADF590}"/>
    <hyperlink ref="M18" r:id="rId837" location="!/strikki/status/996114031156121600" xr:uid="{585D98C9-C298-4C26-907A-55B9F96C6049}"/>
    <hyperlink ref="M19" r:id="rId838" location="!/gasper_oswald/status/996115317599408133" xr:uid="{62397123-CE2F-4893-86B3-EE0E13401D3B}"/>
    <hyperlink ref="M1905" r:id="rId839" location="!/nedamise1950/status/996117529264304128" xr:uid="{4731637C-BD61-4F59-910F-C878729FA7B7}"/>
    <hyperlink ref="M1906" r:id="rId840" location="!/njenasi/status/996117982194659328" xr:uid="{70216C8D-11E6-4CAE-9D79-0EC1D23E522D}"/>
    <hyperlink ref="M1794" r:id="rId841" location="!/perko_david/status/996119669743472640" xr:uid="{F33EDDB7-B6A4-4929-B147-F0CE46954E33}"/>
    <hyperlink ref="M20" r:id="rId842" location="!/majsanom/status/996120284410318848" xr:uid="{E4A2ECFA-5164-4D91-B443-6480E4D78946}"/>
    <hyperlink ref="M21" r:id="rId843" location="!/carin2013/status/996120661885153282" xr:uid="{BF53B52B-5C83-44B0-B442-5581E4021B7F}"/>
    <hyperlink ref="M22" r:id="rId844" location="!/fatoldsun1/status/996121054346186753" xr:uid="{51E317F9-4C07-4601-9E06-4E9EC262C6A0}"/>
    <hyperlink ref="M23" r:id="rId845" location="!/multikultivator/status/996121230909607936" xr:uid="{B16C71B7-F323-464D-A0CB-318E90466FDF}"/>
    <hyperlink ref="M24" r:id="rId846" location="!/marinijafiredon/status/996125316044283911" xr:uid="{7287353D-D695-4D99-AA93-8726918EF1DE}"/>
    <hyperlink ref="M1795" r:id="rId847" location="!/marinijafiredon/status/996125316044283911" xr:uid="{22409A54-CD99-496D-9166-632500002BC8}"/>
    <hyperlink ref="M25" r:id="rId848" location="!/rgapari/status/996125351913848837" xr:uid="{5C23E828-8C85-4125-804E-DF5953955BC9}"/>
    <hyperlink ref="M1907" r:id="rId849" location="!/peterstrovs/status/996125458679910410" xr:uid="{0E0047CE-F8BE-40D6-9334-9C3FD156D08D}"/>
    <hyperlink ref="M26" r:id="rId850" location="!/jureferjan/status/996126030845890560" xr:uid="{BA63A7E5-C789-43C2-8009-3085C86E43F9}"/>
    <hyperlink ref="M27" r:id="rId851" location="!/turboeco/status/996126092778967040" xr:uid="{E5D5CC3B-678F-4471-A513-0A2E404267CA}"/>
    <hyperlink ref="M28" r:id="rId852" location="!/sdstrzic/status/996126433897398274" xr:uid="{329C684B-ECD9-4914-A269-43B71C58A3F1}"/>
    <hyperlink ref="M1796" r:id="rId853" location="!/rok_novak/status/996126455758315521" xr:uid="{380997D1-7AFC-4B3E-A641-B92EB6E67268}"/>
    <hyperlink ref="M29" r:id="rId854" location="!/dejankolsek1/status/996127696538267651" xr:uid="{B98461C9-A1BE-40DB-9605-490F4680581A}"/>
    <hyperlink ref="M30" r:id="rId855" location="!/sylviav74759384/status/996132299031826432" xr:uid="{2312BC1E-E5F2-49E6-99CF-9D9064415A7F}"/>
    <hyperlink ref="M31" r:id="rId856" location="!/umijosek/status/996134599456587777" xr:uid="{29AFBC4E-F0E2-4EBB-859B-C7F3DE0C8451}"/>
    <hyperlink ref="M1908" r:id="rId857" location="!/balkanhandball/status/996140719197868032" xr:uid="{CA230273-0B1F-4F97-BA32-6D2D6D4706A7}"/>
    <hyperlink ref="M32" r:id="rId858" location="!/istvantanko/status/996141075332059138" xr:uid="{A36D45C1-ED8B-4E31-A144-290497DF366B}"/>
    <hyperlink ref="M33" r:id="rId859" location="!/jolandabuh/status/996141301727940609" xr:uid="{C940471B-D2A1-4FFF-8146-C04A4D3153FB}"/>
    <hyperlink ref="M1797" r:id="rId860" location="!/jolandabuh/status/996141301727940609" xr:uid="{C40E5F95-804F-4D1E-ABE6-DEB303F2AB49}"/>
    <hyperlink ref="M34" r:id="rId861" location="!/sloveniana/status/996142598854070272" xr:uid="{7FD6DA92-D3A1-44CB-A47D-422DD7CD3C79}"/>
    <hyperlink ref="M35" r:id="rId862" location="!/sloveniana/status/996144356225527808" xr:uid="{D96CE522-F428-42EA-A79D-A768BFA0A3D8}"/>
    <hyperlink ref="M36" r:id="rId863" location="!/sloveniana/status/996144986046500864" xr:uid="{BFDDBC26-A35B-4B49-B7E5-34B31E3D478D}"/>
    <hyperlink ref="M1909" r:id="rId864" location="!/turizemptuj/status/996166493497896961" xr:uid="{67BA36EE-A28D-464E-BE81-5BC76B4B5CFC}"/>
    <hyperlink ref="M37" r:id="rId865" location="!/brandonturb/status/996172039995174913" xr:uid="{4630B82C-4123-410F-8417-345C183CA21C}"/>
    <hyperlink ref="M38" r:id="rId866" location="!/hsuan_0209/status/996175508005052416" xr:uid="{AA260D70-F2D2-4A69-9337-9ABFA1B7E558}"/>
    <hyperlink ref="M39" r:id="rId867" location="!/gogorgo31/status/996183450586673152" xr:uid="{5AF0BB3E-490F-47AC-9327-2C242731B411}"/>
    <hyperlink ref="M40" r:id="rId868" location="!/gape88/status/996178011388043265" xr:uid="{84525B25-13FE-4347-A481-B5472BFD42A4}"/>
    <hyperlink ref="M41" r:id="rId869" location="!/cluneyministry/status/996220303528398848" xr:uid="{67DB2614-0476-4BD2-ABD0-DBC9BC472DE7}"/>
    <hyperlink ref="M42" r:id="rId870" location="!/cluneyministry/status/996220303528398848" xr:uid="{C086673C-B1BF-4BF2-AD1D-EC5EBB2B956F}"/>
    <hyperlink ref="M43" r:id="rId871" location="!/cluneyministry/status/996220303528398848" xr:uid="{AA27547B-1677-41FD-BED8-9C08573698E7}"/>
    <hyperlink ref="M44" r:id="rId872" location="!/cluneyministry/status/996220303528398848" xr:uid="{3CD707C6-20E6-4102-A5F2-F75996D9CE1B}"/>
    <hyperlink ref="M45" r:id="rId873" location="!/cluneyministry/status/996220303528398848" xr:uid="{AA789766-4435-4B0C-92FD-E6021754FDAD}"/>
    <hyperlink ref="M1910" r:id="rId874" location="!/sioltrendi/status/996231605151850496" xr:uid="{A9228786-04BC-4F3E-92F6-0FC13D359A5B}"/>
    <hyperlink ref="M1911" r:id="rId875" location="!/slovenia_shop/status/996235317077213184" xr:uid="{9E5D65FC-090D-4094-94AF-4360C317E695}"/>
    <hyperlink ref="M46" r:id="rId876" location="!/slovened/status/996234436881477633" xr:uid="{C614654F-8D83-4B60-8D91-7F5893111493}"/>
    <hyperlink ref="M47" r:id="rId877" location="!/slovened/status/996235495221805056" xr:uid="{16B74503-9CCC-4816-8D99-E43616C709D1}"/>
    <hyperlink ref="M1912" r:id="rId878" location="!/gskube/status/996237912869097472" xr:uid="{35B44632-C83A-45AB-BE6D-70EDCF0CA85E}"/>
    <hyperlink ref="M1913" r:id="rId879" location="!/goodoldrebel3/status/996240406689009669" xr:uid="{A611AE42-620D-4199-A508-0F8824D6DAAC}"/>
    <hyperlink ref="M1914" r:id="rId880" location="!/dobradrzava/status/996244731746234368" xr:uid="{D4B017C9-6EDA-494C-9B50-60F606D3EF65}"/>
    <hyperlink ref="M1798" r:id="rId881" location="!/sitarmilan/status/996246508633837568" xr:uid="{88832FE1-F353-4C10-A479-775637DEA53B}"/>
    <hyperlink ref="M48" r:id="rId882" location="!/anjaintihar/status/996246653299560448" xr:uid="{A1F8E59B-9FD0-4017-AD1C-037A07579344}"/>
    <hyperlink ref="M1915" r:id="rId883" location="!/anjaintihar/status/996246696467271680" xr:uid="{4B2C978E-4EE7-441E-B21B-D32FCB6035F6}"/>
    <hyperlink ref="M49" r:id="rId884" location="!/ferdinandpusnik/status/996249096250974208" xr:uid="{0F381311-224B-40BE-9F3F-61A3157393CF}"/>
    <hyperlink ref="M50" r:id="rId885" location="!/biserislovenije/status/996249670274953218" xr:uid="{2EFC7E14-4327-4874-BCAB-267759FD6145}"/>
    <hyperlink ref="M1916" r:id="rId886" location="!/biserislovenije/status/996250626425311234" xr:uid="{1416563F-0AA3-4C7B-B0B0-2ABA885169C4}"/>
    <hyperlink ref="M51" r:id="rId887" location="!/termie1/status/996253159906512896" xr:uid="{BF2DEE3D-58D3-4CF5-8758-FB9E16E8D065}"/>
    <hyperlink ref="M52" r:id="rId888" location="!/termie1/status/996253159906512896" xr:uid="{D3E5EB38-CD4C-43AE-B2C6-D895D5238485}"/>
    <hyperlink ref="M53" r:id="rId889" location="!/termie1/status/996253159906512896" xr:uid="{488C22E8-74F8-4312-AC8C-E3DA457884CB}"/>
    <hyperlink ref="M54" r:id="rId890" location="!/termie1/status/996253159906512896" xr:uid="{00D6AB64-B693-437B-8F90-6A7B9BED4874}"/>
    <hyperlink ref="M55" r:id="rId891" location="!/termie1/status/996253159906512896" xr:uid="{0CC0F8A1-179F-49A9-BA5C-44094A0010A2}"/>
    <hyperlink ref="M56" r:id="rId892" location="!/bredakolar/status/996256103313952768" xr:uid="{579691FA-870A-474E-867A-85FB5A1E9CCB}"/>
    <hyperlink ref="M57" r:id="rId893" location="!/akrevs/status/996257896928305152" xr:uid="{05CC9C45-E76A-40F7-B18F-D0C7055D70D5}"/>
    <hyperlink ref="M58" r:id="rId894" location="!/svobodomiselni/status/996106171248467968" xr:uid="{E35F9A07-5727-4FAC-A5C7-DC806E8A2274}"/>
    <hyperlink ref="M59" r:id="rId895" location="!/svobodomiselni/status/996258674850123776" xr:uid="{868316AC-0890-44F6-8775-A7D35933F61B}"/>
    <hyperlink ref="M60" r:id="rId896" location="!/novicmarjana/status/996260360024883200" xr:uid="{32518231-E508-4492-BB1B-F5DFAD62C57E}"/>
    <hyperlink ref="M1917" r:id="rId897" location="!/paganini_1782/status/996262751206035456" xr:uid="{7F6DB965-DFFF-40D2-AC89-FEA36772E3B5}"/>
    <hyperlink ref="M61" r:id="rId898" location="!/symru/status/996263149677531136" xr:uid="{B88F7A17-457C-4210-A561-1964536D76B6}"/>
    <hyperlink ref="M1918" r:id="rId899" location="!/24ur_come/status/996265308229898240" xr:uid="{446196EF-BAD3-4CB0-8C60-DAA262CADEC3}"/>
    <hyperlink ref="M1919" r:id="rId900" location="!/barbaraerzen/status/996271101016772609" xr:uid="{DCC2E97D-62EB-49E3-AC92-D0AA3065580C}"/>
    <hyperlink ref="M1920" r:id="rId901" location="!/epfmb/status/996272051504676865" xr:uid="{E96F3286-9B4F-43E1-9EF0-7C83AA6D8861}"/>
    <hyperlink ref="M62" r:id="rId902" location="!/bizjakju/status/996273803784343552" xr:uid="{F29DB7BB-8668-498B-817C-43DCE2E1D49E}"/>
    <hyperlink ref="M63" r:id="rId903" location="!/eurovisionespan/status/996275668609531904" xr:uid="{2185E757-81D8-43D5-9E7B-58C276E41AE6}"/>
    <hyperlink ref="M1921" r:id="rId904" location="!/obramba2015/status/996279096345874432" xr:uid="{DDFBD00F-1498-49AB-BF01-5823F7C11D89}"/>
    <hyperlink ref="M1922" r:id="rId905" location="!/zigab/status/996263344746192896" xr:uid="{3DF62C39-D1BB-4889-9C03-B884B9DEB473}"/>
    <hyperlink ref="M64" r:id="rId906" location="!/zigab/status/996279506787815424" xr:uid="{B8B79AB9-896B-4899-8C63-AACDE4A87AF5}"/>
    <hyperlink ref="M65" r:id="rId907" location="!/zigab/status/996279506787815424" xr:uid="{A786F169-2B6B-466C-AD6D-2BE680800891}"/>
    <hyperlink ref="M66" r:id="rId908" location="!/zigab/status/996279506787815424" xr:uid="{ECBC11AC-EB8B-486B-BC7B-3558C5CA4432}"/>
    <hyperlink ref="M67" r:id="rId909" location="!/zigab/status/996279506787815424" xr:uid="{A347EDE3-8966-4B9C-8056-624A92632228}"/>
    <hyperlink ref="M1923" r:id="rId910" location="!/kizidor/status/996280393212092417" xr:uid="{583AE33D-DEDD-43B8-8A1F-396467618783}"/>
    <hyperlink ref="M68" r:id="rId911" location="!/ekipa24/status/996282530985889792" xr:uid="{378396E1-AC8D-4E6E-BD63-FD603644E39B}"/>
    <hyperlink ref="M1924" r:id="rId912" location="!/prahneza/status/996265876201623552" xr:uid="{AFE27207-D2CA-473E-9154-003B4C2A2CE7}"/>
    <hyperlink ref="M69" r:id="rId913" location="!/zelenilka/status/996288142163537920" xr:uid="{3C7972A8-75A4-4E6C-8468-F78EFB2301AB}"/>
    <hyperlink ref="M1925" r:id="rId914" location="!/majaprija/status/996288224304738304" xr:uid="{60E15B6E-36F9-4030-AFAF-2004A8140D63}"/>
    <hyperlink ref="M70" r:id="rId915" location="!/bilgladen/status/996288860828176384" xr:uid="{235FD891-F52A-49BB-938F-95B24FFF31E1}"/>
    <hyperlink ref="M1926" r:id="rId916" location="!/infodsd/status/996112777587625985" xr:uid="{4110C9A1-4ACB-4359-A5C6-3BB776F171FD}"/>
    <hyperlink ref="M1927" r:id="rId917" location="!/kosirliza/status/996293012174098432" xr:uid="{F18AB1B5-EDBB-4F25-AF9E-609283559EFF}"/>
    <hyperlink ref="M71" r:id="rId918" location="!/rokzidanik/status/996293212238172160" xr:uid="{C448FF82-5CAB-42EA-BD89-4094704F14BA}"/>
    <hyperlink ref="M72" r:id="rId919" location="!/rokzidanik/status/996293212238172160" xr:uid="{02BD3A2F-1CAF-4BA5-9B51-2284549AA030}"/>
    <hyperlink ref="M73" r:id="rId920" location="!/rokzidanik/status/996293212238172160" xr:uid="{6F1EA8B4-1C2B-4C87-A1AD-DD9340129A5F}"/>
    <hyperlink ref="M74" r:id="rId921" location="!/rokzidanik/status/996293212238172160" xr:uid="{CAA9EC51-F0D3-4FBC-8612-8E572D1D6BCD}"/>
    <hyperlink ref="M75" r:id="rId922" location="!/javniprevoz/status/996296146598400002" xr:uid="{560BFB26-8E76-483B-9DE3-D42F23EB5661}"/>
    <hyperlink ref="M1928" r:id="rId923" location="!/jinaver/status/996296314357997568" xr:uid="{43EB87E8-D696-4B86-B2E3-8572D6DDE7AC}"/>
    <hyperlink ref="M76" r:id="rId924" location="!/u2urbas/status/996296782865993728" xr:uid="{D8FDAE8B-9281-4D03-9B11-0FAC69C0E0A8}"/>
    <hyperlink ref="M1799" r:id="rId925" location="!/demegolfemente/status/996298153359040512" xr:uid="{CD4B841B-F0EA-4FC3-AE11-1CD0D2B8942A}"/>
    <hyperlink ref="M1929" r:id="rId926" location="!/dejanmesaricgsn/status/996302336569036801" xr:uid="{D941CC7B-2E83-44B6-9ED9-35356C9020E9}"/>
    <hyperlink ref="M77" r:id="rId927" location="!/aylayeahh/status/996304149628190720" xr:uid="{2F4E0B4D-C9DD-44F2-85B4-332C6C25808C}"/>
    <hyperlink ref="M1800" r:id="rId928" location="!/aylayeahh/status/996304149628190720" xr:uid="{10580FC7-1E81-456F-BE70-E3195369F8B1}"/>
    <hyperlink ref="M78" r:id="rId929" location="!/fiplv/status/996308014796861440" xr:uid="{1D248015-0143-43A3-88A1-210ACE026153}"/>
    <hyperlink ref="M79" r:id="rId930" location="!/fiplv/status/996308014796861440" xr:uid="{E013202E-83F7-4CA2-BE9C-6FA16B3B2937}"/>
    <hyperlink ref="M80" r:id="rId931" location="!/fiplv/status/996308014796861440" xr:uid="{3E20E8B5-EDF5-4EF0-AD79-3714C298C03E}"/>
    <hyperlink ref="M1930" r:id="rId932" location="!/ingvarcoracinus/status/996308364886986752" xr:uid="{40FEF332-844F-41CA-A803-325AB43D0364}"/>
    <hyperlink ref="M81" r:id="rId933" location="!/miro52/status/996309361214607360" xr:uid="{0B311225-F374-4FD8-B478-3D952A4906B8}"/>
    <hyperlink ref="M82" r:id="rId934" location="!/miro52/status/996309361214607360" xr:uid="{EDAD5B3D-82C1-4C1C-B456-72C80D0658B2}"/>
    <hyperlink ref="M1931" r:id="rId935" location="!/oranjeswaeltjie/status/996312537724485632" xr:uid="{A5D1893D-2DC7-4478-9CC8-371DE15C8A76}"/>
    <hyperlink ref="M83" r:id="rId936" location="!/ag_anton/status/996313084494077953" xr:uid="{67195C0F-C8DF-46F0-B0B9-D6449BDBABA2}"/>
    <hyperlink ref="M1932" r:id="rId937" location="!/tomoanzel/status/996313121118674944" xr:uid="{53E1A408-AEFC-434F-9726-F7EBEE0E73E8}"/>
    <hyperlink ref="M1933" r:id="rId938" location="!/napoleonboutiq/status/996314595450114049" xr:uid="{52794B09-6A33-43EF-9381-342AD540FAEA}"/>
    <hyperlink ref="M1934" r:id="rId939" location="!/fskamnik/status/996315061881917441" xr:uid="{C90A839B-533A-4A25-9DD3-BF15B4AD043C}"/>
    <hyperlink ref="M1935" r:id="rId940" location="!/dejanpersuh/status/996315702050082817" xr:uid="{7EAC8E1B-4BC1-4912-AF94-75D19DA6C44D}"/>
    <hyperlink ref="M84" r:id="rId941" location="!/lidlslo/status/996316229320232960" xr:uid="{686E1B7E-1956-41CC-86D7-0EF155529C49}"/>
    <hyperlink ref="M85" r:id="rId942" location="!/itavcarsds/status/996317866105475072" xr:uid="{DDE35141-35F8-4F7A-87F0-183B247A6670}"/>
    <hyperlink ref="M86" r:id="rId943" location="!/itavcarsds/status/996317866105475072" xr:uid="{F10A36BD-3643-4423-A27E-2E57838DD445}"/>
    <hyperlink ref="M87" r:id="rId944" location="!/mgermovsek/status/996318109052080128" xr:uid="{01BCFBB9-AB33-4C3D-AF11-EBE11109FFE2}"/>
    <hyperlink ref="M88" r:id="rId945" location="!/mgermovsek/status/996318109052080128" xr:uid="{916FD376-D627-4FE1-90FC-9ED7A084FFB3}"/>
    <hyperlink ref="M89" r:id="rId946" location="!/mgermovsek/status/996318109052080128" xr:uid="{474CC732-0564-4899-8AC6-067C1316EDD2}"/>
    <hyperlink ref="M90" r:id="rId947" location="!/tvslv/status/996318439441686528" xr:uid="{DCCA06C5-E72A-47AE-8CAE-CF4DF5E92B73}"/>
    <hyperlink ref="M91" r:id="rId948" location="!/tvslv/status/996318439441686528" xr:uid="{3EC071F6-0950-4CAE-BBB0-8DE83A47740C}"/>
    <hyperlink ref="M92" r:id="rId949" location="!/tvslv/status/996318439441686528" xr:uid="{C59651FA-8AB2-40EC-9223-DE0525BC2CC8}"/>
    <hyperlink ref="M93" r:id="rId950" location="!/vehar_a/status/996320016181202944" xr:uid="{104F0C53-D5DA-4835-AE19-6EC7786C22C0}"/>
    <hyperlink ref="M94" r:id="rId951" location="!/vehar_a/status/996320016181202944" xr:uid="{CD5CFA16-1B36-4CE7-8A4B-D394F5D495F5}"/>
    <hyperlink ref="M95" r:id="rId952" location="!/uporabnastran/status/996320762654085121" xr:uid="{BA86EE81-7F93-49FD-8926-F00E1566280D}"/>
    <hyperlink ref="M96" r:id="rId953" location="!/elvi_daris/status/996320951691292673" xr:uid="{CFE35DF7-2DC9-4FEA-A1CC-998CC5D42536}"/>
    <hyperlink ref="M97" r:id="rId954" location="!/sun_contract/status/996321736382705664" xr:uid="{B9BDAEB8-E685-4FCB-A0FE-8B8CDAE32860}"/>
    <hyperlink ref="M98" r:id="rId955" location="!/sun_contract/status/996321736382705664" xr:uid="{BC761F86-08FD-4F70-9307-ABEFF9ED6C95}"/>
    <hyperlink ref="M1936" r:id="rId956" location="!/govorise/status/996321808491204608" xr:uid="{EEA160C5-362B-4275-B452-67714D2CCB8F}"/>
    <hyperlink ref="M99" r:id="rId957" location="!/xxx24241454/status/996321912413413376" xr:uid="{72D87811-594C-41AC-9442-19D88FCFD7FE}"/>
    <hyperlink ref="M100" r:id="rId958" location="!/jangrilc/status/996325985258737665" xr:uid="{2C044D2F-CE0E-47E4-8FB6-75FB2DD78BB9}"/>
    <hyperlink ref="M101" r:id="rId959" location="!/franctursic/status/996311047131815936" xr:uid="{E53BCDF8-C60C-4BD3-97CC-3CF8A6979273}"/>
    <hyperlink ref="M102" r:id="rId960" location="!/franctursic/status/996326288544665601" xr:uid="{95B33499-65F4-43A1-8496-D068C2F30A9B}"/>
    <hyperlink ref="M103" r:id="rId961" location="!/franctursic/status/996326288544665601" xr:uid="{26844D0F-2F85-489D-9CC5-40CD5DF23865}"/>
    <hyperlink ref="M104" r:id="rId962" location="!/propiar/status/996327816600981504" xr:uid="{C2509F7E-781B-4663-AA6C-99502F665750}"/>
    <hyperlink ref="M1801" r:id="rId963" location="!/propiar/status/996327816600981504" xr:uid="{AF983563-D2D8-48DD-AF9C-8F55D719AD85}"/>
    <hyperlink ref="M1802" r:id="rId964" location="!/kilgoresh5/status/996330576968933379" xr:uid="{7854188E-5F6A-48C1-B48E-98668D86CF9E}"/>
    <hyperlink ref="M105" r:id="rId965" location="!/bojanastr/status/996330937645436929" xr:uid="{0845E61B-A490-41C8-8498-62DBA78AEC3A}"/>
    <hyperlink ref="M106" r:id="rId966" location="!/jozeleskovec/status/996275277880877056" xr:uid="{4A28C0F3-BF99-48FC-A342-B3D5CFEE819F}"/>
    <hyperlink ref="M107" r:id="rId967" location="!/jozeleskovec/status/996331208274563073" xr:uid="{DCB3CBE5-BD98-4F44-BF41-1DEEE33096F4}"/>
    <hyperlink ref="M108" r:id="rId968" location="!/jozeleskovec/status/996331208274563073" xr:uid="{81EECD97-52B9-4F65-AF84-28E2C03BDD25}"/>
    <hyperlink ref="M1937" r:id="rId969" location="!/duledoz/status/996331528803246080" xr:uid="{AC2EFA60-43DF-4F97-AD06-B3ADF89DF8E5}"/>
    <hyperlink ref="M109" r:id="rId970" location="!/peterdax_marsky/status/996332469732433925" xr:uid="{999BE08E-DC1C-4812-BA71-3E0F4CBC6488}"/>
    <hyperlink ref="M1938" r:id="rId971" location="!/dejlight/status/996332764407451648" xr:uid="{37122CAF-8C71-4435-B1A0-3A45CE281A74}"/>
    <hyperlink ref="M110" r:id="rId972" location="!/bojannavodnik1/status/996334053082136576" xr:uid="{8CF2A250-3BAA-439A-8D08-ABA19150F201}"/>
    <hyperlink ref="M111" r:id="rId973" location="!/bojannavodnik1/status/996334053082136576" xr:uid="{FF8B81F3-3E46-4673-B354-5050280A0D09}"/>
    <hyperlink ref="M112" r:id="rId974" location="!/jansobieski19/status/996334157319024640" xr:uid="{98F0B5C9-3B64-448C-A9C1-1CE8FAB34972}"/>
    <hyperlink ref="M113" r:id="rId975" location="!/mitjahumar/status/996334467517239296" xr:uid="{0F137917-1068-4465-A1E0-790851658A86}"/>
    <hyperlink ref="M114" r:id="rId976" location="!/sandi_markisic/status/996333250787323904" xr:uid="{B3A1713B-4D95-4B3C-A93A-7E508326C460}"/>
    <hyperlink ref="M115" r:id="rId977" location="!/sandi_markisic/status/996336127798906880" xr:uid="{FF9E5E38-B52C-4737-BB22-9F35AEE845D6}"/>
    <hyperlink ref="M116" r:id="rId978" location="!/sandi_markisic/status/996336127798906880" xr:uid="{FB125EEB-EEB2-414D-9333-8C124338E0BD}"/>
    <hyperlink ref="M117" r:id="rId979" location="!/sandi_markisic/status/996336127798906880" xr:uid="{B255A76A-9E0B-40D1-9438-039DFEB00736}"/>
    <hyperlink ref="M118" r:id="rId980" location="!/sandi_markisic/status/996336127798906880" xr:uid="{E1304381-13C6-4A98-9A69-AC87CEAEC4F1}"/>
    <hyperlink ref="M119" r:id="rId981" location="!/sandi_markisic/status/996336127798906880" xr:uid="{356362A6-AC98-489F-B07D-110E7384594F}"/>
    <hyperlink ref="M120" r:id="rId982" location="!/sandi_markisic/status/996336127798906880" xr:uid="{CBE9206E-7674-48A6-BE1B-31F23C205E3E}"/>
    <hyperlink ref="M121" r:id="rId983" location="!/sandi_markisic/status/996336127798906880" xr:uid="{4FF92DBD-E4F8-485D-88EB-528084035E3B}"/>
    <hyperlink ref="M122" r:id="rId984" location="!/sandi_markisic/status/996336127798906880" xr:uid="{01167B15-5D03-4D5E-B74A-D8CDC99F8C01}"/>
    <hyperlink ref="M123" r:id="rId985" location="!/sandi_markisic/status/996336127798906880" xr:uid="{12EA9E97-0ACD-464C-8638-D28AC98BEA78}"/>
    <hyperlink ref="M124" r:id="rId986" location="!/pertinacal/status/996337115775594496" xr:uid="{5181755F-C8E5-4E1C-9BD1-33D2ACF471A7}"/>
    <hyperlink ref="M125" r:id="rId987" location="!/gospodjob/status/996339142089957378" xr:uid="{B143523F-A527-4A14-B54E-85F2752326DB}"/>
    <hyperlink ref="M126" r:id="rId988" location="!/gospodjob/status/996339142089957378" xr:uid="{8BE9711E-3C7C-4E1A-8DF2-18FD13622FF5}"/>
    <hyperlink ref="M127" r:id="rId989" location="!/gospodjob/status/996339142089957378" xr:uid="{5F475A55-B798-46DA-BDD1-72349DF8B779}"/>
    <hyperlink ref="M1803" r:id="rId990" location="!/gospodjob/status/996339142089957378" xr:uid="{5EB7CD9B-FA69-408E-BEEF-E2DD7D2C1FB2}"/>
    <hyperlink ref="M1939" r:id="rId991" location="!/svarun_k/status/996341067258777600" xr:uid="{0048582E-D1F4-41B2-8E9E-734D79CBB177}"/>
    <hyperlink ref="M128" r:id="rId992" location="!/realcryptoyoda/status/996341217226121216" xr:uid="{D59E9E25-1FC6-4B95-A263-425CF0D7E2F0}"/>
    <hyperlink ref="M129" r:id="rId993" location="!/realcryptoyoda/status/996341217226121216" xr:uid="{4659FBBA-F36F-4C50-AC0A-BB268099876E}"/>
    <hyperlink ref="M130" r:id="rId994" location="!/editbystudio/status/996341844949848064" xr:uid="{684FE6AC-28CE-4906-A003-20E0BFBD2548}"/>
    <hyperlink ref="M1804" r:id="rId995" location="!/mtvladimirov/status/996344264585043969" xr:uid="{E8DA6C67-3FED-4FB6-9925-05133303265B}"/>
    <hyperlink ref="M1940" r:id="rId996" location="!/futsalsi/status/996105486557745154" xr:uid="{6909E814-4B46-4735-9F8B-0A622CF4F915}"/>
    <hyperlink ref="M131" r:id="rId997" location="!/dragopirec/status/996295933884293120" xr:uid="{75AADCCA-3D16-45C1-A672-B70B638F133F}"/>
    <hyperlink ref="M132" r:id="rId998" location="!/dragopirec/status/996346980992454656" xr:uid="{A37882B7-F7E8-469F-93B2-F3F890529B0F}"/>
    <hyperlink ref="M1941" r:id="rId999" location="!/nova24tw/status/996348541642723335" xr:uid="{C1689C15-D2C8-497E-8465-38285BC54ABE}"/>
    <hyperlink ref="M133" r:id="rId1000" location="!/barbarajavornik/status/996348685654118400" xr:uid="{9EBC59EA-07A6-4ED4-B1E9-A2F247E23F67}"/>
    <hyperlink ref="M134" r:id="rId1001" location="!/pandicamuss/status/996351090676379648" xr:uid="{1AAB561B-20A2-477C-982D-C0077CC1FC4B}"/>
    <hyperlink ref="M135" r:id="rId1002" location="!/sloposum/status/996351383161982978" xr:uid="{B48835A1-A113-4793-A10A-8240BF1B8BD2}"/>
    <hyperlink ref="M1942" r:id="rId1003" location="!/acmant/status/996351678768189440" xr:uid="{E60CD8AD-F309-414E-90E4-FA245FBC13B6}"/>
    <hyperlink ref="M1943" r:id="rId1004" location="!/laurentafricano/status/996353865904771074" xr:uid="{6373671F-4E90-4E97-8B8C-296C9FEA10D5}"/>
    <hyperlink ref="M1944" r:id="rId1005" location="!/pikapok38002423/status/996356353185714176" xr:uid="{CE98FF33-A9EB-4754-88A9-107BF2C779F2}"/>
    <hyperlink ref="M1945" r:id="rId1006" location="!/ytongsi/status/996356530978148352" xr:uid="{41B2645A-4DC7-4CE5-B7B4-DB7CC46ECCF4}"/>
    <hyperlink ref="M1946" r:id="rId1007" location="!/kragelnadja/status/996300055144476672" xr:uid="{4E853924-1A8C-4AD2-A889-7B4A30BF3A91}"/>
    <hyperlink ref="M136" r:id="rId1008" location="!/bizjakselma/status/996360162410663938" xr:uid="{99BECB12-E257-46AE-BB6F-0CC23DB860CD}"/>
    <hyperlink ref="M1947" r:id="rId1009" location="!/jforsek/status/996361741536768001" xr:uid="{D0F974FC-A518-4A76-BB07-DAF6DF4A5FEC}"/>
    <hyperlink ref="M137" r:id="rId1010" location="!/nimivseeno/status/996362191174623234" xr:uid="{36438EDB-9E22-4EE7-B4D0-F1E817A48610}"/>
    <hyperlink ref="M1948" r:id="rId1011" location="!/prerok/status/996364094876934145" xr:uid="{2E4460A6-B6F5-4C62-8F80-341A3F878CC9}"/>
    <hyperlink ref="M1949" r:id="rId1012" location="!/francivaljavec/status/996364569118478336" xr:uid="{E8B37E31-7E88-4770-84C7-0B7AB7019FFF}"/>
    <hyperlink ref="M1950" r:id="rId1013" location="!/dr_olaj/status/996359000039059456" xr:uid="{D53F9591-6DA9-416B-887F-734BA3F6E437}"/>
    <hyperlink ref="M138" r:id="rId1014" location="!/andrejcus/status/996364685036457984" xr:uid="{4C3FEB48-CF59-4360-8BD4-2B7EF340EAD4}"/>
    <hyperlink ref="M139" r:id="rId1015" location="!/andrejcus/status/996326201298997248" xr:uid="{9CCEA94F-B377-4AEF-A01B-B0B7DEF8484F}"/>
    <hyperlink ref="M1951" r:id="rId1016" location="!/sitfitsi/status/996364793148735488" xr:uid="{26363DC4-277A-48D3-B4BF-49CCF6085D7B}"/>
    <hyperlink ref="M140" r:id="rId1017" location="!/soniatrulli80/status/996365178202705920" xr:uid="{8E455041-4A9D-4A2B-B7D8-0E02A5BB8C09}"/>
    <hyperlink ref="M1952" r:id="rId1018" location="!/institut_inepa/status/996365190533918720" xr:uid="{F19A3A46-223D-49F8-B638-28104D8A3636}"/>
    <hyperlink ref="M1953" r:id="rId1019" location="!/eduleader_si/status/996370669985247234" xr:uid="{6E1A552B-0FD3-41E1-BF51-FB7A7E0C5A09}"/>
    <hyperlink ref="M141" r:id="rId1020" location="!/evairgll/status/996370916195098624" xr:uid="{E097CECA-1E66-4E3D-AF00-26CF3CBD7153}"/>
    <hyperlink ref="M142" r:id="rId1021" location="!/evairgll/status/996372103787098112" xr:uid="{7FADAB79-2658-4D19-9347-C0132729144A}"/>
    <hyperlink ref="M1805" r:id="rId1022" location="!/jkmcnk/status/996373250715344897" xr:uid="{4AAB17DC-5F2F-4EEF-B7AB-43E114BF2DEF}"/>
    <hyperlink ref="M143" r:id="rId1023" location="!/jkmcnk/status/996373250715344897" xr:uid="{9A26C18C-6A31-4525-A69B-62D759AF5246}"/>
    <hyperlink ref="M144" r:id="rId1024" location="!/ljkucic/status/996373445578457088" xr:uid="{4763208E-25CE-4ADC-A0DF-585F2033545C}"/>
    <hyperlink ref="M145" r:id="rId1025" location="!/mmtvit/status/996373912853282817" xr:uid="{226B88CA-C56C-4D47-8DF7-3314EE9336DB}"/>
    <hyperlink ref="M1954" r:id="rId1026" location="!/yugounderground/status/996376105803071489" xr:uid="{8FF0183C-79DB-422B-B030-BE18FA32C6D4}"/>
    <hyperlink ref="M1955" r:id="rId1027" location="!/veneerhouse_p/status/996207535840358400" xr:uid="{C96EB94F-768C-4B65-B37F-623904B2D9D5}"/>
    <hyperlink ref="M146" r:id="rId1028" location="!/jozespiljak/status/996377652939419651" xr:uid="{407A572E-0341-466E-B27F-BC1F55F356E2}"/>
    <hyperlink ref="M147" r:id="rId1029" location="!/martinavuk/status/996377843021111297" xr:uid="{77F03191-7A31-492A-B69A-F48977E39D45}"/>
    <hyperlink ref="M148" r:id="rId1030" location="!/dialogos_si/status/996380145253568512" xr:uid="{928E24B6-EF8C-4BD8-89D2-F5E6D7FCF728}"/>
    <hyperlink ref="M1806" r:id="rId1031" location="!/dialogos_si/status/996380145253568512" xr:uid="{6B2E00CD-D7F1-434E-A147-836F03F02DC7}"/>
    <hyperlink ref="M149" r:id="rId1032" location="!/vrtowc/status/996380223993253889" xr:uid="{374426D1-CC43-4B1A-BEA2-27AF27CDA017}"/>
    <hyperlink ref="M150" r:id="rId1033" location="!/novistarimost/status/996381045581742083" xr:uid="{FA781E4E-D475-4F18-A505-0BF2CD9053A4}"/>
    <hyperlink ref="M1956" r:id="rId1034" location="!/dnevnenovice/status/996382355437826049" xr:uid="{96B3A548-97CE-45C3-B314-213F373A707E}"/>
    <hyperlink ref="M1957" r:id="rId1035" location="!/podcrto/status/996372776406659072" xr:uid="{EDB62F08-F22A-4915-BA78-C1A09DD09A4E}"/>
    <hyperlink ref="M151" r:id="rId1036" location="!/martastimec/status/996388353842073601" xr:uid="{A1FA9ABE-4886-4FD9-BC6F-3F727E848831}"/>
    <hyperlink ref="M1958" r:id="rId1037" location="!/citydealba/status/996389769197314048" xr:uid="{C354B59A-44EE-44E7-AAAF-FDA7A898E9FA}"/>
    <hyperlink ref="M152" r:id="rId1038" location="!/bigjoc2011/status/996393329532325891" xr:uid="{CEBD96E3-4946-44B1-9D2A-E5E404631DAF}"/>
    <hyperlink ref="M153" r:id="rId1039" location="!/bigjoc2011/status/996393329532325891" xr:uid="{F1F82E3C-6472-4DA8-AF94-F8BE81FCDE99}"/>
    <hyperlink ref="M154" r:id="rId1040" location="!/bigjoc2011/status/996393329532325891" xr:uid="{202127D2-7897-4C38-90F3-0F72C96EEBD4}"/>
    <hyperlink ref="M155" r:id="rId1041" location="!/bigjoc2011/status/996393329532325891" xr:uid="{96ADF5C6-789D-4A82-8F61-1593A79E762B}"/>
    <hyperlink ref="M156" r:id="rId1042" location="!/bigjoc2011/status/996393329532325891" xr:uid="{9E58761A-FF2C-41D3-97B7-2088B55E32AC}"/>
    <hyperlink ref="M1807" r:id="rId1043" location="!/bigjoc2011/status/996393329532325891" xr:uid="{994CDAA9-DDCC-4F5B-B19F-2A536635AE12}"/>
    <hyperlink ref="M157" r:id="rId1044" location="!/jelka_godec/status/996393921310871552" xr:uid="{C10FAF88-2E50-4F75-848A-5D0C6B72301B}"/>
    <hyperlink ref="M158" r:id="rId1045" location="!/janko35349864/status/996397052966948866" xr:uid="{1F2EF7A0-A302-4F2F-8CFA-807E68D19FA3}"/>
    <hyperlink ref="M159" r:id="rId1046" location="!/1535priman/status/996352537434447872" xr:uid="{05698324-6A8D-415F-BD17-69AA700B8045}"/>
    <hyperlink ref="M160" r:id="rId1047" location="!/1535priman/status/996352537434447872" xr:uid="{A17A68EC-7AE8-47ED-8B1B-F8F889273A28}"/>
    <hyperlink ref="M161" r:id="rId1048" location="!/1535priman/status/996352537434447872" xr:uid="{A5470A3B-0012-4ACA-B270-2BE4789B8C92}"/>
    <hyperlink ref="M162" r:id="rId1049" location="!/jozesket68/status/996399070620147712" xr:uid="{663E6502-630B-4396-8A76-349591D043E5}"/>
    <hyperlink ref="M1808" r:id="rId1050" location="!/jozesket68/status/996399070620147712" xr:uid="{A8D215B0-C161-4A8B-99CC-6392BF1392B6}"/>
    <hyperlink ref="M163" r:id="rId1051" location="!/jozesket68/status/996399070620147712" xr:uid="{B51993E8-1D82-4F9D-8EFB-10687F6CEA77}"/>
    <hyperlink ref="M164" r:id="rId1052" location="!/janezkunc/status/996399931165433856" xr:uid="{FD47F682-5318-4643-A0D3-25BE66CAE494}"/>
    <hyperlink ref="M165" r:id="rId1053" location="!/janezkunc/status/996399931165433856" xr:uid="{0E0BAF0B-E127-4AC1-9C94-561A5840A9D3}"/>
    <hyperlink ref="M166" r:id="rId1054" location="!/drvinkogorenak/status/996398857775919105" xr:uid="{A68611CD-D1D0-484F-B7A2-7615B27B01FA}"/>
    <hyperlink ref="M167" r:id="rId1055" location="!/drvinkogorenak/status/996400056663240704" xr:uid="{7576F142-262A-439A-9496-62D8B6CA3379}"/>
    <hyperlink ref="M168" r:id="rId1056" location="!/drvinkogorenak/status/996400107321987072" xr:uid="{C3E635DC-73CC-41B0-9048-F1EC50F7A4BD}"/>
    <hyperlink ref="M169" r:id="rId1057" location="!/markolisec/status/996400501372674048" xr:uid="{D6C006BC-5229-420E-83EF-0D4F96CC02B2}"/>
    <hyperlink ref="M1809" r:id="rId1058" location="!/arthajoon/status/996400930890375169" xr:uid="{01868B5E-1FC9-4296-B00B-910652340D36}"/>
    <hyperlink ref="M170" r:id="rId1059" location="!/cashkee/status/996258927556923392" xr:uid="{706922A0-D26A-40B9-A8C6-7C28899F1243}"/>
    <hyperlink ref="M171" r:id="rId1060" location="!/cashkee/status/996402249789313024" xr:uid="{3075DB27-9917-4BC7-AF5B-5FC45E73EDEE}"/>
    <hyperlink ref="M172" r:id="rId1061" location="!/mprtenja/status/996402932257050626" xr:uid="{A8F9F0DC-5602-435E-AF0C-A198B07A5262}"/>
    <hyperlink ref="M1959" r:id="rId1062" location="!/simon_skrba/status/996401903285219328" xr:uid="{CF00C88C-749E-4BEE-A123-9FFF3ED0EFFE}"/>
    <hyperlink ref="M173" r:id="rId1063" location="!/zaslovenijo2/status/996403047071875078" xr:uid="{7F481FCB-5EA1-4B5D-B662-83DDC123B8D9}"/>
    <hyperlink ref="M174" r:id="rId1064" location="!/tedniktvs/status/996288685648896001" xr:uid="{E9258E16-493F-4CF2-B299-8D6C18E37A6F}"/>
    <hyperlink ref="M175" r:id="rId1065" location="!/modickristina/status/996404226967396352" xr:uid="{3DD99C5E-961A-4855-8922-4E9A5F81E95A}"/>
    <hyperlink ref="M176" r:id="rId1066" location="!/northpole2018/status/996251665736130560" xr:uid="{A2FE950A-9921-4A67-B3C0-511A120C8557}"/>
    <hyperlink ref="M177" r:id="rId1067" location="!/tedniktvs/status/996288685648896001" xr:uid="{5DD96A59-6514-48FE-896F-7A11FE1A4603}"/>
    <hyperlink ref="M178" r:id="rId1068" location="!/modickristina/status/996404226967396352" xr:uid="{6F8B4DF1-D15E-46CA-BA54-ECF0ED1145BB}"/>
    <hyperlink ref="M179" r:id="rId1069" location="!/northpole2018/status/996251665736130560" xr:uid="{84027971-4A61-4BDA-9581-CFA99E68C59A}"/>
    <hyperlink ref="M180" r:id="rId1070" location="!/tedniktvs/status/996288685648896001" xr:uid="{F6DBB94B-335F-4F9A-BFC0-C47927AED196}"/>
    <hyperlink ref="M181" r:id="rId1071" location="!/tedniktvs/status/996288685648896001" xr:uid="{B0900916-7D69-45DB-BDA5-033E7031EA2F}"/>
    <hyperlink ref="M182" r:id="rId1072" location="!/modickristina/status/996404226967396352" xr:uid="{B97D6094-9BA4-44DC-94A0-4C92DC95AAB9}"/>
    <hyperlink ref="M183" r:id="rId1073" location="!/northpole2018/status/996251665736130560" xr:uid="{4B07D559-0536-481F-9C6E-15D0B61DC25B}"/>
    <hyperlink ref="M184" r:id="rId1074" location="!/modickristina/status/996404226967396352" xr:uid="{5E0BA548-06FA-40B7-BB44-F42ADBC1A995}"/>
    <hyperlink ref="M185" r:id="rId1075" location="!/modickristina/status/996404226967396352" xr:uid="{6A02940E-5078-4651-8889-7FAD48EE4329}"/>
    <hyperlink ref="M1960" r:id="rId1076" location="!/faktormk/status/996404726366375936" xr:uid="{F6CB7E93-6F49-4D92-897C-0C5AE50A4629}"/>
    <hyperlink ref="M186" r:id="rId1077" location="!/dlenarcic/status/996405729706770435" xr:uid="{923028FE-5B7D-43D1-809C-AC72B57749E5}"/>
    <hyperlink ref="M187" r:id="rId1078" location="!/dlenarcic/status/996405729706770435" xr:uid="{5E3A85AA-E629-45ED-9C04-0428EE03CB9E}"/>
    <hyperlink ref="M1810" r:id="rId1079" location="!/dlenarcic/status/996405729706770435" xr:uid="{0CC78F88-F4F9-48E0-97D6-D4ED095ADCCF}"/>
    <hyperlink ref="M188" r:id="rId1080" location="!/zagovornik/status/996410540837744641" xr:uid="{34F8B432-88FA-4BC6-93ED-694A30F240B0}"/>
    <hyperlink ref="M189" r:id="rId1081" location="!/katarina1402/status/996408421732798465" xr:uid="{B57DC108-850E-44B0-A928-D37F43BFEBE6}"/>
    <hyperlink ref="M190" r:id="rId1082" location="!/katarina1402/status/996410628024754177" xr:uid="{78DF0E19-E443-420B-87BD-C5F3052C7283}"/>
    <hyperlink ref="M1961" r:id="rId1083" location="!/agencija101/status/996345430446354432" xr:uid="{19497C51-F02F-423B-AFA3-88CC83C63D0B}"/>
    <hyperlink ref="M191" r:id="rId1084" location="!/vidmarpeter/status/996411100349501442" xr:uid="{22C2AE78-F0F3-47D4-9A74-8F8087872A6C}"/>
    <hyperlink ref="M192" r:id="rId1085" location="!/travenklemen/status/996413138420543489" xr:uid="{BB75384F-1191-4C58-8D66-FDF67B231710}"/>
    <hyperlink ref="M193" r:id="rId1086" location="!/travenklemen/status/996413196339761152" xr:uid="{F54D98AB-AFDD-429B-93E8-EE8F3501891D}"/>
    <hyperlink ref="M194" r:id="rId1087" location="!/janja1366/status/996413351638065152" xr:uid="{D78564CB-7B4E-45D8-BA72-994C32815BBE}"/>
    <hyperlink ref="M195" r:id="rId1088" location="!/ykobaz/status/996121691167313926" xr:uid="{FC32406E-40A6-498E-AD4F-26FD40625F99}"/>
    <hyperlink ref="M1962" r:id="rId1089" location="!/ykobaz/status/996121817579388929" xr:uid="{A8CECA00-E8B7-4F35-A71B-8FE3AE48D60E}"/>
    <hyperlink ref="M196" r:id="rId1090" location="!/ykobaz/status/996413440561504259" xr:uid="{77EAFF13-D571-400F-80BE-7F04BB287D79}"/>
    <hyperlink ref="M197" r:id="rId1091" location="!/kunalnishad7/status/996416007022366721" xr:uid="{2EE87D8B-A502-438F-AE65-F95365FB9E65}"/>
    <hyperlink ref="M1963" r:id="rId1092" location="!/1konkretno/status/996418600176111618" xr:uid="{65D501B1-C03B-4B45-B2E7-5ADB25D55BC4}"/>
    <hyperlink ref="M1811" r:id="rId1093" location="!/dobramrha/status/996419847683805186" xr:uid="{D11A6F9A-33F5-47E7-9F10-6D105A936196}"/>
    <hyperlink ref="M198" r:id="rId1094" location="!/kristina_iskra/status/996422280661094400" xr:uid="{CC1CF1B8-8191-46F4-9F9F-2C3FD84108C1}"/>
    <hyperlink ref="M199" r:id="rId1095" location="!/igorprodanovic/status/996422580415459328" xr:uid="{0D87F68A-F1FF-4053-A886-D033639CF13F}"/>
    <hyperlink ref="M200" r:id="rId1096" location="!/igorprodanovic/status/996422580415459328" xr:uid="{04509D82-3B5D-4093-88F9-79F703BD9DEF}"/>
    <hyperlink ref="M201" r:id="rId1097" location="!/anjajankovich/status/996422715069345792" xr:uid="{4DB5CB6E-6920-4332-B409-231773C9B8E1}"/>
    <hyperlink ref="M202" r:id="rId1098" location="!/anjajankovich/status/996422715069345792" xr:uid="{15167498-4811-4C7F-9A38-B814F610D483}"/>
    <hyperlink ref="M203" r:id="rId1099" location="!/anjajankovich/status/996422715069345792" xr:uid="{29078FD3-7F2B-4E71-A2EC-BB49D35D912A}"/>
    <hyperlink ref="M204" r:id="rId1100" location="!/pablostrukelj/status/996422845273133056" xr:uid="{C8C5A207-5953-4360-80CE-26F5641D6BFD}"/>
    <hyperlink ref="M205" r:id="rId1101" location="!/samoglavan/status/996333920198197248" xr:uid="{CB42ADB5-78A5-4801-81DC-554C6529C393}"/>
    <hyperlink ref="M206" r:id="rId1102" location="!/sdmlju/status/996345047502262272" xr:uid="{3026BC0F-61A4-4978-B5DD-29089861A2DB}"/>
    <hyperlink ref="M207" r:id="rId1103" location="!/vontanzberg/status/996424779661012998" xr:uid="{5C6C7AF7-04F9-46EB-9464-B4B6CCE1994B}"/>
    <hyperlink ref="M208" r:id="rId1104" location="!/vontanzberg/status/996424779661012998" xr:uid="{0AF4CA71-B89C-4C25-A78D-1BEB2FE48BC9}"/>
    <hyperlink ref="M209" r:id="rId1105" location="!/ciro_ciril/status/996314177571557376" xr:uid="{DE0996A5-8801-42DA-A522-D4E3D33D7861}"/>
    <hyperlink ref="M210" r:id="rId1106" location="!/ciro_ciril/status/996425453681414144" xr:uid="{8EEDC7ED-8512-4DC1-B97A-383233461EBA}"/>
    <hyperlink ref="M211" r:id="rId1107" location="!/vogrinzeljko/status/996296272427569152" xr:uid="{D732BC5A-2C2D-4656-B751-14E2E980873C}"/>
    <hyperlink ref="M212" r:id="rId1108" location="!/vogrinzeljko/status/996430522460012544" xr:uid="{B301F5D4-834D-47A7-95F4-ECB153572F09}"/>
    <hyperlink ref="M1964" r:id="rId1109" location="!/nevaulcar/status/996421170420506624" xr:uid="{72952A9E-6528-41BB-9739-FDEA9DBDFC32}"/>
    <hyperlink ref="M213" r:id="rId1110" location="!/umilos/status/996430880854900738" xr:uid="{9950C603-EE25-4BAA-A7CA-A700EA4799F3}"/>
    <hyperlink ref="M214" r:id="rId1111" location="!/_megwhite_/status/996431319985999873" xr:uid="{A0369B65-0115-411E-9941-0E00745A196A}"/>
    <hyperlink ref="M1965" r:id="rId1112" location="!/ijoveva/status/996433708029706242" xr:uid="{7046335C-FCEB-4E30-9D08-970EB5D3D630}"/>
    <hyperlink ref="M215" r:id="rId1113" location="!/mojcabxl/status/996105860513435649" xr:uid="{B68E1B4D-F897-45E6-9E09-0311E3F22694}"/>
    <hyperlink ref="M1966" r:id="rId1114" location="!/mojcabxl/status/996105410510802944" xr:uid="{25DFA8B5-41DA-4B77-83F9-5DEB0626A4F7}"/>
    <hyperlink ref="M216" r:id="rId1115" location="!/mojcabxl/status/996434922733793280" xr:uid="{A1ACC10A-C4A5-4FBD-8A15-114C41ADBB18}"/>
    <hyperlink ref="M217" r:id="rId1116" location="!/mojcabxl/status/996434922733793280" xr:uid="{9904BB6D-F91A-4CFF-8F38-E3B09820C3C1}"/>
    <hyperlink ref="M218" r:id="rId1117" location="!/mojcabxl/status/996434922733793280" xr:uid="{CB72CFC0-8C2D-4CCF-ABE0-4E9F6CAF6D39}"/>
    <hyperlink ref="M219" r:id="rId1118" location="!/mojcabxl/status/996434992606654465" xr:uid="{6A981059-FDCB-4BAE-9599-DBA836A00E8D}"/>
    <hyperlink ref="M220" r:id="rId1119" location="!/strankanls/status/996271098378506241" xr:uid="{9EBF3CA1-1EF1-49F7-846B-31C8019192E5}"/>
    <hyperlink ref="M221" r:id="rId1120" location="!/strankanls/status/996314516572033025" xr:uid="{6B9039AE-CB4D-47A0-B976-6A911914264E}"/>
    <hyperlink ref="M222" r:id="rId1121" location="!/strankanls/status/996435011195858944" xr:uid="{ADBA2544-B367-4EAA-AB46-0ABF311EB468}"/>
    <hyperlink ref="M1967" r:id="rId1122" location="!/ragnarbelial/status/996436865602478080" xr:uid="{E6904996-4378-4F6B-B918-83DFB2D8FFA4}"/>
    <hyperlink ref="M223" r:id="rId1123" location="!/kdanijel/status/996437273112711168" xr:uid="{98B097FF-1D1B-4EE8-8A98-A52CDF89A3CC}"/>
    <hyperlink ref="M224" r:id="rId1124" location="!/breki74/status/996438332115742727" xr:uid="{03D5A440-FA94-4DE8-A0F4-8AD0A9F1342F}"/>
    <hyperlink ref="M225" r:id="rId1125" location="!/breki74/status/996438332115742727" xr:uid="{D344C1E4-2CD7-4027-B7B6-33B285A9BBA1}"/>
    <hyperlink ref="M226" r:id="rId1126" location="!/breki74/status/996438332115742727" xr:uid="{B40D47EA-D429-4830-98CD-D837729E662D}"/>
    <hyperlink ref="M227" r:id="rId1127" location="!/breki74/status/996438332115742727" xr:uid="{F4671F2B-5C0F-4172-A54B-0208CD725EF7}"/>
    <hyperlink ref="M1968" r:id="rId1128" location="!/tjasazavrh/status/996294282536456193" xr:uid="{849B0A3A-D9F5-4613-A73C-477B75D9BE04}"/>
    <hyperlink ref="M1969" r:id="rId1129" location="!/zasrce/status/996438912586387456" xr:uid="{8C980C13-C194-495D-B036-06408CBFDC12}"/>
    <hyperlink ref="M228" r:id="rId1130" location="!/pklepec/status/996426490660249600" xr:uid="{5FF1B742-F6B6-42BE-955F-C920AC30F948}"/>
    <hyperlink ref="M229" r:id="rId1131" location="!/vanfranco/status/996431391712825344" xr:uid="{0A030CE3-E85E-4497-9F08-858865B83927}"/>
    <hyperlink ref="M230" r:id="rId1132" location="!/darinkatrkov/status/996439156241895426" xr:uid="{2760C24E-AADB-4F5B-8CFD-0774F68397D5}"/>
    <hyperlink ref="M1812" r:id="rId1133" location="!/pklepec/status/996426490660249600" xr:uid="{15C3C88C-836B-4BA8-9E4A-89E131212615}"/>
    <hyperlink ref="M231" r:id="rId1134" location="!/vanfranco/status/996431391712825344" xr:uid="{87734485-DED9-4A9C-9F5B-21DC5C93BADA}"/>
    <hyperlink ref="M232" r:id="rId1135" location="!/vanfranco/status/996431391712825344" xr:uid="{E4C6BA93-C848-4042-A5E8-9A1BD22EE74B}"/>
    <hyperlink ref="M233" r:id="rId1136" location="!/darinkatrkov/status/996439156241895426" xr:uid="{BF0CD722-EAE4-4A06-8421-17CF35444725}"/>
    <hyperlink ref="M234" r:id="rId1137" location="!/pklepec/status/996426490660249600" xr:uid="{4A50B277-6956-403F-A296-9067AF44BB51}"/>
    <hyperlink ref="M235" r:id="rId1138" location="!/darinkatrkov/status/996439156241895426" xr:uid="{9A678107-8006-4932-B4A1-C8365D350B30}"/>
    <hyperlink ref="M236" r:id="rId1139" location="!/darinkatrkov/status/996439156241895426" xr:uid="{8ACFE478-594A-4E06-9D8A-B479543CE2D6}"/>
    <hyperlink ref="M237" r:id="rId1140" location="!/borutjereb/status/996440812140531712" xr:uid="{89F2F0E6-8283-49C3-991D-0A74E6F3B40F}"/>
    <hyperlink ref="M238" r:id="rId1141" location="!/istefan1975/status/996441245991034880" xr:uid="{4BE243A2-EF92-44E9-849B-BD8B4288245A}"/>
    <hyperlink ref="M239" r:id="rId1142" location="!/lukatreven/status/996442175687872512" xr:uid="{20A093D8-A03D-4D70-A37D-ED60701E58F4}"/>
    <hyperlink ref="M240" r:id="rId1143" location="!/ribictine/status/996394763850051585" xr:uid="{76179C2F-E327-4DA0-85F4-DB67C7C35D31}"/>
    <hyperlink ref="M241" r:id="rId1144" location="!/ribictine/status/996430195061149697" xr:uid="{F01E2B58-3A8E-4813-90FE-46EBE101BC8C}"/>
    <hyperlink ref="M1813" r:id="rId1145" location="!/lukatreven/status/996442175687872512" xr:uid="{57664FF9-CF1B-44EB-B9D0-B594D0EEDD65}"/>
    <hyperlink ref="M242" r:id="rId1146" location="!/spelapsenica/status/996442947855048705" xr:uid="{63260472-E9EB-43F2-96C7-118C1FDDFDC7}"/>
    <hyperlink ref="M1814" r:id="rId1147" location="!/kalisekmoni/status/996326873088102401" xr:uid="{ED5900D9-0513-4BE7-9884-66BB1C624CB6}"/>
    <hyperlink ref="M243" r:id="rId1148" location="!/kalisekmoni/status/996445202159194113" xr:uid="{DB120038-CE14-4821-8B14-A32783D9C6A3}"/>
    <hyperlink ref="M244" r:id="rId1149" location="!/kalisekmoni/status/996445202159194113" xr:uid="{D6A66E62-4F0D-4691-965B-65DD078DE11F}"/>
    <hyperlink ref="M245" r:id="rId1150" location="!/sabinakovacic/status/996445225643053057" xr:uid="{9980937C-2DFB-4EB3-A03B-1B5EE1319682}"/>
    <hyperlink ref="M246" r:id="rId1151" location="!/sabinakovacic/status/996445225643053057" xr:uid="{01F29670-BF84-4FC8-BA9C-3172A0630FD9}"/>
    <hyperlink ref="M247" r:id="rId1152" location="!/nijeno/status/996445399392145410" xr:uid="{74F1431A-947B-4FE4-A82B-EFB67F346921}"/>
    <hyperlink ref="M1970" r:id="rId1153" location="!/ribnica24/status/996447063465480192" xr:uid="{D64ACD77-9996-48A6-89AF-58A2A02721F8}"/>
    <hyperlink ref="M1971" r:id="rId1154" location="!/kokoldejan/status/996448220741079040" xr:uid="{AD33B231-6804-4A55-B456-E9FA208CB61E}"/>
    <hyperlink ref="M248" r:id="rId1155" location="!/vladokrstevski/status/996254039703785472" xr:uid="{F608E037-D71F-406B-815E-92ACF67574B5}"/>
    <hyperlink ref="M249" r:id="rId1156" location="!/vladokrstevski/status/996266845962493953" xr:uid="{DA7200D5-CC50-4418-87CD-3691DA890ABC}"/>
    <hyperlink ref="M250" r:id="rId1157" location="!/vladokrstevski/status/996448117829533698" xr:uid="{C98EA781-E149-4409-B820-1FEC06C5685B}"/>
    <hyperlink ref="M1972" r:id="rId1158" location="!/pocivalsekz/status/996322392694841344" xr:uid="{B5906EF2-8B69-4486-B7B4-12150D18F148}"/>
    <hyperlink ref="M1815" r:id="rId1159" location="!/starihalj/status/996449286240993281" xr:uid="{7B9A84DD-3506-4116-A324-B33753578ED5}"/>
    <hyperlink ref="M251" r:id="rId1160" location="!/starihalj/status/996449286240993281" xr:uid="{C7D5768D-3ED3-4977-842A-2C6662C4FC6F}"/>
    <hyperlink ref="M252" r:id="rId1161" location="!/stoleneurope/status/996447053197856769" xr:uid="{E5B27910-9227-4A63-A8C8-5EFAB44C8886}"/>
    <hyperlink ref="M253" r:id="rId1162" location="!/slocroposlovklb/status/996450023230656513" xr:uid="{1182AD6E-8822-4F51-87E4-52E7C0F2B0F1}"/>
    <hyperlink ref="M1973" r:id="rId1163" location="!/slocroposlovklb/status/996335660087857153" xr:uid="{2A360C35-07A1-467D-9532-B654C5EE8758}"/>
    <hyperlink ref="M254" r:id="rId1164" location="!/slocroposlovklb/status/996337573428686849" xr:uid="{CC982BF2-28A4-4B2B-8782-4C220A52C576}"/>
    <hyperlink ref="M255" r:id="rId1165" location="!/slocroposlovklb/status/996337573428686849" xr:uid="{A0F2F550-E9AF-4DD9-803C-CE389CB68A00}"/>
    <hyperlink ref="M256" r:id="rId1166" location="!/slocroposlovklb/status/996450023230656513" xr:uid="{0DC938B3-38B0-4CBA-B9F4-BA3C9F58FBF4}"/>
    <hyperlink ref="M257" r:id="rId1167" location="!/slocroposlovklb/status/996450023230656513" xr:uid="{435F3A4A-3430-4C94-8FD7-8D2108F0D125}"/>
    <hyperlink ref="M258" r:id="rId1168" location="!/dbbonjovi/status/996450058651553792" xr:uid="{7CA7547C-20CD-46D8-8A62-CCE4A73027D5}"/>
    <hyperlink ref="M259" r:id="rId1169" location="!/petersuhel/status/996347409491005443" xr:uid="{1F0171BF-9B25-4956-A410-FA8896385CBA}"/>
    <hyperlink ref="M260" r:id="rId1170" location="!/petersuhel/status/996450627516555264" xr:uid="{25F256EF-912D-451C-805C-170629F76F98}"/>
    <hyperlink ref="M261" r:id="rId1171" location="!/irenakafol/status/996305181875867648" xr:uid="{3DE4C5AF-40E8-4CB1-9A5A-373EF63B3C01}"/>
    <hyperlink ref="M262" r:id="rId1172" location="!/irenakafol/status/996310389385236480" xr:uid="{882687FA-37D5-49CF-A4C4-869A8DAC2AF1}"/>
    <hyperlink ref="M263" r:id="rId1173" location="!/irenakafol/status/996310389385236480" xr:uid="{95451B4A-EBB6-493F-A06A-B1201D91876C}"/>
    <hyperlink ref="M264" r:id="rId1174" location="!/irenakafol/status/996451189519736832" xr:uid="{00BEC9D7-5FC7-4F56-B906-8360F5CEEF89}"/>
    <hyperlink ref="M265" r:id="rId1175" location="!/irenakafol/status/996451189519736832" xr:uid="{23C901BF-9A7B-4D2F-8670-815A52EB35A6}"/>
    <hyperlink ref="M266" r:id="rId1176" location="!/delavska_zveza/status/996451066127552513" xr:uid="{C60BCDEC-F4AB-42E9-B4D6-73FA34C23902}"/>
    <hyperlink ref="M267" r:id="rId1177" location="!/delavska_zveza/status/996451296629743617" xr:uid="{D412AEE1-A9BE-4791-B055-E84F185C5F8A}"/>
    <hyperlink ref="M268" r:id="rId1178" location="!/5ra75226708/status/996451332470001664" xr:uid="{430DB530-5F27-4DC8-808F-A579CC1FAEE9}"/>
    <hyperlink ref="M269" r:id="rId1179" location="!/5ra75226708/status/996451332470001664" xr:uid="{CBDE3301-6D13-4FF0-9610-67FC5924A0BC}"/>
    <hyperlink ref="M1974" r:id="rId1180" location="!/flexshop_com/status/996451466683527168" xr:uid="{A88E4B85-F269-4812-BDD6-2B530B3D48C5}"/>
    <hyperlink ref="M1975" r:id="rId1181" location="!/mark0stor/status/996451788030177280" xr:uid="{C476EFE0-530D-45F1-801C-D6C9DA6EEBE4}"/>
    <hyperlink ref="M1976" r:id="rId1182" location="!/tjana3573/status/996136200661594114" xr:uid="{D06414A4-6117-4EBE-8ADD-ED29829D2052}"/>
    <hyperlink ref="M270" r:id="rId1183" location="!/tjana3573/status/996453188952842241" xr:uid="{5FA9BA86-1E59-4099-BEEB-3097906EF225}"/>
    <hyperlink ref="M271" r:id="rId1184" location="!/zurnal24sport/status/996453238747684867" xr:uid="{20BED72E-BCEB-4839-A32C-BC2D463AF645}"/>
    <hyperlink ref="M272" r:id="rId1185" location="!/mitja_luksina/status/996453381832171521" xr:uid="{C2E6A3E6-7038-493C-9D40-AEE42D9DA6D2}"/>
    <hyperlink ref="M273" r:id="rId1186" location="!/mitja_luksina/status/996453540364193792" xr:uid="{6487AB84-4252-41E9-B994-221D60ACFFA3}"/>
    <hyperlink ref="M1977" r:id="rId1187" location="!/borseusek/status/996321424544600064" xr:uid="{A18F0F40-9731-4DD3-B094-1F4B7C7E8978}"/>
    <hyperlink ref="M274" r:id="rId1188" location="!/prinasalkazlata/status/996332101564846080" xr:uid="{E48EEBF1-09D9-4387-84A4-4E4A5A50DAB3}"/>
    <hyperlink ref="M275" r:id="rId1189" location="!/prinasalkazlata/status/996455145083990016" xr:uid="{8118C4EE-D074-4DC9-8384-4CC6605F5CF1}"/>
    <hyperlink ref="M276" r:id="rId1190" location="!/prinasalkazlata/status/996455145083990016" xr:uid="{0546FFEC-DB2C-4900-8A48-A27BC44C2888}"/>
    <hyperlink ref="M277" r:id="rId1191" location="!/tadejacerk/status/996343980437762048" xr:uid="{E47F3610-BAE4-4828-BB90-90399705E2E9}"/>
    <hyperlink ref="M278" r:id="rId1192" location="!/miha_meho/status/996414893908742144" xr:uid="{6B0A878F-2E50-431E-89C8-2EF56CBF77A9}"/>
    <hyperlink ref="M1816" r:id="rId1193" location="!/tadejacerk/status/996343980437762048" xr:uid="{BAD74480-1152-43D3-BED5-59E2EAE615FA}"/>
    <hyperlink ref="M279" r:id="rId1194" location="!/artgotar/status/996371905623068677" xr:uid="{5DB5D3F7-0F94-48DD-82B9-6CD8C89008C0}"/>
    <hyperlink ref="M280" r:id="rId1195" location="!/miha_meho/status/996414893908742144" xr:uid="{31D96D66-3C0B-4F3B-AC81-39B4A6397F6D}"/>
    <hyperlink ref="M281" r:id="rId1196" location="!/tadejacerk/status/996343980437762048" xr:uid="{1A69AB51-C47B-41A0-B099-614B332E6F32}"/>
    <hyperlink ref="M282" r:id="rId1197" location="!/miha_meho/status/996414893908742144" xr:uid="{E3F06295-7A25-41C4-BB92-76FC0DC00793}"/>
    <hyperlink ref="M283" r:id="rId1198" location="!/miha_meho/status/996414893908742144" xr:uid="{07FD7C9E-0D2A-4ED4-BFC3-64E8F006D674}"/>
    <hyperlink ref="M284" r:id="rId1199" location="!/miha_meho/status/996417041568620544" xr:uid="{22055E8B-69BE-446E-B05E-9F0923AC79BA}"/>
    <hyperlink ref="M285" r:id="rId1200" location="!/miha_meho/status/996417041568620544" xr:uid="{B59554CE-417D-429A-A140-352405DA17E0}"/>
    <hyperlink ref="M286" r:id="rId1201" location="!/miha_meho/status/996455352572039168" xr:uid="{A82352EE-3D5A-4ABC-9B6D-A7830A02B192}"/>
    <hyperlink ref="M287" r:id="rId1202" location="!/miha_meho/status/996455352572039168" xr:uid="{1BB9EA81-0E63-4D17-BF66-7780B881D3B2}"/>
    <hyperlink ref="M288" r:id="rId1203" location="!/pikapoka_jelen/status/996104218900598784" xr:uid="{19F196C3-674B-4537-930A-E6EDEAE40CF7}"/>
    <hyperlink ref="M289" r:id="rId1204" location="!/pikapoka_jelen/status/996367542661931013" xr:uid="{6451D4C8-162F-4BDE-BD03-3F1D3662BCEC}"/>
    <hyperlink ref="M290" r:id="rId1205" location="!/pikapoka_jelen/status/996379840201871360" xr:uid="{0C4A88FD-939E-442F-BCA4-9358CA7DD84F}"/>
    <hyperlink ref="M291" r:id="rId1206" location="!/pikapoka_jelen/status/996380140132294656" xr:uid="{4C915B0F-FB7C-476E-8C2D-89EA0F36DC2B}"/>
    <hyperlink ref="M292" r:id="rId1207" location="!/pikapoka_jelen/status/996380140132294656" xr:uid="{3E490272-42C7-499A-85D1-34D7187BB160}"/>
    <hyperlink ref="M293" r:id="rId1208" location="!/pikapoka_jelen/status/996380140132294656" xr:uid="{15AE241A-3C86-4584-876D-552ADAF34EB4}"/>
    <hyperlink ref="M294" r:id="rId1209" location="!/pikapoka_jelen/status/996402349060050945" xr:uid="{D9416BC0-38D3-46A4-BCEB-F61427AD19B0}"/>
    <hyperlink ref="M295" r:id="rId1210" location="!/pikapoka_jelen/status/996403750544773121" xr:uid="{E097A4FB-8CFE-42ED-8115-BEA625BA8108}"/>
    <hyperlink ref="M296" r:id="rId1211" location="!/pikapoka_jelen/status/996405206253522951" xr:uid="{3F098801-AAC2-4959-995E-C66718C78E91}"/>
    <hyperlink ref="M297" r:id="rId1212" location="!/pikapoka_jelen/status/996407348389404672" xr:uid="{91E091E2-3995-46FB-9725-1EEA9998D15B}"/>
    <hyperlink ref="M298" r:id="rId1213" location="!/pikapoka_jelen/status/996408482172678144" xr:uid="{A7D30BCC-27D8-4F7E-B336-F2AD0FB56159}"/>
    <hyperlink ref="M299" r:id="rId1214" location="!/pikapoka_jelen/status/996455743413981186" xr:uid="{E4A4BAF3-965D-4919-9CAE-C5D9AE7D6FB1}"/>
    <hyperlink ref="M300" r:id="rId1215" location="!/cvetko66/status/996444933576953861" xr:uid="{794A030E-9384-4733-B98D-55C33A2AEBCB}"/>
    <hyperlink ref="M301" r:id="rId1216" location="!/cvetko66/status/996456640172974085" xr:uid="{FF29EAD3-E657-4503-9B70-AFDE57A2BEDE}"/>
    <hyperlink ref="M302" r:id="rId1217" location="!/cvetko66/status/996456640172974085" xr:uid="{E7867CE7-7A06-479D-9587-6FFE6DAB51D9}"/>
    <hyperlink ref="M303" r:id="rId1218" location="!/tslokar/status/996456819051696128" xr:uid="{4F1CE68A-CC2E-4163-8ADB-F64C6232E82E}"/>
    <hyperlink ref="M304" r:id="rId1219" location="!/brencenejc/status/996456904493817856" xr:uid="{F95C1D2A-7065-4AC2-A7F8-FCA7A34A7DF3}"/>
    <hyperlink ref="M305" r:id="rId1220" location="!/brencenejc/status/996456904493817856" xr:uid="{8D7165FD-7244-48C1-8DC3-BEF671E7A91D}"/>
    <hyperlink ref="M306" r:id="rId1221" location="!/vpgrz/status/996457689889804288" xr:uid="{3F4FEAE7-6EB1-4BD5-B794-E2196D6DED5F}"/>
    <hyperlink ref="M307" r:id="rId1222" location="!/vpgrz/status/996457689889804288" xr:uid="{769E792A-43EF-46BD-ACE3-ED77AFE13AE6}"/>
    <hyperlink ref="M308" r:id="rId1223" location="!/branka25153603/status/996457707845627905" xr:uid="{343E892E-A22D-4ED7-B1C1-608D3A4D8F17}"/>
    <hyperlink ref="M309" r:id="rId1224" location="!/branka25153603/status/996457707845627905" xr:uid="{370E34A1-501D-4695-ABA9-2B0C4F1ADAE1}"/>
    <hyperlink ref="M1817" r:id="rId1225" location="!/branka25153603/status/996457707845627905" xr:uid="{DBFAEECE-60E8-4019-9920-53823889F417}"/>
    <hyperlink ref="M310" r:id="rId1226" location="!/vesterrrr/status/996129328864858112" xr:uid="{7FAB1301-6D64-4186-A81F-BF5631B6143A}"/>
    <hyperlink ref="M311" r:id="rId1227" location="!/vesterrrr/status/996302324393037824" xr:uid="{AA6AE08E-561A-46C5-9BBD-C410CDC09C4F}"/>
    <hyperlink ref="M312" r:id="rId1228" location="!/vesterrrr/status/996348771263971328" xr:uid="{F32638D0-DB23-4C75-B170-FF157A547D1D}"/>
    <hyperlink ref="M313" r:id="rId1229" location="!/vesterrrr/status/996352145715851267" xr:uid="{87C37856-A8DB-4B8B-8E7C-CCCC6F1DF655}"/>
    <hyperlink ref="M314" r:id="rId1230" location="!/vesterrrr/status/996458888202457089" xr:uid="{2189889B-EDC0-4E93-AF9F-AD60F59217B6}"/>
    <hyperlink ref="M315" r:id="rId1231" location="!/aleks81837212/status/996458448022900742" xr:uid="{3ADBF79C-7C8D-45F0-BE2E-3BEDAFBF097C}"/>
    <hyperlink ref="M316" r:id="rId1232" location="!/aleks81837212/status/996458448022900742" xr:uid="{C166B153-7EA1-4AA9-ADB0-EE8D5172C12D}"/>
    <hyperlink ref="M317" r:id="rId1233" location="!/tjasaz/status/996461805760401408" xr:uid="{7D41D53B-1BA0-4807-B53B-EC9E1BA6FA02}"/>
    <hyperlink ref="M318" r:id="rId1234" location="!/tjasaz/status/996461805760401408" xr:uid="{F209448E-B4D2-4F37-93A3-A25FED873BEB}"/>
    <hyperlink ref="M319" r:id="rId1235" location="!/vidlibnik/status/996463065758617606" xr:uid="{E8BD9B37-79A8-4618-BEEE-D4F4AFB47889}"/>
    <hyperlink ref="M1818" r:id="rId1236" location="!/trsinarzdenko/status/996461571613364225" xr:uid="{AC3025AF-3941-44D2-9BE2-02D3F3E04CA5}"/>
    <hyperlink ref="M320" r:id="rId1237" location="!/trsinarzdenko/status/996462395684982784" xr:uid="{1AA6DAAE-B47B-4363-A072-3B3805C0C5DD}"/>
    <hyperlink ref="M321" r:id="rId1238" location="!/trsinarzdenko/status/996462395684982784" xr:uid="{DF0C8F84-0F3D-400E-AE9B-6FC2625FE6E0}"/>
    <hyperlink ref="M322" r:id="rId1239" location="!/trsinarzdenko/status/996462395684982784" xr:uid="{121130C8-08B4-460C-A5A5-C4CFF59DC456}"/>
    <hyperlink ref="M323" r:id="rId1240" location="!/trsinarzdenko/status/996463441761263617" xr:uid="{D0EAFD3A-386E-439E-9822-670459D545D9}"/>
    <hyperlink ref="M324" r:id="rId1241" location="!/benjaminnatanja/status/996464915992010752" xr:uid="{83BC6CDE-A95B-4C53-B7E4-EA4AADEC68CE}"/>
    <hyperlink ref="M325" r:id="rId1242" location="!/benjaminnatanja/status/996464915992010752" xr:uid="{83BC04E7-F577-4337-9CCF-B67E40B20C15}"/>
    <hyperlink ref="M326" r:id="rId1243" location="!/benjaminnatanja/status/996464975643279361" xr:uid="{A9A9A549-305F-4A14-9451-704478B26C79}"/>
    <hyperlink ref="M1978" r:id="rId1244" location="!/donbosko_slo/status/996465975062089728" xr:uid="{56C901D1-1445-4B5F-BEB3-9CD08EAD5357}"/>
    <hyperlink ref="M1979" r:id="rId1245" location="!/2012andrejb/status/996466209125228544" xr:uid="{ECC1102B-937D-4D8C-87E8-3C7F6D295AF2}"/>
    <hyperlink ref="M327" r:id="rId1246" location="!/alenkavidic/status/996391777081884673" xr:uid="{A7CAD0F0-07C9-47F3-8399-684266358B1F}"/>
    <hyperlink ref="M328" r:id="rId1247" location="!/alenkavidic/status/996467317163913216" xr:uid="{D29B22E2-A3D0-487F-9691-2680462AF4BE}"/>
    <hyperlink ref="M329" r:id="rId1248" location="!/alenkavidic/status/996467317163913216" xr:uid="{F3BAE629-0D34-4F0D-9E75-D12BBE71F7D1}"/>
    <hyperlink ref="M330" r:id="rId1249" location="!/alfonskracek/status/996431159549747201" xr:uid="{8983BCFB-7D57-4443-BFE5-427B21B4758D}"/>
    <hyperlink ref="M331" r:id="rId1250" location="!/alfonskracek/status/996464458653487104" xr:uid="{FB41179D-C982-4501-BCF2-FD0028A689F3}"/>
    <hyperlink ref="M332" r:id="rId1251" location="!/alfonskracek/status/996464458653487104" xr:uid="{7A601309-3F36-494C-8C16-94C652564636}"/>
    <hyperlink ref="M333" r:id="rId1252" location="!/alfonskracek/status/996467781137780742" xr:uid="{F55C6B51-112C-460C-B9A2-D593F6AAACA7}"/>
    <hyperlink ref="M334" r:id="rId1253" location="!/kajzermeta/status/996356520542720000" xr:uid="{B6328878-46A0-4098-82FB-69C324CB242C}"/>
    <hyperlink ref="M335" r:id="rId1254" location="!/kajzermeta/status/996468211657986050" xr:uid="{0953B03C-9C4D-4F12-AA60-D4C7D30CDE39}"/>
    <hyperlink ref="M336" r:id="rId1255" location="!/crico111/status/996426501447962624" xr:uid="{D478D679-3C2A-4176-9040-A1909FF7146B}"/>
    <hyperlink ref="M1819" r:id="rId1256" location="!/crico111/status/996426501447962624" xr:uid="{0710C98F-0EC9-4A5F-972A-E3C96196F03F}"/>
    <hyperlink ref="M1980" r:id="rId1257" location="!/crico111/status/996468927743000577" xr:uid="{9BE1DC35-019A-40A0-9912-36237EF470C6}"/>
    <hyperlink ref="M337" r:id="rId1258" location="!/vojkoplevel/status/996469087172734982" xr:uid="{77F03BBF-6B79-468D-AB87-D870AE0EACF0}"/>
    <hyperlink ref="M1981" r:id="rId1259" location="!/skoj_konferenca/status/996315219814174721" xr:uid="{C02DAACF-AF68-4A09-87C1-F1096EDF981F}"/>
    <hyperlink ref="M338" r:id="rId1260" location="!/skoj_konferenca/status/996373514369282049" xr:uid="{8E675687-00DC-4EB4-9AC2-ED5F04D3AA38}"/>
    <hyperlink ref="M339" r:id="rId1261" location="!/skoj_konferenca/status/996469431839621121" xr:uid="{841A42A7-CC08-4023-B441-DB9BFEC20ACA}"/>
    <hyperlink ref="M1982" r:id="rId1262" location="!/a1slovenija/status/996469382787321856" xr:uid="{F58186DA-93F3-43D1-83EE-3C84BB0EB182}"/>
    <hyperlink ref="M340" r:id="rId1263" location="!/zahrusko/status/996469646252527617" xr:uid="{58CDFC35-ED53-4F41-87CA-7DE19E7BDC39}"/>
    <hyperlink ref="M341" r:id="rId1264" location="!/dolencm33/status/996469761797128192" xr:uid="{4815EBA6-FACC-4DF7-BCC4-191FE00CB80C}"/>
    <hyperlink ref="M342" r:id="rId1265" location="!/dolencm33/status/996469761797128192" xr:uid="{42C7CB36-20C2-4038-A18E-C6EDC0255B15}"/>
    <hyperlink ref="M343" r:id="rId1266" location="!/milenkoziherl1/status/996469976339972097" xr:uid="{0FCAC050-1A9B-4E51-B847-BE904FF626A1}"/>
    <hyperlink ref="M344" r:id="rId1267" location="!/milenkoziherl1/status/996469976339972097" xr:uid="{782CC178-D28E-4B66-AE8E-409B2F75E071}"/>
    <hyperlink ref="M345" r:id="rId1268" location="!/milenkoziherl1/status/996469976339972097" xr:uid="{C27EEF85-8E67-4C54-982A-9F89A4530C9B}"/>
    <hyperlink ref="M346" r:id="rId1269" location="!/milenkoziherl1/status/996469976339972097" xr:uid="{AB6FAD23-A951-4A6C-8BEA-824E57130CDF}"/>
    <hyperlink ref="M347" r:id="rId1270" location="!/milenkoziherl1/status/996469976339972097" xr:uid="{4D4CE0E2-3984-4600-9571-DDEEEDF8E797}"/>
    <hyperlink ref="M1820" r:id="rId1271" location="!/milenkoziherl1/status/996469976339972097" xr:uid="{69C7A1D3-5663-44F5-8B60-8CDDC180B456}"/>
    <hyperlink ref="M348" r:id="rId1272" location="!/matejhribarr/status/996326313593065472" xr:uid="{C6E9EA3F-06A5-4997-BD6B-9BED5B993FD1}"/>
    <hyperlink ref="M349" r:id="rId1273" location="!/matejhribarr/status/996470954707619840" xr:uid="{3CF7E1CE-FDC0-45D6-B222-C8771077E805}"/>
    <hyperlink ref="M350" r:id="rId1274" location="!/matejhribarr/status/996470954707619840" xr:uid="{CEE06BEA-0929-48E7-B030-F60755036B8B}"/>
    <hyperlink ref="M351" r:id="rId1275" location="!/tomazlisec/status/996471141127655430" xr:uid="{27DFAC07-CC2E-4B0D-B206-E28567387471}"/>
    <hyperlink ref="M1983" r:id="rId1276" location="!/martarazborsek/status/996471257137864704" xr:uid="{AC0DEB85-27FF-4E52-AFE6-1A76561817B6}"/>
    <hyperlink ref="M352" r:id="rId1277" location="!/srecniluka/status/996455169557762048" xr:uid="{FCD05A1D-9C99-4323-B7F1-8E4A8FF117C4}"/>
    <hyperlink ref="M1984" r:id="rId1278" location="!/srecniluka/status/996471644255326208" xr:uid="{5A4B8BDA-576F-4905-AC10-E2D6E3930FF1}"/>
    <hyperlink ref="M353" r:id="rId1279" location="!/sgsonjasg/status/996353309731631104" xr:uid="{1AD0ACFE-1135-49B4-9E7C-58C8B3214D67}"/>
    <hyperlink ref="M354" r:id="rId1280" location="!/sgsonjasg/status/996364342936440832" xr:uid="{1E7B194A-C462-4D0C-BD05-006CB094FE4D}"/>
    <hyperlink ref="M355" r:id="rId1281" location="!/sgsonjasg/status/996413047831957504" xr:uid="{A163B5D0-4B56-43A5-AC35-4CF583ABA799}"/>
    <hyperlink ref="M356" r:id="rId1282" location="!/sgsonjasg/status/996413047831957504" xr:uid="{11FBF15D-0CD5-40B8-8263-D7ECFFE3823D}"/>
    <hyperlink ref="M357" r:id="rId1283" location="!/sgsonjasg/status/996413047831957504" xr:uid="{3865D668-A051-4434-8DFE-780CE1C2AD3D}"/>
    <hyperlink ref="M358" r:id="rId1284" location="!/sgsonjasg/status/996426015948836871" xr:uid="{B2A77578-DDAE-405C-B2E6-04E01C00251A}"/>
    <hyperlink ref="M359" r:id="rId1285" location="!/sgsonjasg/status/996447825343975426" xr:uid="{60D9DA33-AE46-46A5-9FE0-389B18D25F43}"/>
    <hyperlink ref="M360" r:id="rId1286" location="!/sgsonjasg/status/996471652077703169" xr:uid="{C462294F-CD3F-470B-9646-7A60ED97097B}"/>
    <hyperlink ref="M361" r:id="rId1287" location="!/sgsonjasg/status/996471652077703169" xr:uid="{67F44CF3-C0B4-4F77-A436-6AAA75BDCDDC}"/>
    <hyperlink ref="M362" r:id="rId1288" location="!/47citizen/status/996329249035440128" xr:uid="{3FC8330B-EC03-4673-B36A-8488A5A6A53F}"/>
    <hyperlink ref="M363" r:id="rId1289" location="!/47citizen/status/996472324319825920" xr:uid="{23B0C12E-AA94-4AF2-81CC-B15C476FD97C}"/>
    <hyperlink ref="M364" r:id="rId1290" location="!/47citizen/status/996472324319825920" xr:uid="{14C4636A-E466-49C9-AF5D-EA56E0C52108}"/>
    <hyperlink ref="M1985" r:id="rId1291" location="!/maraglusic/status/996475237817516033" xr:uid="{3134CCF4-97D1-474A-A0CE-DF77A78B2ECC}"/>
    <hyperlink ref="M365" r:id="rId1292" location="!/cvetastepanjan/status/996109739518984192" xr:uid="{7D17711F-E53E-4A75-8FFA-44B7CC7DF892}"/>
    <hyperlink ref="M366" r:id="rId1293" location="!/cvetastepanjan/status/996454662638317569" xr:uid="{C9729A39-4199-4196-8CE3-F85B822A3510}"/>
    <hyperlink ref="M367" r:id="rId1294" location="!/cvetastepanjan/status/996454662638317569" xr:uid="{EDB27B8C-82B3-4E52-A139-43D9D7B3C352}"/>
    <hyperlink ref="M368" r:id="rId1295" location="!/cvetastepanjan/status/996472700792115206" xr:uid="{FF3ACC96-C9B5-48B8-BE60-AB947626C8D4}"/>
    <hyperlink ref="M369" r:id="rId1296" location="!/cvetastepanjan/status/996475522103283713" xr:uid="{BD34E0B1-6E45-4127-BF97-FA480C347FF6}"/>
    <hyperlink ref="M370" r:id="rId1297" location="!/franchimelrajh/status/996453680474968064" xr:uid="{94D213CC-8487-423E-B6C4-1B77F75BB748}"/>
    <hyperlink ref="M371" r:id="rId1298" location="!/franchimelrajh/status/996453680474968064" xr:uid="{E1CCEEE6-068B-4B84-96B3-D37AED17B252}"/>
    <hyperlink ref="M372" r:id="rId1299" location="!/franchimelrajh/status/996453799781912577" xr:uid="{F97EE14E-7929-4F86-870D-C56C177A227F}"/>
    <hyperlink ref="M373" r:id="rId1300" location="!/franchimelrajh/status/996453799781912577" xr:uid="{37F0BA3C-687B-4412-837B-AA6AD2D04267}"/>
    <hyperlink ref="M374" r:id="rId1301" location="!/franchimelrajh/status/996453799781912577" xr:uid="{7340A4CC-DC5C-41D5-9722-7DA6717A335D}"/>
    <hyperlink ref="M375" r:id="rId1302" location="!/franchimelrajh/status/996476829107179520" xr:uid="{0AFCF16D-BA79-4929-9DF3-941F0B1C0F48}"/>
    <hyperlink ref="M1986" r:id="rId1303" location="!/sindicic/status/996478777386504192" xr:uid="{64CC6D49-5362-4986-81FB-DD35988543C1}"/>
    <hyperlink ref="M1987" r:id="rId1304" location="!/maxatnes/status/996359656376360961" xr:uid="{15FC9593-E527-4599-ADC3-69606526A384}"/>
    <hyperlink ref="M376" r:id="rId1305" location="!/maxatnes/status/996481682143436801" xr:uid="{1B6EA9A4-BB30-47CF-90D3-DAAE195D396A}"/>
    <hyperlink ref="M377" r:id="rId1306" location="!/maxatnes/status/996481682143436801" xr:uid="{44997236-489B-4DE8-93CF-AABBE524D0F2}"/>
    <hyperlink ref="M378" r:id="rId1307" location="!/radioognjisce/status/996401053670223872" xr:uid="{91C60E3B-BBB3-4F3E-80CE-7F5D5315942E}"/>
    <hyperlink ref="M1821" r:id="rId1308" location="!/se_eden/status/996482478205489159" xr:uid="{97F72275-8D74-4B8D-8BE0-B87F8FACB4B5}"/>
    <hyperlink ref="M379" r:id="rId1309" location="!/lenci53/status/996483180768178176" xr:uid="{15A9B74B-88A9-4AE1-A083-ADD48279FCCC}"/>
    <hyperlink ref="M380" r:id="rId1310" location="!/lenci53/status/996483180768178176" xr:uid="{1D50C594-CD71-4DA6-AA41-EC4C78BCCE98}"/>
    <hyperlink ref="M1822" r:id="rId1311" location="!/3k3g3b3/status/996484441353719809" xr:uid="{D3B05C6E-3E36-486A-9C23-8B40222EAA29}"/>
    <hyperlink ref="M381" r:id="rId1312" location="!/dolinasmc/status/996486832803209222" xr:uid="{7C467687-17B5-4047-BADD-6E99594B7194}"/>
    <hyperlink ref="M382" r:id="rId1313" location="!/dolinasmc/status/996486832803209222" xr:uid="{6130E69C-9966-4BE2-A1EB-A17009B85769}"/>
    <hyperlink ref="M383" r:id="rId1314" location="!/dolinasmc/status/996486832803209222" xr:uid="{D1AFDABD-D0E1-4F43-9200-2F51D8F51781}"/>
    <hyperlink ref="M1823" r:id="rId1315" location="!/igorpribac/status/996389039623294976" xr:uid="{A9DC8366-C647-47E4-A95C-43774BA6B7CC}"/>
    <hyperlink ref="M1824" r:id="rId1316" location="!/igorpribac/status/996487740853276673" xr:uid="{A0ED67C8-49C7-4B63-9FD0-59D38BB34271}"/>
    <hyperlink ref="M384" r:id="rId1317" location="!/igorpribac/status/996487740853276673" xr:uid="{79B5806A-9EBB-4B05-B988-0CFA3622F2EB}"/>
    <hyperlink ref="M385" r:id="rId1318" location="!/igorpribac/status/996487740853276673" xr:uid="{D9C63B0E-5707-4B4F-B2FC-87E083664F08}"/>
    <hyperlink ref="M1825" r:id="rId1319" location="!/czcbz/status/996487833744560128" xr:uid="{7308BF3F-06C2-4829-8FA5-C2EC9D38E06D}"/>
    <hyperlink ref="M386" r:id="rId1320" location="!/mazzi68/status/996488685238587392" xr:uid="{3C04CCB7-B3EC-462F-ACE7-ED382B26C177}"/>
    <hyperlink ref="M387" r:id="rId1321" location="!/mazzi68/status/996488685238587392" xr:uid="{81EFBABE-E9BF-48EE-ABD1-55972FC8F2FC}"/>
    <hyperlink ref="M388" r:id="rId1322" location="!/slovenskivitez/status/996340720398229504" xr:uid="{7716A9E1-6242-4C3C-A7A6-591D178BD853}"/>
    <hyperlink ref="M389" r:id="rId1323" location="!/slovenskivitez/status/996340720398229504" xr:uid="{BA8541A6-78F1-4BC5-BBA4-28A38B9EB020}"/>
    <hyperlink ref="M390" r:id="rId1324" location="!/slovenskivitez/status/996488997089181703" xr:uid="{194A83FF-2360-40E8-AE46-E5AFE50D1AB3}"/>
    <hyperlink ref="M391" r:id="rId1325" location="!/kocuvanlidija/status/996490729995358210" xr:uid="{A24C54EF-40CD-483D-9A24-0C15BCEBEE7E}"/>
    <hyperlink ref="M1988" r:id="rId1326" location="!/matjaz_medved/status/996491821672026112" xr:uid="{87E0A761-353D-4F9E-AA95-B7761A853546}"/>
    <hyperlink ref="M392" r:id="rId1327" location="!/damjan13864862/status/996492517205008384" xr:uid="{D0280B95-1E4F-464F-8F37-979587E24212}"/>
    <hyperlink ref="M393" r:id="rId1328" location="!/damjan13864862/status/996492517205008384" xr:uid="{DF15CC43-9781-424C-B5BC-C618406B8791}"/>
    <hyperlink ref="M394" r:id="rId1329" location="!/tfajon/status/996275801329930240" xr:uid="{1C97E2EA-6ABE-4BFA-8353-0332083D9BFE}"/>
    <hyperlink ref="M395" r:id="rId1330" location="!/tfajon/status/996275801329930240" xr:uid="{C16B47D5-0219-4AC5-A7D1-0BB00E8CCAB7}"/>
    <hyperlink ref="M396" r:id="rId1331" location="!/tfajon/status/996275801329930240" xr:uid="{1B3E87D2-C9FD-4C7C-B17B-6CBF667D1A6E}"/>
    <hyperlink ref="M397" r:id="rId1332" location="!/franc_bogovic/status/996280457561034757" xr:uid="{3AF8A783-AB4D-44D8-A5EE-37BEAB0DA195}"/>
    <hyperlink ref="M398" r:id="rId1333" location="!/franc_bogovic/status/996397887734116353" xr:uid="{F0D4ACC3-E8C0-4CE8-97B5-555BCB72F279}"/>
    <hyperlink ref="M399" r:id="rId1334" location="!/jzazlok/status/996493872468553729" xr:uid="{4EC78DEB-DD63-4973-B609-9AFCF58CAA9B}"/>
    <hyperlink ref="M400" r:id="rId1335" location="!/jzazlok/status/996493872468553729" xr:uid="{EB66C688-4E2C-4BCB-9870-A36C3397E625}"/>
    <hyperlink ref="M401" r:id="rId1336" location="!/surfon/status/996495171972947969" xr:uid="{E4F03C7E-BBFF-4A00-AF1B-0DDD5206D65C}"/>
    <hyperlink ref="M1826" r:id="rId1337" location="!/surfon/status/996495171972947969" xr:uid="{BBBF26CF-0F9E-458A-B26F-1B98F823B2BD}"/>
    <hyperlink ref="M402" r:id="rId1338" location="!/sandravrhovac1/status/996496763845521408" xr:uid="{C4E27DCE-40EA-4053-9C9D-4465A294DD6A}"/>
    <hyperlink ref="M403" r:id="rId1339" location="!/ladeja68/status/996497437161385984" xr:uid="{A98E1077-4A58-4011-BC9B-5B49E9A664FC}"/>
    <hyperlink ref="M1989" r:id="rId1340" location="!/provektor/status/996491455215566848" xr:uid="{B224752F-FB7F-4DA8-8E51-E3A315D13438}"/>
    <hyperlink ref="M404" r:id="rId1341" location="!/provektor/status/996493572944924672" xr:uid="{4D33B281-EA1B-47CC-968C-3A1396493B6C}"/>
    <hyperlink ref="M405" r:id="rId1342" location="!/provektor/status/996493572944924672" xr:uid="{ABF25623-4A3A-4CBD-9256-058754F3821C}"/>
    <hyperlink ref="M406" r:id="rId1343" location="!/provektor/status/996497699846402052" xr:uid="{481BAB38-3D8C-4C96-AEE2-ED3F031780A3}"/>
    <hyperlink ref="M407" r:id="rId1344" location="!/tim_felle/status/996498999518662656" xr:uid="{784C3C47-E064-4DD8-BF27-29A9DCCB9A2A}"/>
    <hyperlink ref="M408" r:id="rId1345" location="!/tim_felle/status/996498999518662656" xr:uid="{99E42FFD-A983-47B6-A882-050DAD938DA9}"/>
    <hyperlink ref="M409" r:id="rId1346" location="!/brankogrims1/status/996498171051290624" xr:uid="{9FA34657-B437-414A-ACF4-327C4CEE9BF6}"/>
    <hyperlink ref="M410" r:id="rId1347" location="!/brankogrims1/status/996498171051290624" xr:uid="{ECEF181C-B20D-49E8-B22F-2637CE01E086}"/>
    <hyperlink ref="M411" r:id="rId1348" location="!/brankogrims1/status/996498275963494400" xr:uid="{273D7D8B-99EB-4D57-841D-947C0EF00CF4}"/>
    <hyperlink ref="M412" r:id="rId1349" location="!/brankogrims1/status/996500830185558017" xr:uid="{111BD299-060B-4702-B704-269354C27B46}"/>
    <hyperlink ref="M413" r:id="rId1350" location="!/brankogrims1/status/996500951304491010" xr:uid="{F4CC0C17-81C7-456E-AB4A-B6E9E7DA7DD5}"/>
    <hyperlink ref="M414" r:id="rId1351" location="!/brankogrims1/status/996500951304491010" xr:uid="{E6A21844-F85E-4716-9365-07BAC937EE85}"/>
    <hyperlink ref="M415" r:id="rId1352" location="!/brankogrims1/status/996500951304491010" xr:uid="{2EF0A9B3-216F-4B2B-A952-8D2C64541E50}"/>
    <hyperlink ref="M416" r:id="rId1353" location="!/organizacijasdm/status/996500728461123589" xr:uid="{F1FAF04C-A3BA-402C-BC30-4429080E92E8}"/>
    <hyperlink ref="M417" r:id="rId1354" location="!/organizacijasdm/status/996500728461123589" xr:uid="{D80487EB-C3BE-46F0-8FFA-92B79A439E81}"/>
    <hyperlink ref="M418" r:id="rId1355" location="!/organizacijasdm/status/996501335280377857" xr:uid="{A475F5A4-80CA-4327-9CD8-1CC1053951E0}"/>
    <hyperlink ref="M1990" r:id="rId1356" location="!/danejkranjc/status/996502313274691586" xr:uid="{DBCD9C0B-CA25-4804-83C0-87DB60BD6FBB}"/>
    <hyperlink ref="M1827" r:id="rId1357" location="!/vojkozabjek/status/996502605886033920" xr:uid="{92252BD6-885D-4062-8B52-0EC654A11A4B}"/>
    <hyperlink ref="M419" r:id="rId1358" location="!/vojkozabjek/status/996502605886033920" xr:uid="{5599B4B1-3CAC-49B7-9FB3-D223F0EE2B85}"/>
    <hyperlink ref="M420" r:id="rId1359" location="!/vajkard/status/996326266184880128" xr:uid="{95BA0A91-C981-47F8-B2F3-72C726DAB63E}"/>
    <hyperlink ref="M421" r:id="rId1360" location="!/vajkard/status/996505519887126530" xr:uid="{BFC31A74-3580-4D83-9C37-F1635824D580}"/>
    <hyperlink ref="M422" r:id="rId1361" location="!/vajkard/status/996505519887126530" xr:uid="{050317A6-93D8-49CE-8488-DDD4BC504232}"/>
    <hyperlink ref="M423" r:id="rId1362" location="!/vajkard/status/996505519887126530" xr:uid="{491D57A4-8074-4E42-AB43-17CA05BA1329}"/>
    <hyperlink ref="M424" r:id="rId1363" location="!/vajkard/status/996506471281119232" xr:uid="{09E815E9-F765-4BD7-885D-702A66170465}"/>
    <hyperlink ref="M425" r:id="rId1364" location="!/kanglerfranc/status/996300924342689794" xr:uid="{EBEE7A28-41E4-4CA9-B067-1EC88809D9B8}"/>
    <hyperlink ref="M426" r:id="rId1365" location="!/kanglerfranc/status/996507699377516545" xr:uid="{C03974A5-91D4-4304-B5C6-06B7F0665BAF}"/>
    <hyperlink ref="M427" r:id="rId1366" location="!/kanglerfranc/status/996508009936322560" xr:uid="{AB29CBEA-AD7D-4393-BAC5-0B304D14D400}"/>
    <hyperlink ref="M428" r:id="rId1367" location="!/markovombergar/status/996510255990427648" xr:uid="{469B112C-22EB-49F7-8D42-E6672631BAB7}"/>
    <hyperlink ref="M429" r:id="rId1368" location="!/markovombergar/status/996510255990427648" xr:uid="{7C5B4DFA-C1DE-481E-8656-127232A4069E}"/>
    <hyperlink ref="M430" r:id="rId1369" location="!/janez_novak/status/996474104919265281" xr:uid="{7FFD06E3-A367-4F0B-A367-B80A19538430}"/>
    <hyperlink ref="M431" r:id="rId1370" location="!/janez_novak/status/996511353132208129" xr:uid="{981E7462-3B7E-4372-87DB-162720D36C46}"/>
    <hyperlink ref="M432" r:id="rId1371" location="!/janez_novak/status/996511353132208129" xr:uid="{29FEA376-CF80-4F54-BB2D-517C0FEADA4A}"/>
    <hyperlink ref="M433" r:id="rId1372" location="!/qwatebriga/status/996520926601793536" xr:uid="{ECE9BC9F-12E3-445F-B97A-BB40512ECA3D}"/>
    <hyperlink ref="M434" r:id="rId1373" location="!/qwatebriga/status/996520926601793536" xr:uid="{5344D18B-5FE5-4702-84D5-7D8FE57DEEBC}"/>
    <hyperlink ref="M435" r:id="rId1374" location="!/milanzver/status/996487007042981889" xr:uid="{815F0BD6-5C50-457D-87E2-1A2D586EF48A}"/>
    <hyperlink ref="M436" r:id="rId1375" location="!/milanzver/status/996487007042981889" xr:uid="{1543973C-588C-4F44-8050-C42B87D4F8D5}"/>
    <hyperlink ref="M437" r:id="rId1376" location="!/cirilvelikooko/status/996539906846527489" xr:uid="{6EBF6C44-1F05-485F-BAD5-8A2AF2CBE8B5}"/>
    <hyperlink ref="M438" r:id="rId1377" location="!/cirilvelikooko/status/996539906846527489" xr:uid="{C5C4DD0D-7104-43D8-A45D-005B2E9EE8BF}"/>
    <hyperlink ref="M1828" r:id="rId1378" location="!/cirilvelikooko/status/996539906846527489" xr:uid="{8D2AFCBA-6212-450A-99B9-E62542DEF577}"/>
    <hyperlink ref="M1991" r:id="rId1379" location="!/oroomleb/status/996540164481536000" xr:uid="{03954964-E0AE-4E44-9FEE-38C54993E0DF}"/>
    <hyperlink ref="M1992" r:id="rId1380" location="!/mionicky/status/996548753946546177" xr:uid="{0544F17D-93C4-4435-BFAB-16DE6AD317F0}"/>
    <hyperlink ref="M439" r:id="rId1381" location="!/ivanblatnik/status/996594852723920897" xr:uid="{F44E02E9-64E3-422F-B7C2-B5C62E2413C3}"/>
    <hyperlink ref="M440" r:id="rId1382" location="!/ivanblatnik/status/996594852723920897" xr:uid="{7D177974-9D53-40AB-AF1A-868AD1D81A1E}"/>
    <hyperlink ref="M441" r:id="rId1383" location="!/thezaurus_/status/996137655707385856" xr:uid="{F00F361F-1EF2-457D-974F-C0E005C8FCB4}"/>
    <hyperlink ref="M442" r:id="rId1384" location="!/thezaurus_/status/996190713359450112" xr:uid="{D8F86DF8-EB2F-4956-A31F-E7C7B88E7055}"/>
    <hyperlink ref="M443" r:id="rId1385" location="!/thezaurus_/status/996601148491493377" xr:uid="{CD0554D8-E6CB-4C89-A987-0880A540CB79}"/>
    <hyperlink ref="M444" r:id="rId1386" location="!/thezaurus_/status/996601148491493377" xr:uid="{B0EA6E4E-EBCC-4033-835A-48E13800B1C6}"/>
    <hyperlink ref="M445" r:id="rId1387" location="!/thezaurus_/status/996601148491493377" xr:uid="{294E8078-7F8D-4452-9075-824D193D4E3D}"/>
    <hyperlink ref="M446" r:id="rId1388" location="!/mhvdmi2/status/996602689571250176" xr:uid="{DAA930DB-BF07-428A-8454-29BA2351A23D}"/>
    <hyperlink ref="M447" r:id="rId1389" location="!/mhvdmi2/status/996602689571250176" xr:uid="{80AF8528-76AC-4FFD-8DCE-86316E67FBBC}"/>
    <hyperlink ref="M448" r:id="rId1390" location="!/mhvdmi2/status/996603142795153409" xr:uid="{B4DAB148-7C64-4524-8520-4AA38F611BE0}"/>
    <hyperlink ref="M1993" r:id="rId1391" location="!/aleskovacec/status/996605526048952320" xr:uid="{FB7C3CD4-24BA-4B20-A52B-800B9F09C5A4}"/>
    <hyperlink ref="M449" r:id="rId1392" location="!/andrazh/status/996351311196098561" xr:uid="{08734AB1-2FBA-47BC-848D-53B8F8522676}"/>
    <hyperlink ref="M450" r:id="rId1393" location="!/andrazh/status/996351311196098561" xr:uid="{0ED875E0-7533-43F6-BAAA-341D9BC65BE8}"/>
    <hyperlink ref="M451" r:id="rId1394" location="!/andrazh/status/996607024145330176" xr:uid="{0ED9F1B1-C2C4-41B9-B648-E9BC34116158}"/>
    <hyperlink ref="M1994" r:id="rId1395" location="!/vajkardis/status/996245620347359232" xr:uid="{42EB6020-CC3E-46E8-97BD-7EC2B83E0A3F}"/>
    <hyperlink ref="M1995" r:id="rId1396" location="!/janez_mezan/status/996129810161205248" xr:uid="{20308270-E5A8-45D0-A7D1-702C30A419E4}"/>
    <hyperlink ref="M452" r:id="rId1397" location="!/janez_mezan/status/996335459411333120" xr:uid="{28E99650-453E-4176-B732-7AAC872E88E2}"/>
    <hyperlink ref="M453" r:id="rId1398" location="!/janez_mezan/status/996378779093295105" xr:uid="{C2EC796D-D991-48FC-BD1D-89975FF56284}"/>
    <hyperlink ref="M454" r:id="rId1399" location="!/igorzavrsnik/status/996252703499149312" xr:uid="{F80504A2-391E-4986-B0B0-42584CB9FA90}"/>
    <hyperlink ref="M455" r:id="rId1400" location="!/fzagorc/status/996254519674712064" xr:uid="{1A19A637-1773-45BB-8A24-30E141DBF4A0}"/>
    <hyperlink ref="M456" r:id="rId1401" location="!/martina15120109/status/996467019229822977" xr:uid="{E8A978D6-F7BA-4F65-80F1-0ECBD227416E}"/>
    <hyperlink ref="M457" r:id="rId1402" location="!/martina15120109/status/996612926168498176" xr:uid="{203EECC3-BEFC-46CE-AC9B-D26AFF429214}"/>
    <hyperlink ref="M1996" r:id="rId1403" location="!/karmelinahu/status/996611131228737536" xr:uid="{D01F365B-BA34-46F8-92F3-46AA24726EE0}"/>
    <hyperlink ref="M458" r:id="rId1404" location="!/komar4442/status/996496379605381120" xr:uid="{01A554FA-252F-405F-A117-5944DBFA1EE5}"/>
    <hyperlink ref="M1829" r:id="rId1405" location="!/komar4442/status/996496379605381120" xr:uid="{0C6777B0-B6B0-44FB-B380-259FE961A148}"/>
    <hyperlink ref="M459" r:id="rId1406" location="!/komar4442/status/996618850778132480" xr:uid="{1DE58C73-AFF4-44DF-83B4-FB51DE023789}"/>
    <hyperlink ref="M1830" r:id="rId1407" location="!/radioognjisce/status/996400619014455296" xr:uid="{7385E742-F839-489E-A2C0-304FC4E6BBB5}"/>
    <hyperlink ref="M460" r:id="rId1408" location="!/karitas46622347/status/996618933015736321" xr:uid="{A761096E-0105-461A-AAB5-9EAC4DF5A39C}"/>
    <hyperlink ref="M1997" r:id="rId1409" location="!/irinkapan/status/996621208711057408" xr:uid="{531CE042-6564-4C73-8C77-DE21AA81245E}"/>
    <hyperlink ref="M1998" r:id="rId1410" location="!/antonpeinkiher/status/996500276268994560" xr:uid="{B527B8D5-9428-483C-BFC0-514076FD4958}"/>
    <hyperlink ref="M461" r:id="rId1411" location="!/adujmovicanne/status/996622103599235072" xr:uid="{B79029DE-3234-4527-94D6-EEDB5C83DAC4}"/>
    <hyperlink ref="M462" r:id="rId1412" location="!/adujmovicanne/status/996622103599235072" xr:uid="{B05C0C50-F8F4-4081-A392-E68855496857}"/>
    <hyperlink ref="M463" r:id="rId1413" location="!/adujmovicanne/status/996622103599235072" xr:uid="{91C1F103-942E-4D7F-AE29-1F39856AE995}"/>
    <hyperlink ref="M464" r:id="rId1414" location="!/orbitatomy/status/996422394360279040" xr:uid="{EB968136-0EF9-4CA0-822F-5B8AD8197679}"/>
    <hyperlink ref="M465" r:id="rId1415" location="!/orbitatomy/status/996430129088868353" xr:uid="{FDBC72BD-A4B1-45E6-A80C-8932B2E23B76}"/>
    <hyperlink ref="M466" r:id="rId1416" location="!/stojanpovh/status/996471194231635968" xr:uid="{247ED426-F225-419A-AE1A-B19C3BAD4157}"/>
    <hyperlink ref="M467" r:id="rId1417" location="!/stojanpovh/status/996624197433651200" xr:uid="{6345A593-A6F0-4176-971C-545E3980356C}"/>
    <hyperlink ref="M468" r:id="rId1418" location="!/stojanpovh/status/996624197433651200" xr:uid="{999A9646-5649-44CA-8706-09F5F95F0127}"/>
    <hyperlink ref="M469" r:id="rId1419" location="!/birolen1e/status/996459564911427584" xr:uid="{59F295B8-C43C-44BF-856F-7AABEEA8C0ED}"/>
    <hyperlink ref="M470" r:id="rId1420" location="!/berry20275000/status/996264013574131712" xr:uid="{ABD04520-7A9F-4233-9E42-380E29723159}"/>
    <hyperlink ref="M471" r:id="rId1421" location="!/markobandelli/status/996264070801166336" xr:uid="{0368E718-067D-4AF7-9EE8-ECF50C90E25A}"/>
    <hyperlink ref="M472" r:id="rId1422" location="!/kovacrebeka/status/996282664012402688" xr:uid="{EFC7E4D6-CCFA-4F9D-8CE9-04314C9B75D4}"/>
    <hyperlink ref="M473" r:id="rId1423" location="!/berry20275000/status/996264013574131712" xr:uid="{9E95EECD-D3B7-4B94-BC05-029C9ACC05D5}"/>
    <hyperlink ref="M474" r:id="rId1424" location="!/markobandelli/status/996264070801166336" xr:uid="{1556920B-31E4-4410-A391-62A2697955A6}"/>
    <hyperlink ref="M1999" r:id="rId1425" location="!/primorskenovice/status/996265626678243328" xr:uid="{FA2518A2-4081-4278-8588-D88F79AD80F1}"/>
    <hyperlink ref="M475" r:id="rId1426" location="!/kovacrebeka/status/996282664012402688" xr:uid="{098C2577-19FD-426F-B781-F26EDA7B1BFE}"/>
    <hyperlink ref="M476" r:id="rId1427" location="!/berry20275000/status/996264013574131712" xr:uid="{258832AD-F6DC-4933-AAB7-90CAE60DD6CC}"/>
    <hyperlink ref="M477" r:id="rId1428" location="!/markobandelli/status/996264070801166336" xr:uid="{9B5CE1B4-7472-4412-9F06-9620D582E1EB}"/>
    <hyperlink ref="M478" r:id="rId1429" location="!/kovacrebeka/status/996282664012402688" xr:uid="{BDDBDB08-5BC2-4BCF-9127-96F729F23B13}"/>
    <hyperlink ref="M479" r:id="rId1430" location="!/berry20275000/status/996263523415183360" xr:uid="{FF717C43-26B6-452D-9A69-85C7FB553D65}"/>
    <hyperlink ref="M2000" r:id="rId1431" location="!/markobandelli/status/996262533488050176" xr:uid="{1B7E0342-4F39-4AD7-B881-EE6D718F9C78}"/>
    <hyperlink ref="M480" r:id="rId1432" location="!/markobandelli/status/996264070801166336" xr:uid="{EA5FA7B3-60BE-4CA5-BF67-B926A0036D13}"/>
    <hyperlink ref="M481" r:id="rId1433" location="!/markobandelli/status/996264070801166336" xr:uid="{54CBF642-9A9C-404C-BE1F-973AF6DD3F87}"/>
    <hyperlink ref="M482" r:id="rId1434" location="!/markobandelli/status/996264070801166336" xr:uid="{51F5F784-1966-49D4-879F-43830195E341}"/>
    <hyperlink ref="M483" r:id="rId1435" location="!/markobandelli/status/996264070801166336" xr:uid="{600B0E6F-F1CF-41C0-94DD-92F758012D3B}"/>
    <hyperlink ref="M484" r:id="rId1436" location="!/markobandelli/status/996264070801166336" xr:uid="{D30E8D35-D58C-451E-A765-23E5571A7A15}"/>
    <hyperlink ref="M485" r:id="rId1437" location="!/markobandelli/status/996264070801166336" xr:uid="{AB75A9D5-675D-4DAB-B98D-F9D07D93EAC3}"/>
    <hyperlink ref="M486" r:id="rId1438" location="!/kovacrebeka/status/996282664012402688" xr:uid="{132DAFE7-8129-4A45-ABD8-6B93E4752798}"/>
    <hyperlink ref="M2001" r:id="rId1439" location="!/svet24_si/status/996110397483700225" xr:uid="{3146522B-D56A-453E-A49E-142675ECD889}"/>
    <hyperlink ref="M487" r:id="rId1440" location="!/svet24_si/status/996451268393660416" xr:uid="{E2CD605E-FA34-4EEE-BCBD-F3496B318D8C}"/>
    <hyperlink ref="M2002" r:id="rId1441" location="!/gazela_com/status/996443119406247937" xr:uid="{C5F4E9E1-3C12-443F-B0BB-D929F23D3CFA}"/>
    <hyperlink ref="M488" r:id="rId1442" location="!/yronladi/status/996125420708945922" xr:uid="{67EF4FD3-9CB9-4F06-BA1A-6346DA084D95}"/>
    <hyperlink ref="M489" r:id="rId1443" location="!/yronladi/status/996366380416012289" xr:uid="{8E4DF0C2-A3C9-437C-A302-3A1F02E172C3}"/>
    <hyperlink ref="M490" r:id="rId1444" location="!/yronladi/status/996459572595392513" xr:uid="{F450D2B8-C759-4535-822B-91DF5C2B58F2}"/>
    <hyperlink ref="M491" r:id="rId1445" location="!/yronladi/status/996460084388618249" xr:uid="{21E16CD1-C879-46EB-912B-3A75ADA9BC8A}"/>
    <hyperlink ref="M492" r:id="rId1446" location="!/yronladi/status/996620622796075008" xr:uid="{9F32F202-969A-43E9-BFFB-681127598756}"/>
    <hyperlink ref="M493" r:id="rId1447" location="!/yronladi/status/996620622796075008" xr:uid="{726AF9DD-43F7-4627-BE13-A8425F482420}"/>
    <hyperlink ref="M494" r:id="rId1448" location="!/yronladi/status/996623437320937472" xr:uid="{419943A5-C8BF-4895-8DDB-B775619F2434}"/>
    <hyperlink ref="M495" r:id="rId1449" location="!/yronladi/status/996623569181466624" xr:uid="{D0708F11-99B5-45CC-BECF-92CABFA9BA7D}"/>
    <hyperlink ref="M2003" r:id="rId1450" location="!/m_bostjan/status/996387286223917056" xr:uid="{A9AD9C0D-A813-4502-834F-C2E2CE4723F3}"/>
    <hyperlink ref="M496" r:id="rId1451" location="!/drustvohudajama/status/996619730629865472" xr:uid="{7314324D-01F0-495C-A5DA-557FEAB23DA8}"/>
    <hyperlink ref="M497" r:id="rId1452" location="!/drustvohudajama/status/996618449030975488" xr:uid="{20105880-949A-4F35-9953-4CA4722C3621}"/>
    <hyperlink ref="M498" r:id="rId1453" location="!/drustvohudajama/status/996619061642645504" xr:uid="{AAF77EFF-6909-4459-9CB1-5E209E65EBB1}"/>
    <hyperlink ref="M499" r:id="rId1454" location="!/drustvohudajama/status/996619100133707778" xr:uid="{D1A3EAB4-FD9E-4D4A-8EA5-B8719DC710D2}"/>
    <hyperlink ref="M500" r:id="rId1455" location="!/drustvohudajama/status/996619885273911296" xr:uid="{99DC9856-63BD-4535-AA55-7A5EC9C26C93}"/>
    <hyperlink ref="M501" r:id="rId1456" location="!/drustvohudajama/status/996619970976067587" xr:uid="{1CD0A2E1-4B77-48C0-9086-58F39FA582B6}"/>
    <hyperlink ref="M502" r:id="rId1457" location="!/drustvohudajama/status/996619970976067587" xr:uid="{42C12DBC-4176-43E5-BE9E-FED24059A9CE}"/>
    <hyperlink ref="M503" r:id="rId1458" location="!/drustvohudajama/status/996620989470560256" xr:uid="{498B2067-3681-4352-8C2A-C695B7D27E0B}"/>
    <hyperlink ref="M2004" r:id="rId1459" location="!/novicejutro/status/996266163993624576" xr:uid="{720279AE-8C8F-4607-BA8A-F0D2623014B2}"/>
    <hyperlink ref="M2005" r:id="rId1460" location="!/murimursic/status/996612783486722048" xr:uid="{4ADF211D-9714-4968-9914-CF21B8B82600}"/>
    <hyperlink ref="M504" r:id="rId1461" location="!/ziberdaj/status/996629059588194305" xr:uid="{135F5F7F-CA5D-4C9A-9515-8CA93651FB42}"/>
    <hyperlink ref="M505" r:id="rId1462" location="!/hannatipica/status/996629234373324801" xr:uid="{CBECA1C8-12EF-4980-8324-8F2EE8624E87}"/>
    <hyperlink ref="M506" r:id="rId1463" location="!/hannatipica/status/996629234373324801" xr:uid="{7ED8991E-EBBF-478D-99C3-F303812E3BD1}"/>
    <hyperlink ref="M507" r:id="rId1464" location="!/hannatipica/status/996629435389480960" xr:uid="{9A16035C-4520-408C-945C-49D705A941D0}"/>
    <hyperlink ref="M508" r:id="rId1465" location="!/vladars/status/996279740943290368" xr:uid="{E6C60983-39C2-4FFA-BA00-A544D477F489}"/>
    <hyperlink ref="M509" r:id="rId1466" location="!/tadejslapnik/status/996278717675659264" xr:uid="{A9FE8C30-DBAC-45BA-9AC4-CBFA2F29FF18}"/>
    <hyperlink ref="M510" r:id="rId1467" location="!/tadejslapnik/status/996278717675659264" xr:uid="{F8406913-7812-4740-8609-04CD442CFAA3}"/>
    <hyperlink ref="M511" r:id="rId1468" location="!/tadejslapnik/status/996278717675659264" xr:uid="{E9059DA3-E5F4-445C-8D39-1FD8AED58B67}"/>
    <hyperlink ref="M512" r:id="rId1469" location="!/tadejslapnik/status/996599483348774912" xr:uid="{95B9BE8D-E5C8-4F2D-A083-5B83588B4D7C}"/>
    <hyperlink ref="M513" r:id="rId1470" location="!/janimodern/status/996404687875268608" xr:uid="{AF2868C8-AA1F-45DA-AA68-FF47D0943724}"/>
    <hyperlink ref="M514" r:id="rId1471" location="!/strankasmc/status/996442657995059201" xr:uid="{83D9C15B-CBF8-4210-8CE8-69643AFCE8AB}"/>
    <hyperlink ref="M515" r:id="rId1472" location="!/strankasmc/status/996442657995059201" xr:uid="{05BFBB66-4AA1-4563-844C-5F7348ABB83A}"/>
    <hyperlink ref="M516" r:id="rId1473" location="!/tratnikm/status/996631564770598912" xr:uid="{59D0FFC9-B552-41E9-95A7-79CBA514F042}"/>
    <hyperlink ref="M517" r:id="rId1474" location="!/tratnikm/status/996631564770598912" xr:uid="{FF18294E-522C-4108-BD5E-B321DB8CD1C2}"/>
    <hyperlink ref="M518" r:id="rId1475" location="!/tratnikm/status/996631564770598912" xr:uid="{C0143D9A-0BC1-470E-9350-E836C6647CA4}"/>
    <hyperlink ref="M2006" r:id="rId1476" location="!/zzajc/status/996632183677825025" xr:uid="{AD217029-58CE-45FC-8B37-6162E74E23E0}"/>
    <hyperlink ref="M519" r:id="rId1477" location="!/simon_medved/status/996632935859150848" xr:uid="{8708CA64-FA01-49FC-9FCB-8A0BE598BD59}"/>
    <hyperlink ref="M520" r:id="rId1478" location="!/metkasmole/status/996253339586265088" xr:uid="{ACC2EAF4-CADF-4C49-8CD3-1DD51955426D}"/>
    <hyperlink ref="M2007" r:id="rId1479" location="!/jozebizjak/status/996251196536049664" xr:uid="{9BF4152F-7240-420E-B180-CFEA6E7E2513}"/>
    <hyperlink ref="M521" r:id="rId1480" location="!/metkasmole/status/996398168647618560" xr:uid="{C17A6702-EFD8-4DA9-AB9D-7FD00B786593}"/>
    <hyperlink ref="M522" r:id="rId1481" location="!/metkasmole/status/996250889970245632" xr:uid="{5DFCF21A-42A4-4312-9795-F5D506BB0559}"/>
    <hyperlink ref="M523" r:id="rId1482" location="!/metkasmole/status/996250889970245632" xr:uid="{8957DC20-90AC-4501-BF5E-ACBD66B59CE8}"/>
    <hyperlink ref="M524" r:id="rId1483" location="!/metkasmole/status/996250889970245632" xr:uid="{76FF406C-2D4E-44A6-9375-1393A3C93C3B}"/>
    <hyperlink ref="M525" r:id="rId1484" location="!/metkasmole/status/996253756198150146" xr:uid="{55DE7E61-F6E1-4680-A23F-21D39275BC43}"/>
    <hyperlink ref="M526" r:id="rId1485" location="!/metkasmole/status/996271521134972928" xr:uid="{B6C3DABC-42C9-4D39-B949-057E392C476A}"/>
    <hyperlink ref="M527" r:id="rId1486" location="!/metkasmole/status/996271521134972928" xr:uid="{2F234A73-50C2-48E5-BBC0-04E2ED5A5577}"/>
    <hyperlink ref="M528" r:id="rId1487" location="!/metkasmole/status/996271548762869760" xr:uid="{BA499578-83B9-4D61-A349-0511810BD5AD}"/>
    <hyperlink ref="M529" r:id="rId1488" location="!/metkasmole/status/996271548762869760" xr:uid="{1D379CD8-7C44-4126-9FEC-5FBE3732C166}"/>
    <hyperlink ref="M530" r:id="rId1489" location="!/metkasmole/status/996326521903243264" xr:uid="{7ACD34B5-29F8-4E15-98F1-B48064A4D97E}"/>
    <hyperlink ref="M531" r:id="rId1490" location="!/metkasmole/status/996376360447889408" xr:uid="{36593C42-6C31-4515-9DF2-14A2E46409FC}"/>
    <hyperlink ref="M532" r:id="rId1491" location="!/metkasmole/status/996379626397192192" xr:uid="{5B4EED56-071B-46A5-AF40-4EB63AAAE068}"/>
    <hyperlink ref="M533" r:id="rId1492" location="!/metkasmole/status/996379626397192192" xr:uid="{C7377887-C053-42F1-B6C5-D073F99B69DB}"/>
    <hyperlink ref="M534" r:id="rId1493" location="!/metkasmole/status/996379626397192192" xr:uid="{59645311-BB76-4BD3-9938-3F6ED5D6D0DA}"/>
    <hyperlink ref="M535" r:id="rId1494" location="!/metkasmole/status/996379685348085760" xr:uid="{A989847A-8066-4E9F-8C0E-11EA3DE24166}"/>
    <hyperlink ref="M536" r:id="rId1495" location="!/metkasmole/status/996447911033688064" xr:uid="{D926652E-544A-4221-921E-8E98221F8076}"/>
    <hyperlink ref="M537" r:id="rId1496" location="!/metkasmole/status/996454068355727360" xr:uid="{6446BF61-3BBC-4134-9BBF-B2560CC561A3}"/>
    <hyperlink ref="M538" r:id="rId1497" location="!/metkasmole/status/996460733494956037" xr:uid="{07935E08-9D3F-42D8-9954-18444550E118}"/>
    <hyperlink ref="M539" r:id="rId1498" location="!/metkasmole/status/996462283315404800" xr:uid="{CCF1C6C6-BFEB-4057-81EA-BB0EDFC9091B}"/>
    <hyperlink ref="M540" r:id="rId1499" location="!/metkasmole/status/996634019797270528" xr:uid="{F08F5940-2A04-4191-8AA6-8BFA3C4263EF}"/>
    <hyperlink ref="M541" r:id="rId1500" location="!/robert50150963/status/996354163712937984" xr:uid="{4B900546-B0BE-46EC-8C7B-6D209FA0A257}"/>
    <hyperlink ref="M542" r:id="rId1501" location="!/robert50150963/status/996635672034398208" xr:uid="{378FE89F-FD9B-4353-AA62-283A7AD0D19E}"/>
    <hyperlink ref="M543" r:id="rId1502" location="!/marijasoba/status/996126960232345600" xr:uid="{8EE3AA75-0C0A-4901-A0A9-AFFC2414784B}"/>
    <hyperlink ref="M544" r:id="rId1503" location="!/marijasoba/status/996274770269425664" xr:uid="{D4CB3454-F460-4B4D-B37B-B117941E24FE}"/>
    <hyperlink ref="M545" r:id="rId1504" location="!/marijasoba/status/996274770269425664" xr:uid="{8CBBC6D1-D3EC-482E-B730-A9A5E140B17F}"/>
    <hyperlink ref="M546" r:id="rId1505" location="!/marijasoba/status/996280197103128576" xr:uid="{07184479-03B8-46DA-8DA1-99A8AA1AA82A}"/>
    <hyperlink ref="M547" r:id="rId1506" location="!/marijasoba/status/996396707926761472" xr:uid="{4CDCE9CA-C4D2-49EB-BB51-C2D1EAD02CD7}"/>
    <hyperlink ref="M548" r:id="rId1507" location="!/marijasoba/status/996396707926761472" xr:uid="{6A0CD4A7-394F-4C2F-B93E-651BCC341156}"/>
    <hyperlink ref="M549" r:id="rId1508" location="!/marijasoba/status/996396707926761472" xr:uid="{B90D73CF-5F3F-43EE-97A9-4FCBA486EEF0}"/>
    <hyperlink ref="M550" r:id="rId1509" location="!/marijasoba/status/996396707926761472" xr:uid="{9631BF22-E06D-4D4B-89BF-E4A8E47907B0}"/>
    <hyperlink ref="M551" r:id="rId1510" location="!/marijasoba/status/996396707926761472" xr:uid="{D4AF909C-35C8-4B7C-8FBF-3167138E8705}"/>
    <hyperlink ref="M552" r:id="rId1511" location="!/marijasoba/status/996396707926761472" xr:uid="{D59DDAFF-FAFC-4604-89A2-77C49B42D684}"/>
    <hyperlink ref="M553" r:id="rId1512" location="!/marijasoba/status/996397831253610496" xr:uid="{3997A4AE-7C42-4532-805A-65B304AFC748}"/>
    <hyperlink ref="M554" r:id="rId1513" location="!/marijasoba/status/996398469760811011" xr:uid="{30891D17-5604-44B0-B031-360AA763F621}"/>
    <hyperlink ref="M555" r:id="rId1514" location="!/marijasoba/status/996428553670594561" xr:uid="{B52891D9-F3A3-445C-B81E-F9E276F66246}"/>
    <hyperlink ref="M556" r:id="rId1515" location="!/marijasoba/status/996429143322562561" xr:uid="{0F76D1BE-3362-4729-A107-3FAFCA47B63B}"/>
    <hyperlink ref="M557" r:id="rId1516" location="!/marijasoba/status/996438633883291649" xr:uid="{07D00DEE-F7EB-4CCF-8B31-CE44E76F837D}"/>
    <hyperlink ref="M558" r:id="rId1517" location="!/marijasoba/status/996443480573595649" xr:uid="{FC99FDAA-71D7-406C-B409-FEA9009F5EAC}"/>
    <hyperlink ref="M559" r:id="rId1518" location="!/marijasoba/status/996444439152295936" xr:uid="{466D7D0F-43D2-4EBC-8A26-5FE7C97556A6}"/>
    <hyperlink ref="M560" r:id="rId1519" location="!/marijasoba/status/996455167385096193" xr:uid="{1A6B57C8-0B96-4543-8415-323748142D82}"/>
    <hyperlink ref="M561" r:id="rId1520" location="!/marijasoba/status/996455167385096193" xr:uid="{004AA0DF-50CF-42FC-8764-D5C5C3A0EEFD}"/>
    <hyperlink ref="M562" r:id="rId1521" location="!/marijasoba/status/996469052750082048" xr:uid="{45B25FA2-41AF-46F2-B5E1-D4661CA0C02D}"/>
    <hyperlink ref="M563" r:id="rId1522" location="!/marijasoba/status/996476544267751425" xr:uid="{E717FB0E-6152-4315-BFF5-2EF2AC556AD6}"/>
    <hyperlink ref="M564" r:id="rId1523" location="!/marijasoba/status/996632281623212032" xr:uid="{D407DA2A-65C4-45BA-84A7-0C483DCA9089}"/>
    <hyperlink ref="M565" r:id="rId1524" location="!/slotooecd/status/996636786679058433" xr:uid="{C5A27C4D-7044-4750-9796-F9EFDBBE958A}"/>
    <hyperlink ref="M566" r:id="rId1525" location="!/markodvornik/status/996637425895202816" xr:uid="{F55FF28D-0166-4704-97CB-04B4694A2F0E}"/>
    <hyperlink ref="M567" r:id="rId1526" location="!/markodvornik/status/996637425895202816" xr:uid="{CD9B1A24-6DD3-4C3D-A829-CB27DE8E0D17}"/>
    <hyperlink ref="M568" r:id="rId1527" location="!/furmantanja/status/996411929076948992" xr:uid="{3E66B5ED-6152-4147-999E-3E214C583590}"/>
    <hyperlink ref="M569" r:id="rId1528" location="!/furmantanja/status/996421598570799104" xr:uid="{0ABE314E-65BA-4CE3-A910-FFBCF0E8CBF7}"/>
    <hyperlink ref="M570" r:id="rId1529" location="!/furmantanja/status/996638577743233024" xr:uid="{7E84C34D-63A0-40F3-9A8F-22A36DA49049}"/>
    <hyperlink ref="M571" r:id="rId1530" location="!/darinkavrabi/status/996476078192496640" xr:uid="{2FA77AAA-D8BB-43CC-B43A-F3FA56D5742B}"/>
    <hyperlink ref="M2008" r:id="rId1531" location="!/sprostise/status/996638906694209536" xr:uid="{2C56F183-1C7B-48D2-B946-3C5205D796CC}"/>
    <hyperlink ref="M572" r:id="rId1532" location="!/branko53948418/status/996453201984540674" xr:uid="{ADE2E172-C6FC-438C-8AC4-46230E3BAE48}"/>
    <hyperlink ref="M573" r:id="rId1533" location="!/branko53948418/status/996453201984540674" xr:uid="{8CC4E705-F4CD-49F8-87D1-AB98087DD010}"/>
    <hyperlink ref="M574" r:id="rId1534" location="!/branko53948418/status/996453201984540674" xr:uid="{46E63263-D526-49B8-80BA-CE9FE27CEA5F}"/>
    <hyperlink ref="M575" r:id="rId1535" location="!/branko53948418/status/996642354227564544" xr:uid="{FB1A2EFF-F7F2-4908-BD8C-FD0CB8F37ACD}"/>
    <hyperlink ref="M576" r:id="rId1536" location="!/altpaulin/status/996112026928902147" xr:uid="{2E1CF36D-D6AF-4319-9DBE-5A8B0B29DF4B}"/>
    <hyperlink ref="M577" r:id="rId1537" location="!/jirikocica/status/996621896774049794" xr:uid="{27452393-857D-4ACD-81D4-1F6BF11197EF}"/>
    <hyperlink ref="M578" r:id="rId1538" location="!/jirikocica/status/996642554253840384" xr:uid="{52D8D488-4690-4A38-A1F5-17B35CDFDF56}"/>
    <hyperlink ref="M2009" r:id="rId1539" location="!/vsikuponi/status/996453969093275648" xr:uid="{D5C8A8D6-316B-4FA4-B3EC-6B36C2C0ACC6}"/>
    <hyperlink ref="M2010" r:id="rId1540" location="!/ssof_oblikovna/status/996644447050969088" xr:uid="{E1A307CA-E780-44A6-958E-AF91187FBCC5}"/>
    <hyperlink ref="M579" r:id="rId1541" location="!/tratar_saso/status/996644755722383361" xr:uid="{ED421482-40D8-4E1D-B533-68D113AECF80}"/>
    <hyperlink ref="M580" r:id="rId1542" location="!/tratar_saso/status/996644755722383361" xr:uid="{5852F0A4-A5E7-46A6-B7D9-68D1C767995D}"/>
    <hyperlink ref="M581" r:id="rId1543" location="!/tratar_saso/status/996644755722383361" xr:uid="{8814F448-88E1-4259-A4A6-49748F9D306A}"/>
    <hyperlink ref="M582" r:id="rId1544" location="!/tratar_saso/status/996644755722383361" xr:uid="{338D17B5-7FF4-4162-8696-4B8C056F48E9}"/>
    <hyperlink ref="M583" r:id="rId1545" location="!/tratar_saso/status/996644755722383361" xr:uid="{C8F90F5F-25AA-4467-9D26-564D90268402}"/>
    <hyperlink ref="M2011" r:id="rId1546" location="!/tatjanak1/status/996283451136528384" xr:uid="{F2939859-5AD3-483F-8685-E248C39B07FB}"/>
    <hyperlink ref="M584" r:id="rId1547" location="!/tatjanak1/status/996381271063519232" xr:uid="{0E0D2F19-DFE1-4C51-A065-11A71F5B9879}"/>
    <hyperlink ref="M585" r:id="rId1548" location="!/tatjanak1/status/996397871523094529" xr:uid="{BFB7D6DE-10C6-4FA7-8F1A-E394711EE4EB}"/>
    <hyperlink ref="M586" r:id="rId1549" location="!/tatjanak1/status/996643239695405056" xr:uid="{7072A913-F871-4D5E-A32C-9CEADF1CB017}"/>
    <hyperlink ref="M587" r:id="rId1550" location="!/tatjanak1/status/996644589745385473" xr:uid="{473C99AD-B0AD-40AD-A73A-51A0BF14CF30}"/>
    <hyperlink ref="M588" r:id="rId1551" location="!/tatjanak1/status/996644589745385473" xr:uid="{7782B432-F6DD-4A21-9EFD-EC874CBCFB4A}"/>
    <hyperlink ref="M589" r:id="rId1552" location="!/tatjanak1/status/996644589745385473" xr:uid="{A92B0C1F-8F79-44A9-AF8B-E3263CE8B534}"/>
    <hyperlink ref="M590" r:id="rId1553" location="!/tatjanak1/status/996645037839732736" xr:uid="{4DD82E3D-1B28-4C73-A437-D4B9C368538F}"/>
    <hyperlink ref="M591" r:id="rId1554" location="!/spremenimosvet/status/996305959621398528" xr:uid="{53BEC903-7F26-4C14-8173-6B764FE9F780}"/>
    <hyperlink ref="M592" r:id="rId1555" location="!/spremenimosvet/status/996645093338746880" xr:uid="{F9EF6E65-9B40-4BA3-82C5-213021CC7B87}"/>
    <hyperlink ref="M593" r:id="rId1556" location="!/markopavlisic/status/996489429513621507" xr:uid="{B7D3A080-9DF4-49DB-A9DA-9BF8702A1F14}"/>
    <hyperlink ref="M594" r:id="rId1557" location="!/markopavlisic/status/996489429513621507" xr:uid="{527578AF-DA71-480A-BB63-ADC9895CA67D}"/>
    <hyperlink ref="M1831" r:id="rId1558" location="!/markopavlisic/status/996489429513621507" xr:uid="{8D96F920-855B-4531-B127-4601F4B1002D}"/>
    <hyperlink ref="M595" r:id="rId1559" location="!/markopavlisic/status/996489429513621507" xr:uid="{33B8DF05-1608-44F9-A15D-846036C189E3}"/>
    <hyperlink ref="M2012" r:id="rId1560" location="!/markopavlisic/status/996645519387656192" xr:uid="{2E9A76D1-2DE9-4497-8904-DCDD84302AC5}"/>
    <hyperlink ref="M596" r:id="rId1561" location="!/francip59/status/996646193814962176" xr:uid="{7E678B29-D71F-4972-86AF-0037FD8378E3}"/>
    <hyperlink ref="M597" r:id="rId1562" location="!/dialogos_si/status/996380145253568512" xr:uid="{0B1EAFDE-3AD6-4E77-A02A-B4EE36A41C7C}"/>
    <hyperlink ref="M598" r:id="rId1563" location="!/tzdenko/status/996269452600758272" xr:uid="{CD4D4161-494B-4807-8BB0-568822433C85}"/>
    <hyperlink ref="M599" r:id="rId1564" location="!/tzdenko/status/996269452600758272" xr:uid="{10A36CCA-04D9-42FD-A53B-DA499C4EB5FA}"/>
    <hyperlink ref="M600" r:id="rId1565" location="!/tzdenko/status/996269452600758272" xr:uid="{6B7317ED-0914-47DA-866B-0B7B9D2B96FA}"/>
    <hyperlink ref="M601" r:id="rId1566" location="!/tzdenko/status/996269611153870849" xr:uid="{A5B76D55-E01C-4AA9-A157-C35F922060F4}"/>
    <hyperlink ref="M602" r:id="rId1567" location="!/tzdenko/status/996328504374583296" xr:uid="{B3DD0997-0BED-4D3A-B46E-7B8377B02831}"/>
    <hyperlink ref="M603" r:id="rId1568" location="!/tzdenko/status/996328504374583296" xr:uid="{DD248B3D-1CC0-4E9E-9B4F-F27A45CDE210}"/>
    <hyperlink ref="M604" r:id="rId1569" location="!/tzdenko/status/996336081619574784" xr:uid="{998BFFDA-274F-40EC-90C0-0A2727B9255D}"/>
    <hyperlink ref="M605" r:id="rId1570" location="!/tzdenko/status/996336081619574784" xr:uid="{2AE35923-9A11-496B-95DD-32E32DB19C39}"/>
    <hyperlink ref="M606" r:id="rId1571" location="!/tzdenko/status/996356473709056000" xr:uid="{9BAA6534-0474-43C3-A7B8-C80A61D13320}"/>
    <hyperlink ref="M607" r:id="rId1572" location="!/tzdenko/status/996374537750106113" xr:uid="{554A0410-8E70-467F-B383-9323A2339BA3}"/>
    <hyperlink ref="M608" r:id="rId1573" location="!/tzdenko/status/996384262034280449" xr:uid="{A5EADE99-9A89-405B-8B3F-7CD6D1D470F2}"/>
    <hyperlink ref="M609" r:id="rId1574" location="!/tzdenko/status/996494489404493824" xr:uid="{3B730829-7F5C-4676-9E3B-F9534954D36B}"/>
    <hyperlink ref="M610" r:id="rId1575" location="!/tzdenko/status/996494489404493824" xr:uid="{3AE47518-4BBF-49F0-A548-C0DA1F46448D}"/>
    <hyperlink ref="M611" r:id="rId1576" location="!/tzdenko/status/996503553882632192" xr:uid="{D6E93115-925E-4B8F-AAC9-A1334665467A}"/>
    <hyperlink ref="M612" r:id="rId1577" location="!/tzdenko/status/996646522287742977" xr:uid="{A42D4356-F275-47C1-8F36-75023D2DE3FB}"/>
    <hyperlink ref="M613" r:id="rId1578" location="!/bojansimm/status/996633231205240832" xr:uid="{293A5282-C7D5-4402-A5C0-FFC53EC0B705}"/>
    <hyperlink ref="M614" r:id="rId1579" location="!/rtztim/status/996646623378886656" xr:uid="{CB809002-24F6-4AC5-8CF7-E951F37FE841}"/>
    <hyperlink ref="M615" r:id="rId1580" location="!/rtztim/status/996110628132712448" xr:uid="{0E695FF7-06A4-4714-B72F-76D8ADE30719}"/>
    <hyperlink ref="M616" r:id="rId1581" location="!/rtztim/status/996309219400978432" xr:uid="{8EA6C9AB-369F-4D9C-AC96-8F4754A5745A}"/>
    <hyperlink ref="M617" r:id="rId1582" location="!/rtztim/status/996309219400978432" xr:uid="{2E5FC56D-D068-4B18-819B-F19B50FE9B3C}"/>
    <hyperlink ref="M618" r:id="rId1583" location="!/rtztim/status/996309219400978432" xr:uid="{58820191-4416-4837-88DF-1521F82F4507}"/>
    <hyperlink ref="M619" r:id="rId1584" location="!/rtztim/status/996309219400978432" xr:uid="{8FA454AA-BA50-4D25-9A93-7C501762D6F3}"/>
    <hyperlink ref="M620" r:id="rId1585" location="!/rtztim/status/996309219400978432" xr:uid="{DB5CE621-1932-4B03-9167-58B04235F5E1}"/>
    <hyperlink ref="M621" r:id="rId1586" location="!/rtztim/status/996309219400978432" xr:uid="{ADBDF2BB-18C1-41E7-92D4-45D5526FD27D}"/>
    <hyperlink ref="M622" r:id="rId1587" location="!/rtztim/status/996316615078764544" xr:uid="{BF1C961D-6D07-4ABE-893D-5CD38FC3883A}"/>
    <hyperlink ref="M623" r:id="rId1588" location="!/rtztim/status/996326242503847941" xr:uid="{617D5B1A-A81F-4B6B-8BEA-7212DD78AB7F}"/>
    <hyperlink ref="M624" r:id="rId1589" location="!/rtztim/status/996326242503847941" xr:uid="{6779B360-4124-4D42-892A-95E8260F281B}"/>
    <hyperlink ref="M625" r:id="rId1590" location="!/rtztim/status/996394268460797952" xr:uid="{34B6DB5D-D9FD-4BE2-B801-A71C30E43521}"/>
    <hyperlink ref="M626" r:id="rId1591" location="!/rtztim/status/996394422362427392" xr:uid="{873860D3-4E2B-4EE1-9158-74816CCF29B1}"/>
    <hyperlink ref="M627" r:id="rId1592" location="!/rtztim/status/996464103987302405" xr:uid="{C7548BFA-643A-43DF-B388-74BCBF9893DD}"/>
    <hyperlink ref="M628" r:id="rId1593" location="!/rtztim/status/996480549350006791" xr:uid="{7C628B64-9BA1-4F36-B244-B02BA5026157}"/>
    <hyperlink ref="M629" r:id="rId1594" location="!/rtztim/status/996646623378886656" xr:uid="{89CA51B6-0669-4FAD-96B3-C2D8771BA58B}"/>
    <hyperlink ref="M630" r:id="rId1595" location="!/rtztim/status/996646623378886656" xr:uid="{75DB3889-6F77-431D-9757-33E8E38DD5B0}"/>
    <hyperlink ref="M631" r:id="rId1596" location="!/rtztim/status/996646623378886656" xr:uid="{DAB1EE55-959A-4229-AA7D-FE2C17807263}"/>
    <hyperlink ref="M632" r:id="rId1597" location="!/igorzavrsnik/status/996463030660673536" xr:uid="{22EB706D-27B8-4EFA-BAC3-6E12CACFF0FC}"/>
    <hyperlink ref="M633" r:id="rId1598" location="!/igorzavrsnik/status/996463030660673536" xr:uid="{97462FC9-30B5-40E8-AC34-E39846839EF3}"/>
    <hyperlink ref="M634" r:id="rId1599" location="!/igorzavrsnik/status/996489316661637121" xr:uid="{C6EA82D5-F752-49D8-A267-B369D69B70E0}"/>
    <hyperlink ref="M635" r:id="rId1600" location="!/igorzavrsnik/status/996603555107819521" xr:uid="{FE61AD8C-63EF-4BF6-9CCC-DA1FE5F26A4F}"/>
    <hyperlink ref="M2013" r:id="rId1601" location="!/igorzavrsnik/status/996605892010364928" xr:uid="{0F975170-D1EF-49DF-9934-62436E9C9A62}"/>
    <hyperlink ref="M636" r:id="rId1602" location="!/vinkovasle1/status/996646818393083904" xr:uid="{6E6BB4E8-9485-400F-B95A-A488F3A6EF01}"/>
    <hyperlink ref="M637" r:id="rId1603" location="!/gloomygregster/status/996647092885098496" xr:uid="{FFCC0EB3-9C37-4BD8-BC82-AC3A9950EA7D}"/>
    <hyperlink ref="M1832" r:id="rId1604" location="!/gloomygregster/status/996647092885098496" xr:uid="{96138414-DE0D-49A1-87C7-F9C44D29905C}"/>
    <hyperlink ref="M2014" r:id="rId1605" location="!/energetikanet/status/996647177001885696" xr:uid="{B96B3468-F79E-4D79-B3AB-7AD43CDEF0EA}"/>
    <hyperlink ref="M1833" r:id="rId1606" location="!/katarinajenko/status/996643052050636802" xr:uid="{AEBB5D1C-B437-4C92-9A24-58F4EBD1FF44}"/>
    <hyperlink ref="M1834" r:id="rId1607" location="!/jazbarmatjaz/status/996648762415214593" xr:uid="{40BABB94-F742-4FB9-BAA5-F3CBEB2C956D}"/>
    <hyperlink ref="M638" r:id="rId1608" location="!/tatjanapirc/status/996649332316278784" xr:uid="{59E09F74-EB8E-4D14-8C7B-32A471BBE003}"/>
    <hyperlink ref="M2015" r:id="rId1609" location="!/nduic/status/996650210700021760" xr:uid="{1ADB10BB-B1A3-46B4-9D3B-D578CAC64012}"/>
    <hyperlink ref="M1835" r:id="rId1610" location="!/maceklj/status/996651999570681856" xr:uid="{E35C288D-A5C0-45FA-A65C-9F8D51F9F53E}"/>
    <hyperlink ref="M1836" r:id="rId1611" location="!/maceklj/status/996311034016264193" xr:uid="{4518002B-BADB-46BD-9A92-3832D8255C22}"/>
    <hyperlink ref="M639" r:id="rId1612" location="!/maceklj/status/996403048187596800" xr:uid="{97AB4199-00AA-4E32-9D13-DB545A204157}"/>
    <hyperlink ref="M640" r:id="rId1613" location="!/maceklj/status/996450848665473024" xr:uid="{38635029-AFEB-446E-A3E2-2E8E6D907496}"/>
    <hyperlink ref="M641" r:id="rId1614" location="!/maceklj/status/996450848665473024" xr:uid="{62D66869-137C-4F24-BE76-BC7B19733980}"/>
    <hyperlink ref="M642" r:id="rId1615" location="!/jan_skoberne/status/996653362933305344" xr:uid="{2CC0E1E7-C3F2-4A7E-8464-989B81934024}"/>
    <hyperlink ref="M643" r:id="rId1616" location="!/jan_skoberne/status/996653362933305344" xr:uid="{76306176-B3E9-48A9-9E38-95D2246C9E54}"/>
    <hyperlink ref="M644" r:id="rId1617" location="!/smarcanzlatko/status/996653383003049985" xr:uid="{2D2436DC-DD9A-4500-AE9F-71D09538DC76}"/>
    <hyperlink ref="M2016" r:id="rId1618" location="!/pongislo/status/996653437680013312" xr:uid="{2DC044BD-FC13-4169-818D-D07E083E7007}"/>
    <hyperlink ref="M2017" r:id="rId1619" location="!/24_vesti/status/996654139940667396" xr:uid="{4E191517-EFA5-43B3-9ABE-C47D2EBCE6B8}"/>
    <hyperlink ref="M2018" r:id="rId1620" location="!/sobraniemk/status/996654305762594816" xr:uid="{C80A5D35-38C0-471B-9863-3EBC46ECCCEA}"/>
    <hyperlink ref="M645" r:id="rId1621" location="!/mediadompiran/status/996654830004375552" xr:uid="{8D196F77-2C31-4DB5-A427-4CFEF681FA85}"/>
    <hyperlink ref="M646" r:id="rId1622" location="!/boenasvoabo/status/996655533900947456" xr:uid="{672A84A6-B2C3-478B-BDD9-D75CEA4879F1}"/>
    <hyperlink ref="M2019" r:id="rId1623" location="!/slo_kosarka/status/996655609729732608" xr:uid="{DA86436D-B88B-4208-B408-F5C85E8D04A5}"/>
    <hyperlink ref="M647" r:id="rId1624" location="!/trojanc/status/996655898931159041" xr:uid="{4339F08B-D5A5-4795-BEE5-9F96FFF2AD4D}"/>
    <hyperlink ref="M1837" r:id="rId1625" location="!/mrcinkobolfov/status/996656453808254977" xr:uid="{C78A77FA-901E-4EA6-B5A6-B8FC3840AD2B}"/>
    <hyperlink ref="M648" r:id="rId1626" location="!/mrcinkobolfov/status/996451100269178887" xr:uid="{2F8583E6-E1BD-4BC0-9369-0D4DC8FD0F21}"/>
    <hyperlink ref="M649" r:id="rId1627" location="!/mrcinkobolfov/status/996451100269178887" xr:uid="{26556042-4DE6-4167-9F4F-CB0E6AE7BC32}"/>
    <hyperlink ref="M650" r:id="rId1628" location="!/mrcinkobolfov/status/996468281929236480" xr:uid="{90D92B11-754D-4656-898D-C9BB1F7BE014}"/>
    <hyperlink ref="M2020" r:id="rId1629" location="!/rimutisk/status/996656919434661889" xr:uid="{6DDA5620-B7A5-4898-9501-0A259D9CC8F7}"/>
    <hyperlink ref="M2021" r:id="rId1630" location="!/pawlitschek/status/996657262084149248" xr:uid="{852570C4-0FDB-408D-AB7D-6B3DCB60CE9A}"/>
    <hyperlink ref="M2022" r:id="rId1631" location="!/mkmrezainfo/status/996655496416260096" xr:uid="{90373E8B-855B-4506-86E0-37A14F277D81}"/>
    <hyperlink ref="M2023" r:id="rId1632" location="!/sobotainfo/status/996657790402875393" xr:uid="{2C743538-8E59-4143-A780-8638C8717812}"/>
    <hyperlink ref="M651" r:id="rId1633" location="!/forenik/status/996111543489228801" xr:uid="{8CF818B9-76DB-4B6F-944A-26EDC11D587F}"/>
    <hyperlink ref="M652" r:id="rId1634" location="!/forenik/status/996347182008750080" xr:uid="{F2867C16-E3D0-4DE7-AEEC-A41EDC372A77}"/>
    <hyperlink ref="M653" r:id="rId1635" location="!/forenik/status/996658218435833856" xr:uid="{3267C0E7-171F-4B3E-BE8C-54DE02F95627}"/>
    <hyperlink ref="M654" r:id="rId1636" location="!/schelker_maja/status/996481374826778627" xr:uid="{046CD15E-937A-45DF-9AC1-3ED20C2131B2}"/>
    <hyperlink ref="M655" r:id="rId1637" location="!/schelker_maja/status/996481374826778627" xr:uid="{9C46039C-DBEC-4091-B862-3D784BDA7373}"/>
    <hyperlink ref="M656" r:id="rId1638" location="!/schelker_maja/status/996482906506874880" xr:uid="{C1B47D8F-1B8B-4954-A187-6BD930D95717}"/>
    <hyperlink ref="M657" r:id="rId1639" location="!/schelker_maja/status/996658218565808129" xr:uid="{6DDBAE44-940D-4A87-B1D6-5D129209D3AB}"/>
    <hyperlink ref="M658" r:id="rId1640" location="!/nejcsloatheist/status/996659587230158848" xr:uid="{BEE92D95-4B06-4317-9CA4-F3F4DD55C188}"/>
    <hyperlink ref="M2024" r:id="rId1641" location="!/juretepina/status/996659995197534208" xr:uid="{075EE370-A1A3-474A-807E-D8EF9E84EA68}"/>
    <hyperlink ref="M659" r:id="rId1642" location="!/exodus_tv/status/996660385964011520" xr:uid="{A12BEF6F-2263-40FB-B87F-9E7D5ADB04B1}"/>
    <hyperlink ref="M660" r:id="rId1643" location="!/danijelalesjak/status/996513276514177024" xr:uid="{C884DF8F-B1D9-45C0-B167-23A86DC63DA0}"/>
    <hyperlink ref="M661" r:id="rId1644" location="!/danijelalesjak/status/996513276514177024" xr:uid="{17B8F521-8D4A-481E-9115-E5EBE87B7536}"/>
    <hyperlink ref="M662" r:id="rId1645" location="!/danijelalesjak/status/996662244049113088" xr:uid="{3DF0CAEB-AC4A-418D-9725-25DE5B838586}"/>
    <hyperlink ref="M2025" r:id="rId1646" location="!/tami777/status/996662361804169216" xr:uid="{50D7B6FA-2DA5-4627-A2AE-5B90CFDCAE09}"/>
    <hyperlink ref="M2026" r:id="rId1647" location="!/gorecnik/status/996642604304478208" xr:uid="{B2DF6E71-A8D1-468C-9446-09E2367FC9EA}"/>
    <hyperlink ref="M663" r:id="rId1648" location="!/jelenajal/status/996663434312855553" xr:uid="{D8751711-D2E3-48E7-BA8A-D302065E4924}"/>
    <hyperlink ref="M664" r:id="rId1649" location="!/jurebrankovic/status/996664156366438401" xr:uid="{43A75356-EB93-4BA5-8EA2-62BE95DFB78C}"/>
    <hyperlink ref="M1838" r:id="rId1650" location="!/jurebrankovic/status/996664156366438401" xr:uid="{D9A2E531-A24E-499B-B016-3D6267D3A6CC}"/>
    <hyperlink ref="M2027" r:id="rId1651" location="!/jurebrankovic/status/996461517070569472" xr:uid="{68D7833C-449A-4469-A8D9-A591100E5DD0}"/>
    <hyperlink ref="M665" r:id="rId1652" location="!/jurebrankovic/status/996664156366438401" xr:uid="{334D56B3-E29F-490D-85B9-A7D4C7833E59}"/>
    <hyperlink ref="M666" r:id="rId1653" location="!/hladnikp/status/996280313604165632" xr:uid="{16D74CB6-89D8-445D-86A7-C5644635158D}"/>
    <hyperlink ref="M667" r:id="rId1654" location="!/hladnikp/status/996423989898678272" xr:uid="{6EBDE46C-870B-4DB2-A4DE-CFBE0848C3AF}"/>
    <hyperlink ref="M668" r:id="rId1655" location="!/hladnikp/status/996426979716009986" xr:uid="{144CE48A-C682-4B8D-BCDF-D61C39E9942B}"/>
    <hyperlink ref="M669" r:id="rId1656" location="!/hladnikp/status/996429866928132101" xr:uid="{A73BAA59-A7BC-444C-B3DE-7C40DAD1DFA7}"/>
    <hyperlink ref="M670" r:id="rId1657" location="!/hladnikp/status/996429866928132101" xr:uid="{FB589092-28DC-4D17-A3B7-87644758A2EB}"/>
    <hyperlink ref="M671" r:id="rId1658" location="!/hladnikp/status/996431879757811712" xr:uid="{5AF09F7A-8658-4368-9412-BE989C97A8F1}"/>
    <hyperlink ref="M672" r:id="rId1659" location="!/hladnikp/status/996515764277477377" xr:uid="{9864B4C1-3F82-4855-A784-A47FBC681A2A}"/>
    <hyperlink ref="M673" r:id="rId1660" location="!/hladnikp/status/996637539091050497" xr:uid="{BC9C53AE-3CF8-4209-81A1-2A6031F79B35}"/>
    <hyperlink ref="M674" r:id="rId1661" location="!/hladnikp/status/996637539091050497" xr:uid="{7D1FCD4A-D087-43FF-B09A-8A913713E219}"/>
    <hyperlink ref="M675" r:id="rId1662" location="!/hladnikp/status/996664319650746370" xr:uid="{68BA2174-654E-4F44-B057-5F34F1C1F10F}"/>
    <hyperlink ref="M676" r:id="rId1663" location="!/hladnikp/status/996664319650746370" xr:uid="{3E278DAE-ACCF-4BB6-95FA-573934997FE4}"/>
    <hyperlink ref="M677" r:id="rId1664" location="!/sabrinastrnisa/status/996129099042181123" xr:uid="{B64559E4-1229-4EF1-BE33-12489A9376AD}"/>
    <hyperlink ref="M678" r:id="rId1665" location="!/sabrinastrnisa/status/996129099042181123" xr:uid="{53A2678C-2C08-456C-985D-041293413DA3}"/>
    <hyperlink ref="M679" r:id="rId1666" location="!/sabrinastrnisa/status/996304461374066688" xr:uid="{D0E4CF5A-18F0-4D0B-BF9C-31210AB15742}"/>
    <hyperlink ref="M680" r:id="rId1667" location="!/sabrinastrnisa/status/996317273722884096" xr:uid="{E731D0A7-A6A5-4741-9BE5-DEC7B745ACF9}"/>
    <hyperlink ref="M681" r:id="rId1668" location="!/sabrinastrnisa/status/996317331277131776" xr:uid="{265C8AB3-05AB-4E57-8C77-8AA20548F406}"/>
    <hyperlink ref="M682" r:id="rId1669" location="!/sabrinastrnisa/status/996320650171121664" xr:uid="{C04003BE-BE62-42F3-AE60-1467E83C0728}"/>
    <hyperlink ref="M683" r:id="rId1670" location="!/sabrinastrnisa/status/996322544109092864" xr:uid="{E27743FE-52C6-4EE8-9D53-3305CC505D52}"/>
    <hyperlink ref="M684" r:id="rId1671" location="!/sabrinastrnisa/status/996322544109092864" xr:uid="{4CECC035-1B25-4F37-916D-533E58BDB0EA}"/>
    <hyperlink ref="M685" r:id="rId1672" location="!/sabrinastrnisa/status/996665272173031424" xr:uid="{4A7537AF-F768-48D1-9F8C-7021FB2F84A9}"/>
    <hyperlink ref="M686" r:id="rId1673" location="!/martin98766959/status/996121734901362691" xr:uid="{1D83D1BB-7B8E-4747-878B-706A3CF74DFB}"/>
    <hyperlink ref="M687" r:id="rId1674" location="!/martin98766959/status/996122522352484353" xr:uid="{09228DF1-AAF6-42A0-A34F-2326D3B7A542}"/>
    <hyperlink ref="M688" r:id="rId1675" location="!/martin98766959/status/996148743115280384" xr:uid="{AAA9BE4C-6EF8-4855-B2AE-22E3A9414757}"/>
    <hyperlink ref="M689" r:id="rId1676" location="!/martin98766959/status/996403638150066178" xr:uid="{22ADDB18-4E37-45D8-93A2-6B91FB77052C}"/>
    <hyperlink ref="M690" r:id="rId1677" location="!/martin98766959/status/996403778256539649" xr:uid="{39EB3CB2-35FA-4D63-84E7-92376BA409C9}"/>
    <hyperlink ref="M691" r:id="rId1678" location="!/martin98766959/status/996486080055644160" xr:uid="{D7739B84-1567-403C-AB57-B2EB735E97DC}"/>
    <hyperlink ref="M692" r:id="rId1679" location="!/martin98766959/status/996486080055644160" xr:uid="{48788328-A785-4F31-B5C1-340C4CD7A195}"/>
    <hyperlink ref="M693" r:id="rId1680" location="!/martin98766959/status/996486803153739776" xr:uid="{D5E42E01-1D87-496C-B033-6F613985D926}"/>
    <hyperlink ref="M694" r:id="rId1681" location="!/martin98766959/status/996492188879130626" xr:uid="{4BDEF02A-7AC1-420A-B795-5B0FC841B692}"/>
    <hyperlink ref="M695" r:id="rId1682" location="!/martin98766959/status/996496965792870401" xr:uid="{0BAEB2F3-1546-442D-ADAB-873823F3508B}"/>
    <hyperlink ref="M696" r:id="rId1683" location="!/martin98766959/status/996496965792870401" xr:uid="{4FA9EAED-55DE-4674-8BF9-C78D2348173D}"/>
    <hyperlink ref="M697" r:id="rId1684" location="!/martin98766959/status/996627783810940929" xr:uid="{E2501C8B-0092-4EC1-AC98-5BC8BFF5D714}"/>
    <hyperlink ref="M698" r:id="rId1685" location="!/martin98766959/status/996660187116294144" xr:uid="{4F1A5B85-C15B-41B8-8472-B8A2C569FD67}"/>
    <hyperlink ref="M699" r:id="rId1686" location="!/martin98766959/status/996665691116834816" xr:uid="{5E9B85DB-880B-4D57-B58A-493293E3A02C}"/>
    <hyperlink ref="M700" r:id="rId1687" location="!/tourism_slo/status/996309366650363904" xr:uid="{2C835FFD-3BEE-4DDE-9201-93FA255A52A9}"/>
    <hyperlink ref="M701" r:id="rId1688" location="!/turizemlj/status/996310354169925632" xr:uid="{3C5F7B98-AABF-4805-B158-7F4640670D15}"/>
    <hyperlink ref="M2028" r:id="rId1689" location="!/turizemlj/status/996669117724848128" xr:uid="{D9D31E7B-1443-4E6E-8C77-8FCBB442D4C3}"/>
    <hyperlink ref="M702" r:id="rId1690" location="!/metaprepadnik/status/996664707212824577" xr:uid="{D7BF9815-7EBD-4864-AC6A-49EB4F3BCAA6}"/>
    <hyperlink ref="M703" r:id="rId1691" location="!/metaprepadnik/status/996664707212824577" xr:uid="{E1E28B7A-052A-44EF-9D78-9A63D7DD5E80}"/>
    <hyperlink ref="M704" r:id="rId1692" location="!/metaprepadnik/status/996666343528304640" xr:uid="{2239DEA8-D231-409B-A11E-952D039E0899}"/>
    <hyperlink ref="M705" r:id="rId1693" location="!/metaprepadnik/status/996666343528304640" xr:uid="{E14E81A2-43E9-4F41-8263-8E547C1F747D}"/>
    <hyperlink ref="M706" r:id="rId1694" location="!/metaprepadnik/status/996667578406850560" xr:uid="{333F2472-9758-4C42-AAA3-99640ADA2A2F}"/>
    <hyperlink ref="M707" r:id="rId1695" location="!/metaprepadnik/status/996670394856853504" xr:uid="{1352A889-920A-49F1-8C0C-A11EFFB28EC4}"/>
    <hyperlink ref="M708" r:id="rId1696" location="!/metaprepadnik/status/996670394856853504" xr:uid="{EB2865DF-A432-4E3D-A233-236CFCA8BAB8}"/>
    <hyperlink ref="M709" r:id="rId1697" location="!/metaprepadnik/status/996670394856853504" xr:uid="{8314E3B4-312D-4343-BBB5-9F82E5FD1164}"/>
    <hyperlink ref="M710" r:id="rId1698" location="!/marko29539346/status/996672176320319488" xr:uid="{2A4EB214-13E3-459A-8BAC-76484AB4F6B4}"/>
    <hyperlink ref="M2029" r:id="rId1699" location="!/planettv/status/996327127350960134" xr:uid="{58E24FAF-64E4-457B-8F75-083EBD698121}"/>
    <hyperlink ref="M711" r:id="rId1700" location="!/gabersegs/status/996672574632361984" xr:uid="{E8F0C2F2-6D7E-4741-8521-64A93E350817}"/>
    <hyperlink ref="M712" r:id="rId1701" location="!/gabersegs/status/996672574632361984" xr:uid="{275859EE-BFBD-400D-8C9D-79FC8AF5887F}"/>
    <hyperlink ref="M713" r:id="rId1702" location="!/matino667/status/996674279889625089" xr:uid="{CFE30769-CF6D-4552-8041-864E50F55477}"/>
    <hyperlink ref="M714" r:id="rId1703" location="!/matino667/status/996674279889625089" xr:uid="{628A0EA9-0E28-474C-81FD-A9DED63C8815}"/>
    <hyperlink ref="M715" r:id="rId1704" location="!/matino667/status/996674279889625089" xr:uid="{D1511C20-F813-4236-A381-2B707C33C320}"/>
    <hyperlink ref="M716" r:id="rId1705" location="!/matino667/status/996674279889625089" xr:uid="{9D1673BB-EC2E-4E3E-AA82-AE05200D5888}"/>
    <hyperlink ref="M1839" r:id="rId1706" location="!/matino667/status/996674279889625089" xr:uid="{12344EB8-1B64-4660-9775-A505AE28AE2A}"/>
    <hyperlink ref="M717" r:id="rId1707" location="!/matino667/status/996674279889625089" xr:uid="{9E34E073-5C08-4727-BB0A-05882E76E731}"/>
    <hyperlink ref="M718" r:id="rId1708" location="!/janimodern/status/996404687875268608" xr:uid="{A0E1F643-4995-4A37-BF53-F3428ED9397F}"/>
    <hyperlink ref="M719" r:id="rId1709" location="!/janimodern/status/996404687875268608" xr:uid="{5A4BFB75-7A7E-40FD-BC0D-19953746C9B0}"/>
    <hyperlink ref="M720" r:id="rId1710" location="!/janimodern/status/996404687875268608" xr:uid="{ACB30D88-D283-418B-9A4D-EFC32F46FDE3}"/>
    <hyperlink ref="M721" r:id="rId1711" location="!/janimodern/status/996630042338873344" xr:uid="{5F271017-F136-4AD6-BA1A-A53812D75C09}"/>
    <hyperlink ref="M722" r:id="rId1712" location="!/stanka_d/status/996620284202504193" xr:uid="{679C7E96-3906-40D8-86B8-6FC9CC698494}"/>
    <hyperlink ref="M2030" r:id="rId1713" location="!/stanka_d/status/996288983641612289" xr:uid="{14865728-3043-4EB9-9A33-073B10DE5128}"/>
    <hyperlink ref="M723" r:id="rId1714" location="!/stanka_d/status/996674422848278530" xr:uid="{410D0C75-9C47-4D2F-8650-2E1B1881362D}"/>
    <hyperlink ref="M724" r:id="rId1715" location="!/tvitkoretvitko/status/996623804959993856" xr:uid="{77E59FB6-97AD-4FCE-8D4A-F5E3E416B9EF}"/>
    <hyperlink ref="M725" r:id="rId1716" location="!/tvitkoretvitko/status/996623804959993856" xr:uid="{605F7D26-0101-4338-A704-67D52A7DD1CC}"/>
    <hyperlink ref="M726" r:id="rId1717" location="!/tvitkoretvitko/status/996661242252185600" xr:uid="{0423848D-8681-4086-A703-EAABC9E1D84B}"/>
    <hyperlink ref="M727" r:id="rId1718" location="!/tvitkoretvitko/status/996661242252185600" xr:uid="{1C714462-BE55-4DE4-A66A-558AA994D8F1}"/>
    <hyperlink ref="M728" r:id="rId1719" location="!/tvitkoretvitko/status/996661242252185600" xr:uid="{6CD609DC-8B68-4DD5-8124-603B001E0E03}"/>
    <hyperlink ref="M729" r:id="rId1720" location="!/tvitkoretvitko/status/996674978505424896" xr:uid="{8AB1D08E-3C95-4A40-89C4-7B28EE9BFBD3}"/>
    <hyperlink ref="M730" r:id="rId1721" location="!/juventinoslo/status/996675146705526784" xr:uid="{B71FC4FA-9BD1-4758-8BC6-E2DB0D8DAF1D}"/>
    <hyperlink ref="M731" r:id="rId1722" location="!/juventinoslo/status/996675372736569349" xr:uid="{DF707AC5-7582-43E1-BB63-6B7260EAA241}"/>
    <hyperlink ref="M2031" r:id="rId1723" location="!/kihotec/status/996675777025454081" xr:uid="{C9102B08-8E9F-46CF-BD9C-F09906364989}"/>
    <hyperlink ref="M732" r:id="rId1724" location="!/u3krasne/status/996252511265751041" xr:uid="{417AA11D-4D66-4B4F-BAB0-DCE35BB9C967}"/>
    <hyperlink ref="M733" r:id="rId1725" location="!/u3krasne/status/996253838570082304" xr:uid="{15A69002-64C8-46D5-BF1F-EBAB89DFEF5A}"/>
    <hyperlink ref="M734" r:id="rId1726" location="!/u3krasne/status/996334672190820353" xr:uid="{1E0ADC1D-7B94-43B4-B3C2-A472008F3584}"/>
    <hyperlink ref="M735" r:id="rId1727" location="!/u3krasne/status/996484570026569728" xr:uid="{21C2B6CC-27DE-419F-AA7E-01F50B37BC66}"/>
    <hyperlink ref="M736" r:id="rId1728" location="!/u3krasne/status/996675923855454209" xr:uid="{7566794B-A525-423C-A91B-38D90F4BD2BC}"/>
    <hyperlink ref="M737" r:id="rId1729" location="!/glaszaotroke/status/996676110690680832" xr:uid="{27D38CDB-0E81-49C0-B653-C3EDD2EA2BDA}"/>
    <hyperlink ref="M738" r:id="rId1730" location="!/zaresgregor/status/996677087795785728" xr:uid="{FB765EAC-5AE7-4150-9803-42B61CB07351}"/>
    <hyperlink ref="M739" r:id="rId1731" location="!/zvonecadez/status/996677227512238080" xr:uid="{3821AE28-2080-4E16-8ACB-CB2AFF818683}"/>
    <hyperlink ref="M740" r:id="rId1732" location="!/zvonecadez/status/996677227512238080" xr:uid="{B809B099-4E7E-4356-81C9-354962EB0F1C}"/>
    <hyperlink ref="M2032" r:id="rId1733" location="!/lculiberg/status/996349879529213953" xr:uid="{FD7416E1-8CEC-4CCD-97B0-ADA8F0260CAF}"/>
    <hyperlink ref="M741" r:id="rId1734" location="!/lculiberg/status/996677340431339520" xr:uid="{8E4044B6-7F1F-493D-88B5-7149F19EF41A}"/>
    <hyperlink ref="M742" r:id="rId1735" location="!/borisbojler/status/996677687140929536" xr:uid="{AD8B52E0-6822-45B0-B1B2-814601A3A45C}"/>
    <hyperlink ref="M743" r:id="rId1736" location="!/franc_bogovic/status/996280457561034757" xr:uid="{A43134A6-A4F6-405D-BD06-4F97F71A24FF}"/>
    <hyperlink ref="M744" r:id="rId1737" location="!/franc_bogovic/status/996280457561034757" xr:uid="{19D8DE5C-78DE-426D-B582-42C98CD61050}"/>
    <hyperlink ref="M745" r:id="rId1738" location="!/franc_bogovic/status/996397887734116353" xr:uid="{23F848AD-F8FD-43B1-804B-3856052F6C38}"/>
    <hyperlink ref="M2033" r:id="rId1739" location="!/franc_bogovic/status/996493534093078533" xr:uid="{96A6F34A-5B83-4023-81FB-B889F81F0A76}"/>
    <hyperlink ref="M746" r:id="rId1740" location="!/stakrog/status/996395444426231808" xr:uid="{1F43CD10-29E1-4E18-B2EA-679FFC8EB3A9}"/>
    <hyperlink ref="M747" r:id="rId1741" location="!/stakrog/status/996395444426231808" xr:uid="{128C5297-B9D4-41C6-9168-AC50DD81EDD7}"/>
    <hyperlink ref="M2034" r:id="rId1742" location="!/statslovenija/status/996307972992139267" xr:uid="{47B9668A-788C-4931-9D8B-4F65C446366E}"/>
    <hyperlink ref="M748" r:id="rId1743" location="!/stakrog/status/996402327048278017" xr:uid="{635E9274-2C0C-4B53-B0A0-DC201602BE60}"/>
    <hyperlink ref="M749" r:id="rId1744" location="!/stakrog/status/996396862268739584" xr:uid="{B0F2C416-F234-4A6B-ADAA-FB5912D30475}"/>
    <hyperlink ref="M750" r:id="rId1745" location="!/stakrog/status/996677843630387200" xr:uid="{56848345-DC76-461D-8750-FC5859619390}"/>
    <hyperlink ref="M751" r:id="rId1746" location="!/stakrog/status/996677843630387200" xr:uid="{B93A140E-8AA2-4FCE-B19A-B4D75C9AD6B0}"/>
    <hyperlink ref="M752" r:id="rId1747" location="!/stakrog/status/996395444426231808" xr:uid="{BAFB91CA-F17A-46A8-AEC4-5213CD2095A3}"/>
    <hyperlink ref="M753" r:id="rId1748" location="!/jakaracman007/status/996141391393804288" xr:uid="{118894D6-4886-408E-863F-D0827C622320}"/>
    <hyperlink ref="M754" r:id="rId1749" location="!/jakaracman007/status/996678205791768576" xr:uid="{F39AA7C4-5268-4DB3-9DD1-F6DA0893CAE2}"/>
    <hyperlink ref="M755" r:id="rId1750" location="!/alocniskar/status/996121239910535168" xr:uid="{98F0E148-400D-40F3-B311-E0CE9B9D2513}"/>
    <hyperlink ref="M756" r:id="rId1751" location="!/alocniskar/status/996415312873558017" xr:uid="{E42FACD0-479B-4EF5-98FB-BC736F4827E7}"/>
    <hyperlink ref="M757" r:id="rId1752" location="!/alocniskar/status/996456341966409729" xr:uid="{CBB16877-FD74-4D44-9715-559DC8674467}"/>
    <hyperlink ref="M758" r:id="rId1753" location="!/alocniskar/status/996456341966409729" xr:uid="{761332FB-170E-4FB0-88F4-4691DB105AB7}"/>
    <hyperlink ref="M759" r:id="rId1754" location="!/alocniskar/status/996678410100531200" xr:uid="{68A58155-E529-47B3-A8D1-0C6DFB41E87B}"/>
    <hyperlink ref="M760" r:id="rId1755" location="!/skupajnaprej/status/996322726146174976" xr:uid="{F247B0D9-6C10-4CFC-92BF-6526EC0E6A6B}"/>
    <hyperlink ref="M761" r:id="rId1756" location="!/bracicregouc/status/996337522178478080" xr:uid="{375D7F00-28DD-4765-B480-C98C8F8E1F10}"/>
    <hyperlink ref="M762" r:id="rId1757" location="!/skupajnaprej/status/996322726146174976" xr:uid="{4B08E80E-5B08-49EC-9656-1072AA14B92E}"/>
    <hyperlink ref="M763" r:id="rId1758" location="!/bracicregouc/status/996337522178478080" xr:uid="{A3224037-B1DA-4064-B31B-88F845D5D277}"/>
    <hyperlink ref="M764" r:id="rId1759" location="!/bracicregouc/status/996337522178478080" xr:uid="{8F682877-E85B-4DAB-90CF-3034A18CE817}"/>
    <hyperlink ref="M2035" r:id="rId1760" location="!/forzicija29/status/996678849999097856" xr:uid="{A1F353F7-D6BA-4CAA-8A1B-D99B6A71900E}"/>
    <hyperlink ref="M2036" r:id="rId1761" location="!/mascussi/status/996317034744111104" xr:uid="{5774C7DD-3D8D-4453-AE5A-27F795D65B3A}"/>
    <hyperlink ref="M765" r:id="rId1762" location="!/matevznovak/status/996288500596166656" xr:uid="{907BCADB-9A74-45EC-B2B8-BD2E7CDEEC97}"/>
    <hyperlink ref="M1840" r:id="rId1763" location="!/matevznovak/status/996288500596166656" xr:uid="{56E5D5C6-533E-492D-BC72-5350712CD271}"/>
    <hyperlink ref="M2037" r:id="rId1764" location="!/ferch_pech/status/996492181522264064" xr:uid="{CE4CD075-1C97-4C28-A362-DB868141D8C9}"/>
    <hyperlink ref="M766" r:id="rId1765" location="!/jozesmrekar/status/996501664076062725" xr:uid="{CF17CC3B-6A93-40DF-BD58-0F4765ECBBB4}"/>
    <hyperlink ref="M767" r:id="rId1766" location="!/jozesmrekar/status/996678998875832320" xr:uid="{3A715597-FF56-4D61-B61C-C4E407EFD320}"/>
    <hyperlink ref="M768" r:id="rId1767" location="!/vso_slovenija/status/996375779838779392" xr:uid="{6D94A800-1269-4D36-A6C0-A993895EED20}"/>
    <hyperlink ref="M1841" r:id="rId1768" location="!/nualannasimmed/status/996673887608999938" xr:uid="{46C7F4C1-0036-4B27-81BF-36A79F61BE6A}"/>
    <hyperlink ref="M769" r:id="rId1769" location="!/igorgobec/status/996679471368474624" xr:uid="{8D2A1361-98D3-40EF-8565-1E4D39305175}"/>
    <hyperlink ref="M770" r:id="rId1770" location="!/cycling24_7/status/996679499675774976" xr:uid="{5C489C44-268F-480E-A8B1-BE52815D14DD}"/>
    <hyperlink ref="M771" r:id="rId1771" location="!/cycling24_7/status/996679499675774976" xr:uid="{D3406430-092E-4F55-926D-D31CDD73C4D6}"/>
    <hyperlink ref="M772" r:id="rId1772" location="!/cycling24_7/status/996679499675774976" xr:uid="{C8A9462C-F910-4864-A30E-D6D0187BD6E2}"/>
    <hyperlink ref="M773" r:id="rId1773" location="!/cycling24_7/status/996679499675774976" xr:uid="{1D570806-EB5F-4044-9954-4144804D09F9}"/>
    <hyperlink ref="M774" r:id="rId1774" location="!/cycling24_7/status/996679499675774976" xr:uid="{6F03FA57-31DF-4674-8A33-A8A7AF345FE4}"/>
    <hyperlink ref="M775" r:id="rId1775" location="!/cycling24_7/status/996679499675774976" xr:uid="{906414A9-A70E-4E3B-AD03-B402404AFECA}"/>
    <hyperlink ref="M2038" r:id="rId1776" location="!/zdravoslovenija/status/996680163596361729" xr:uid="{409C0EF0-FE68-4E10-8327-399331E585A5}"/>
    <hyperlink ref="M776" r:id="rId1777" location="!/_europeanvalues/status/996680409638494208" xr:uid="{B75B8185-A4EF-492C-852D-E4D66A2C73BD}"/>
    <hyperlink ref="M777" r:id="rId1778" location="!/helencam/status/996680965199147008" xr:uid="{D7C2E80E-69F3-4569-909E-062F975BE14E}"/>
    <hyperlink ref="M778" r:id="rId1779" location="!/motobrane/status/996319906349174784" xr:uid="{415FFE9A-50A7-4F31-87AA-E1CA7F18E93C}"/>
    <hyperlink ref="M779" r:id="rId1780" location="!/motobrane/status/996319906349174784" xr:uid="{6E1C0B76-8C5F-4CC1-A08D-3EEF62B88FC3}"/>
    <hyperlink ref="M780" r:id="rId1781" location="!/motobrane/status/996630450046144512" xr:uid="{2A3611E1-1905-4DB4-82F9-07002820D86F}"/>
    <hyperlink ref="M781" r:id="rId1782" location="!/motobrane/status/996632532887244801" xr:uid="{C14BC453-3545-459C-9DCB-E3F9511BBC76}"/>
    <hyperlink ref="M782" r:id="rId1783" location="!/motobrane/status/996632603204734976" xr:uid="{18147C74-3753-4BCC-BB7C-94F5961390B3}"/>
    <hyperlink ref="M783" r:id="rId1784" location="!/motobrane/status/996632603204734976" xr:uid="{9E9CCA73-257C-425C-BB6F-3FFE9FEE3681}"/>
    <hyperlink ref="M784" r:id="rId1785" location="!/motobrane/status/996632603204734976" xr:uid="{5158BCA5-CD59-4430-80C1-9A1C0DF7CA26}"/>
    <hyperlink ref="M785" r:id="rId1786" location="!/berry20275000/status/996264013574131712" xr:uid="{E2615F28-236F-4BCA-9769-C1E1BCC4DFD6}"/>
    <hyperlink ref="M786" r:id="rId1787" location="!/berry20275000/status/996264013574131712" xr:uid="{B63C291D-8157-4E87-9BEE-32F514F73157}"/>
    <hyperlink ref="M787" r:id="rId1788" location="!/berry20275000/status/996264013574131712" xr:uid="{FD97EB6E-AA17-408B-8DD1-6BA5B252417A}"/>
    <hyperlink ref="M788" r:id="rId1789" location="!/berry20275000/status/996264013574131712" xr:uid="{D5D02E2A-FCE6-4A46-870D-58E00FA55FA3}"/>
    <hyperlink ref="M789" r:id="rId1790" location="!/berry20275000/status/996264013574131712" xr:uid="{A83CFBE6-9716-4BBE-83FF-139631BCC841}"/>
    <hyperlink ref="M790" r:id="rId1791" location="!/lapsaso/status/996309994051170304" xr:uid="{06D70360-3808-4650-AE2C-0A5133F0372C}"/>
    <hyperlink ref="M1842" r:id="rId1792" location="!/kovacrebeka/status/996282664012402688" xr:uid="{8693D7F0-AEED-4744-969C-140FB901E717}"/>
    <hyperlink ref="M791" r:id="rId1793" location="!/karantanec/status/996308133445275648" xr:uid="{492C6333-F1BB-431D-BBEA-B5EBBF56B0D4}"/>
    <hyperlink ref="M792" r:id="rId1794" location="!/lapsaso/status/996309994051170304" xr:uid="{E0EB7E0A-ACD6-49F4-9231-42F261DAFB1E}"/>
    <hyperlink ref="M793" r:id="rId1795" location="!/karantanec/status/996308133445275648" xr:uid="{30CA5060-E5DA-4AE3-BB1F-D7BD2E60BF98}"/>
    <hyperlink ref="M794" r:id="rId1796" location="!/lapsaso/status/996144536136142848" xr:uid="{E4302705-6BB6-48A2-B883-63A8DC1D6506}"/>
    <hyperlink ref="M795" r:id="rId1797" location="!/lapsaso/status/996144536136142848" xr:uid="{4C4224EC-AFEC-4E76-8650-7F8B04F4FD75}"/>
    <hyperlink ref="M796" r:id="rId1798" location="!/lapsaso/status/996144536136142848" xr:uid="{C9FC7472-D3E3-4C02-9306-9E372EB48A8F}"/>
    <hyperlink ref="M1843" r:id="rId1799" location="!/lapsaso/status/996144536136142848" xr:uid="{E923BDAD-E9AB-4210-BECC-4C111F126DE6}"/>
    <hyperlink ref="M797" r:id="rId1800" location="!/lapsaso/status/996309994051170304" xr:uid="{C6E5E8C5-3684-4779-B614-2EA47ABA981E}"/>
    <hyperlink ref="M1844" r:id="rId1801" location="!/lapsaso/status/996309994051170304" xr:uid="{E55593E8-64B4-48A7-81D7-85F529AAE402}"/>
    <hyperlink ref="M798" r:id="rId1802" location="!/karantanec/status/996308133445275648" xr:uid="{75726DDC-5AD2-4951-84E6-11106432F70B}"/>
    <hyperlink ref="M799" r:id="rId1803" location="!/karantanec/status/996308768345518081" xr:uid="{FADE9CB9-9DF5-4210-A12C-9406860F423A}"/>
    <hyperlink ref="M800" r:id="rId1804" location="!/karantanec/status/996308768345518081" xr:uid="{B1B0B859-41CA-47E1-9CDC-927E56D42909}"/>
    <hyperlink ref="M801" r:id="rId1805" location="!/karantanec/status/996308768345518081" xr:uid="{558EDFA6-B3D8-4D0E-AB8A-2ABC65F3E1A7}"/>
    <hyperlink ref="M802" r:id="rId1806" location="!/karantanec/status/996300362092072960" xr:uid="{AD1EE536-E6E6-4543-8128-59A35CEDB48A}"/>
    <hyperlink ref="M803" r:id="rId1807" location="!/karantanec/status/996301838973620224" xr:uid="{A6D30CB7-C82E-44D9-8D65-B4C94F8C1216}"/>
    <hyperlink ref="M804" r:id="rId1808" location="!/karantanec/status/996308133445275648" xr:uid="{6DF8ABBE-16D3-4C5A-914B-2322C8735ECC}"/>
    <hyperlink ref="M1845" r:id="rId1809" location="!/karantanec/status/996308133445275648" xr:uid="{62E3F359-A2EF-4AFF-BC04-10883F188BD9}"/>
    <hyperlink ref="M805" r:id="rId1810" location="!/karantanec/status/996308768345518081" xr:uid="{E3B559A0-47B6-42C5-BAE0-E52465A264C9}"/>
    <hyperlink ref="M806" r:id="rId1811" location="!/karantanec/status/996308768345518081" xr:uid="{F5FBA2A3-4819-4A18-A152-549F2503B5B5}"/>
    <hyperlink ref="M807" r:id="rId1812" location="!/karantanec/status/996308768345518081" xr:uid="{85BA65A4-DFED-4939-8A97-7796397A87E8}"/>
    <hyperlink ref="M808" r:id="rId1813" location="!/karantanec/status/996674500010889217" xr:uid="{21D68563-AD98-4DD2-ABF9-A5689669A3D5}"/>
    <hyperlink ref="M809" r:id="rId1814" location="!/karantanec/status/996677749174566912" xr:uid="{972915A9-8DC7-4DF2-A2B8-7EACCB065A74}"/>
    <hyperlink ref="M810" r:id="rId1815" location="!/karantanec/status/996677749174566912" xr:uid="{3E69DCA4-4988-4F6C-B0F8-CEACA18A20EF}"/>
    <hyperlink ref="M811" r:id="rId1816" location="!/karantanec/status/996677749174566912" xr:uid="{A0D3972C-9A31-43B7-BCF2-24324B29D5C2}"/>
    <hyperlink ref="M812" r:id="rId1817" location="!/karantanec/status/996679137426313217" xr:uid="{270CFB3A-2D53-49BA-A325-1B140C5D32E2}"/>
    <hyperlink ref="M813" r:id="rId1818" location="!/karantanec/status/996679301297819648" xr:uid="{41C166C2-80A2-4D34-8BCE-65D53CE24172}"/>
    <hyperlink ref="M814" r:id="rId1819" location="!/karantanec/status/996680999449833472" xr:uid="{155AB139-F52F-427B-8E1E-9A3BBADF5ED9}"/>
    <hyperlink ref="M2039" r:id="rId1820" location="!/novicamihajlo/status/996257506707083264" xr:uid="{2AA4698F-F387-4F03-AB3B-0A197222DEBF}"/>
    <hyperlink ref="M2040" r:id="rId1821" location="!/lukatreven/status/996125760455892997" xr:uid="{340D5FE0-0A50-4F93-827A-1CCD1A106E66}"/>
    <hyperlink ref="M815" r:id="rId1822" location="!/lukatreven/status/996429657548435458" xr:uid="{79059514-F0E3-4319-8882-89AC26F3FA38}"/>
    <hyperlink ref="M816" r:id="rId1823" location="!/lukatreven/status/996429971697651713" xr:uid="{A61377F4-DB4F-4ABF-A109-2192F8C26A80}"/>
    <hyperlink ref="M817" r:id="rId1824" location="!/cikibucka/status/996130154962456582" xr:uid="{B50E5FEB-FC32-4891-B5FA-C98D7E5CA22F}"/>
    <hyperlink ref="M2041" r:id="rId1825" location="!/bracicregouc/status/996295284513804288" xr:uid="{F2238DF2-716C-4A2D-9CB7-CDB37F519DB2}"/>
    <hyperlink ref="M818" r:id="rId1826" location="!/bracicregouc/status/996299539228307456" xr:uid="{26B92F9F-8ABA-4A45-B6B7-C80940E183F3}"/>
    <hyperlink ref="M819" r:id="rId1827" location="!/bracicregouc/status/996302087389614080" xr:uid="{4CE6DBF0-E4BD-4D80-A3CA-69189B065622}"/>
    <hyperlink ref="M820" r:id="rId1828" location="!/bracicregouc/status/996338375367020544" xr:uid="{75D5705B-D3A3-43B9-8085-423E23BE2BA8}"/>
    <hyperlink ref="M821" r:id="rId1829" location="!/bracicregouc/status/996664135910940672" xr:uid="{89FC6FED-FD96-4B3D-9E5C-60A4EB626D06}"/>
    <hyperlink ref="M822" r:id="rId1830" location="!/bracicregouc/status/996678491163844609" xr:uid="{6669B028-F1D4-4D9C-94DA-264F797709E7}"/>
    <hyperlink ref="M823" r:id="rId1831" location="!/cikibucka/status/996295552248832000" xr:uid="{D32C7973-93DE-4C0F-865C-6CD5C868D471}"/>
    <hyperlink ref="M1846" r:id="rId1832" location="!/atbeatris/status/996358078860873733" xr:uid="{442CFB21-FA9F-42BB-8ADB-54310D1139EC}"/>
    <hyperlink ref="M824" r:id="rId1833" location="!/frenkmate/status/996108452039667713" xr:uid="{63A25CE4-5C45-42E7-BC5E-7E1FCD38392F}"/>
    <hyperlink ref="M825" r:id="rId1834" location="!/frenkmate/status/996438036622831621" xr:uid="{0D927E34-6F1F-4550-B218-360D729E220C}"/>
    <hyperlink ref="M826" r:id="rId1835" location="!/frenkmate/status/996438036622831621" xr:uid="{340FB72C-DC18-4A84-AE03-CFB7F6378FF3}"/>
    <hyperlink ref="M827" r:id="rId1836" location="!/frenkmate/status/996440109913341953" xr:uid="{3BEFA1C8-8088-44CE-9F3F-05DC2615148F}"/>
    <hyperlink ref="M828" r:id="rId1837" location="!/frenkmate/status/996631842454429696" xr:uid="{611C5EDC-BF98-46F9-911D-516934DDE7E5}"/>
    <hyperlink ref="M829" r:id="rId1838" location="!/bojanskec/status/996376662441938944" xr:uid="{F929BCFE-D74F-4D17-AB51-62C6AC727E3A}"/>
    <hyperlink ref="M830" r:id="rId1839" location="!/atbeatris/status/996358078860873733" xr:uid="{9F5D33FE-7BB6-461E-9579-C731A23F24CF}"/>
    <hyperlink ref="M831" r:id="rId1840" location="!/atbeatris/status/996358078860873733" xr:uid="{EC909A0F-DD9B-4B53-A843-646B07A5C1CF}"/>
    <hyperlink ref="M832" r:id="rId1841" location="!/atbeatris/status/996358078860873733" xr:uid="{AFAF164C-DE0F-4F7F-9E43-F36F2776206F}"/>
    <hyperlink ref="M833" r:id="rId1842" location="!/bojanskec/status/996376662441938944" xr:uid="{1D14EA23-3002-4206-81CD-583C434EEE74}"/>
    <hyperlink ref="M834" r:id="rId1843" location="!/bojanskec/status/996140928086827009" xr:uid="{754782CB-2E66-454F-ADA3-6767A4FF6D99}"/>
    <hyperlink ref="M835" r:id="rId1844" location="!/bojanskec/status/996144185454538753" xr:uid="{787177D9-05BF-412E-AEB0-A630CBFD711B}"/>
    <hyperlink ref="M836" r:id="rId1845" location="!/bojanskec/status/996352291304337409" xr:uid="{F42E25C8-F0B9-4388-92BB-927F321807F5}"/>
    <hyperlink ref="M837" r:id="rId1846" location="!/bojanskec/status/996376662441938944" xr:uid="{045F4F1D-18B6-4384-A941-F4E46B00896A}"/>
    <hyperlink ref="M838" r:id="rId1847" location="!/bojanskec/status/996376662441938944" xr:uid="{A5463AEA-2394-4616-86B7-5C5CE4BF0121}"/>
    <hyperlink ref="M839" r:id="rId1848" location="!/bojanskec/status/996464014124355585" xr:uid="{09DA0D39-B5B3-4097-BA39-589B6ABE96A8}"/>
    <hyperlink ref="M840" r:id="rId1849" location="!/bojanskec/status/996465598581366784" xr:uid="{991B2A5C-40A1-4404-BC1E-596D3E87C483}"/>
    <hyperlink ref="M841" r:id="rId1850" location="!/bojanskec/status/996465840236191745" xr:uid="{4EBEEC46-0F88-46B2-8A77-273F29AC83C2}"/>
    <hyperlink ref="M842" r:id="rId1851" location="!/bojanskec/status/996466310149214208" xr:uid="{958D2B7B-E4E5-4377-B97B-0FDB0F37E256}"/>
    <hyperlink ref="M843" r:id="rId1852" location="!/bojanskec/status/996466310149214208" xr:uid="{E4D7FC6D-B3A5-42B3-8503-0A3AECAF2EE2}"/>
    <hyperlink ref="M844" r:id="rId1853" location="!/bojanskec/status/996466362221580290" xr:uid="{1EF49F2E-90CD-4511-BC11-CFA4D6DFB35B}"/>
    <hyperlink ref="M845" r:id="rId1854" location="!/bojanskec/status/996466362221580290" xr:uid="{CE84FAFF-E8F6-482E-A69A-DA7D38EEDFC6}"/>
    <hyperlink ref="M846" r:id="rId1855" location="!/bojanskec/status/996466362221580290" xr:uid="{5723EE7C-304A-4DCC-8AFD-09E5392F7DAC}"/>
    <hyperlink ref="M847" r:id="rId1856" location="!/bojanskec/status/996508066282688517" xr:uid="{A1BB0D30-FF9B-45F3-A663-4E9F1E77285D}"/>
    <hyperlink ref="M848" r:id="rId1857" location="!/bojanskec/status/996508066282688517" xr:uid="{D2B9C458-3084-42CB-86E4-2829A2F9DF77}"/>
    <hyperlink ref="M849" r:id="rId1858" location="!/bojanskec/status/996510690650279936" xr:uid="{471E329D-6ACD-4FFE-A6C1-5FCDF4A3E2A4}"/>
    <hyperlink ref="M850" r:id="rId1859" location="!/bojanskec/status/996680935469977600" xr:uid="{6960B543-8A24-4F74-93B4-4B4F727CD5C4}"/>
    <hyperlink ref="M851" r:id="rId1860" location="!/bojanskec/status/996682723971432448" xr:uid="{EAAB9DD0-3417-4A62-A686-7A3AF26E162C}"/>
    <hyperlink ref="M852" r:id="rId1861" location="!/bojanskec/status/996682723971432448" xr:uid="{1E2A2EB7-A568-4946-B087-61D667523665}"/>
    <hyperlink ref="M853" r:id="rId1862" location="!/bojanskec/status/996682723971432448" xr:uid="{11066021-960D-4A58-AC84-3369651D3F23}"/>
    <hyperlink ref="M854" r:id="rId1863" location="!/antonstihec/status/996288313152737280" xr:uid="{4C44D5A6-0E94-4990-8D29-232D78578F06}"/>
    <hyperlink ref="M855" r:id="rId1864" location="!/antonstihec/status/996683507798814720" xr:uid="{2A19ECEB-F69C-4611-89EB-5F3A35DE9268}"/>
    <hyperlink ref="M2042" r:id="rId1865" location="!/hzlatko/status/996683916319784960" xr:uid="{C3844497-E22A-4120-9076-98A2DC9BB5A4}"/>
    <hyperlink ref="M2043" r:id="rId1866" location="!/ajpes/status/996286518749814784" xr:uid="{6EDDFC1C-BE69-407E-B124-CFF6B7DADA82}"/>
    <hyperlink ref="M856" r:id="rId1867" location="!/neurovirtu/status/996287447188279297" xr:uid="{828972E1-6E17-412C-B37A-6D695CC68E83}"/>
    <hyperlink ref="M1847" r:id="rId1868" location="!/el_messija/status/996684831038861312" xr:uid="{DECE1ED6-27A9-4070-B7C3-9BE7900EBAF4}"/>
    <hyperlink ref="M2044" r:id="rId1869" location="!/yanchmb/status/996686313289146368" xr:uid="{F2262006-D2CE-4F40-A331-E7DA759C87F8}"/>
    <hyperlink ref="M857" r:id="rId1870" location="!/bogdansajovic/status/996115465935220736" xr:uid="{AD0FDC7B-E8F7-46D6-BF52-5D1CE04C5CD7}"/>
    <hyperlink ref="M858" r:id="rId1871" location="!/bogdansajovic/status/996115465935220736" xr:uid="{A02A3D00-E4EF-4863-8D59-7558CAEE2339}"/>
    <hyperlink ref="M859" r:id="rId1872" location="!/bogdansajovic/status/996116822339579910" xr:uid="{7D296D45-0818-41EE-9C8C-F0D0EC55A20A}"/>
    <hyperlink ref="M860" r:id="rId1873" location="!/bogdansajovic/status/996487940313317377" xr:uid="{01CE5D32-3161-48C7-A68B-A26F60C8AAB4}"/>
    <hyperlink ref="M861" r:id="rId1874" location="!/bogdansajovic/status/996529104613789696" xr:uid="{D89EB66D-4CF5-4D46-A0E4-F3F267BD7811}"/>
    <hyperlink ref="M862" r:id="rId1875" location="!/bogdansajovic/status/996533617454145536" xr:uid="{B61AAD41-2A56-481C-BCDE-F709F582E60F}"/>
    <hyperlink ref="M863" r:id="rId1876" location="!/bogdansajovic/status/996533617454145536" xr:uid="{0FE75608-38F7-45CB-9EE4-7922ED3F9168}"/>
    <hyperlink ref="M864" r:id="rId1877" location="!/bogdansajovic/status/996533617454145536" xr:uid="{4C8DA448-5F97-4E79-AFF7-F9F91AF7F60C}"/>
    <hyperlink ref="M865" r:id="rId1878" location="!/bogdansajovic/status/996676387292483584" xr:uid="{C3CF0485-EF90-4635-A3DD-313CBC4E4A8A}"/>
    <hyperlink ref="M866" r:id="rId1879" location="!/bogdansajovic/status/996676732219461632" xr:uid="{F9864552-34C2-4A1B-A032-83B922013CCE}"/>
    <hyperlink ref="M867" r:id="rId1880" location="!/bogdansajovic/status/996676732219461632" xr:uid="{006FB37F-B8D0-44C1-8A9F-CA47786A7A8B}"/>
    <hyperlink ref="M868" r:id="rId1881" location="!/bogdansajovic/status/996678608826585088" xr:uid="{74C4FCFF-5108-42C5-8DFD-B2EC6B95FFE9}"/>
    <hyperlink ref="M869" r:id="rId1882" location="!/bogdansajovic/status/996686356960174080" xr:uid="{EBDE773E-47F0-4833-8041-5CB8D7EA0DB1}"/>
    <hyperlink ref="M870" r:id="rId1883" location="!/zigav2000/status/996383578039767040" xr:uid="{8CA250A2-7553-40D6-AEAF-DAE9A025A798}"/>
    <hyperlink ref="M871" r:id="rId1884" location="!/zigav2000/status/996686790722490368" xr:uid="{D7F1BC54-40A3-406A-9E63-220C2B808C52}"/>
    <hyperlink ref="M872" r:id="rId1885" location="!/janagrilc9/status/996686914362183681" xr:uid="{57DCD9ED-17FC-4109-98CA-BA57C6AD2BCB}"/>
    <hyperlink ref="M2045" r:id="rId1886" location="!/ssnptuj/status/996686463738744832" xr:uid="{1C366415-B52D-4DA2-8AA6-6092EB1E250B}"/>
    <hyperlink ref="M873" r:id="rId1887" location="!/alex_zamuda/status/996687195447717888" xr:uid="{297B1106-CDB0-461C-9C77-4ACE49DA6846}"/>
    <hyperlink ref="M874" r:id="rId1888" location="!/caretak79458195/status/996688374080655361" xr:uid="{C6A8A5BB-A697-4B08-8D91-4007ADBFE275}"/>
    <hyperlink ref="M2046" r:id="rId1889" location="!/tomazinrobert/status/996688665698070528" xr:uid="{7A4D60F8-1F7B-4405-AB20-AEF9E888092B}"/>
    <hyperlink ref="M875" r:id="rId1890" location="!/bdarja/status/996333953442308096" xr:uid="{7F276FB5-AA46-4BBA-A555-7D7954CA50F6}"/>
    <hyperlink ref="M876" r:id="rId1891" location="!/bdarja/status/996343485837008896" xr:uid="{4CD77F5F-C918-41DD-8565-3A2713E05966}"/>
    <hyperlink ref="M877" r:id="rId1892" location="!/bdarja/status/996354958692888577" xr:uid="{F8B2460B-5A6D-4B05-AA6B-59EC2346B1AF}"/>
    <hyperlink ref="M878" r:id="rId1893" location="!/bdarja/status/996484575391043585" xr:uid="{6AF41225-3747-4C40-AD28-C0FE2E9B70E0}"/>
    <hyperlink ref="M2047" r:id="rId1894" location="!/crtica49/status/996460199920717824" xr:uid="{C6F198E5-1DF0-46BD-A008-762739ABABAC}"/>
    <hyperlink ref="M2048" r:id="rId1895" location="!/trackostil/status/996302453032275970" xr:uid="{773C279A-0885-48D0-9243-106B441A4ECC}"/>
    <hyperlink ref="M2049" r:id="rId1896" location="!/ugm_maribor/status/996689791600287744" xr:uid="{6D490A58-673B-4B00-B295-EAD41E72C97E}"/>
    <hyperlink ref="M879" r:id="rId1897" location="!/msrebre/status/996419062682013697" xr:uid="{43495341-BA21-4A0F-97D8-BF02A26417C0}"/>
    <hyperlink ref="M880" r:id="rId1898" location="!/msrebre/status/996336719795453952" xr:uid="{71584B34-C5DB-4491-AE9F-D573FCD86F43}"/>
    <hyperlink ref="M881" r:id="rId1899" location="!/msrebre/status/996454890078720000" xr:uid="{0772D941-81EA-4C94-929C-E1519E8AC13F}"/>
    <hyperlink ref="M882" r:id="rId1900" location="!/msrebre/status/996462476966408192" xr:uid="{F9212D5B-2F9D-4F4B-8495-30EB35374CDC}"/>
    <hyperlink ref="M883" r:id="rId1901" location="!/msrebre/status/996690161818882048" xr:uid="{643F459E-0D13-42E1-8B84-FCE28A3EC07C}"/>
    <hyperlink ref="M884" r:id="rId1902" location="!/anjabahzibert/status/996690716586848257" xr:uid="{718E914E-959A-46A6-B67C-F738A9EEF724}"/>
    <hyperlink ref="M885" r:id="rId1903" location="!/anjabahzibert/status/996690716586848257" xr:uid="{4EA0B4C9-2574-43CD-847E-20E462365C3B}"/>
    <hyperlink ref="M886" r:id="rId1904" location="!/petrasovdat/status/996692956626157570" xr:uid="{191A8717-03FB-4C84-8893-6FD5B918542D}"/>
    <hyperlink ref="M887" r:id="rId1905" location="!/che27che/status/996693186033733632" xr:uid="{C601B735-EBE8-4D08-8087-AADC661026FB}"/>
    <hyperlink ref="M888" r:id="rId1906" location="!/blogslovenija/status/996371567461519360" xr:uid="{E9CBD2BC-ED4F-4FBE-81AD-71ED4E16D3B4}"/>
    <hyperlink ref="M889" r:id="rId1907" location="!/blogslovenija/status/996694728002359296" xr:uid="{B27CF8F8-A1AB-4866-8265-5A0995C6849E}"/>
    <hyperlink ref="M890" r:id="rId1908" location="!/vesnam16/status/996457254495891457" xr:uid="{D8CB4D1A-904B-4642-A72A-31F8A2A82F1D}"/>
    <hyperlink ref="M891" r:id="rId1909" location="!/vesnam16/status/996457630771154945" xr:uid="{02EC5402-A206-4A19-9758-7804571E4BB4}"/>
    <hyperlink ref="M892" r:id="rId1910" location="!/vesnam16/status/996457630771154945" xr:uid="{509529A3-DADE-4698-8F99-7A172BD3BA31}"/>
    <hyperlink ref="M893" r:id="rId1911" location="!/vesnam16/status/996458537705451520" xr:uid="{CC9B9730-9114-4665-AB98-52FEE00A26A5}"/>
    <hyperlink ref="M894" r:id="rId1912" location="!/vesnam16/status/996458830547640321" xr:uid="{8879E8EC-516B-439E-B8AF-AF7C13C65197}"/>
    <hyperlink ref="M1848" r:id="rId1913" location="!/mstrovs/status/996696169203032065" xr:uid="{22ABD28A-4E5F-4BCD-8C17-C5F72F5E3EA9}"/>
    <hyperlink ref="M895" r:id="rId1914" location="!/mstrovs/status/996318993785991168" xr:uid="{B0724779-F25F-4D8C-8F54-847D93EB66FE}"/>
    <hyperlink ref="M896" r:id="rId1915" location="!/mstrovs/status/996451643129397248" xr:uid="{74E37A48-CC3A-4660-B72B-BA54BA7313E4}"/>
    <hyperlink ref="M897" r:id="rId1916" location="!/mstrovs/status/996451643129397248" xr:uid="{009B1B9D-7249-4642-96E8-DE6B6C7BFAC7}"/>
    <hyperlink ref="M898" r:id="rId1917" location="!/muchka72/status/996696632635854849" xr:uid="{D0A9324A-501D-4143-9782-F8F973AB1FF5}"/>
    <hyperlink ref="M899" r:id="rId1918" location="!/tevilevi/status/996124478815047684" xr:uid="{4BB4C6C2-A25E-4D1F-A6A8-C39EBEB06C70}"/>
    <hyperlink ref="M2050" r:id="rId1919" location="!/tevilevi/status/996183859770388480" xr:uid="{E1665C00-539F-47AD-90F3-9EDC6299C5F0}"/>
    <hyperlink ref="M900" r:id="rId1920" location="!/matejkmatej42/status/996126299746947072" xr:uid="{DE078660-8743-4B47-81FF-8D361F76F284}"/>
    <hyperlink ref="M2051" r:id="rId1921" location="!/mzzrs/status/996629928228646912" xr:uid="{1861FDB6-E21F-4013-9C17-111226B13119}"/>
    <hyperlink ref="M901" r:id="rId1922" location="!/tradicijaslo/status/996697909402963968" xr:uid="{D1C733C8-61D8-43C0-97D5-379DE5005E08}"/>
    <hyperlink ref="M1849" r:id="rId1923" location="!/tradicijaslo/status/996697909402963968" xr:uid="{0872D340-FEFF-423A-91FE-4F9F7CD15B8A}"/>
    <hyperlink ref="M902" r:id="rId1924" location="!/pavlinarosar/status/996698683474366465" xr:uid="{155F213C-3E7A-431C-851E-08C198A1F82A}"/>
    <hyperlink ref="M903" r:id="rId1925" location="!/pavlinarosar/status/996698683474366465" xr:uid="{7C96C08E-680F-4C10-AD61-14B9682B2EFF}"/>
    <hyperlink ref="M904" r:id="rId1926" location="!/roma9na/status/996109712482545669" xr:uid="{299321F2-A611-4AB5-91D5-30A7C341D558}"/>
    <hyperlink ref="M905" r:id="rId1927" location="!/roma9na/status/996109712482545669" xr:uid="{91AD602A-D6EB-46F9-AFC1-63F4C451C42B}"/>
    <hyperlink ref="M906" r:id="rId1928" location="!/roma9na/status/996114917509029891" xr:uid="{4F7CB210-5683-4404-B6CB-D0466086CCC9}"/>
    <hyperlink ref="M907" r:id="rId1929" location="!/roma9na/status/996279677999296512" xr:uid="{794CF722-2C24-49C1-A91D-11FC5FD8D9A2}"/>
    <hyperlink ref="M908" r:id="rId1930" location="!/roma9na/status/996280623001210880" xr:uid="{3B4DA212-50D5-4DB7-A82B-D980732E7073}"/>
    <hyperlink ref="M2052" r:id="rId1931" location="!/roma9na/status/996285043684397056" xr:uid="{B8243E79-D916-4C83-B362-8E3BCB7F497C}"/>
    <hyperlink ref="M909" r:id="rId1932" location="!/roma9na/status/996295716485128192" xr:uid="{547458FF-3FE9-473E-8B01-23A7B2277710}"/>
    <hyperlink ref="M910" r:id="rId1933" location="!/roma9na/status/996318098557947904" xr:uid="{F6ED3C5C-1964-4D44-96D6-83253695EC88}"/>
    <hyperlink ref="M911" r:id="rId1934" location="!/roma9na/status/996320685025882113" xr:uid="{92F4C3D1-C110-4883-894F-7B6551E58ED5}"/>
    <hyperlink ref="M912" r:id="rId1935" location="!/roma9na/status/996320685025882113" xr:uid="{28A62583-EA4B-4ED6-B0A3-D1DAC568E087}"/>
    <hyperlink ref="M913" r:id="rId1936" location="!/roma9na/status/996479925229154304" xr:uid="{FFFA1AA9-B503-450B-B1A2-981489ACA739}"/>
    <hyperlink ref="M914" r:id="rId1937" location="!/roma9na/status/996493981751169024" xr:uid="{9B51B2F6-5EA2-414B-A535-CB388E8C0D73}"/>
    <hyperlink ref="M915" r:id="rId1938" location="!/mojcav1/status/996286196224536576" xr:uid="{26579504-7B37-4106-9FFD-A62390C0D48D}"/>
    <hyperlink ref="M916" r:id="rId1939" location="!/dlawdovsky/status/996700524878721024" xr:uid="{7B15CFCA-DC59-427F-96FC-396279E9D441}"/>
    <hyperlink ref="M2053" r:id="rId1940" location="!/jure_bajic/status/996701629574414336" xr:uid="{4012960A-CA07-4DBF-B4CB-04DB3E922501}"/>
    <hyperlink ref="M917" r:id="rId1941" location="!/jasnamurgel/status/996323571252252672" xr:uid="{DD29D45B-4B7C-444E-840E-C31AC0A43ABF}"/>
    <hyperlink ref="M918" r:id="rId1942" location="!/jasnamurgel/status/996323571252252672" xr:uid="{E2E55A89-3DD9-4981-8C44-FAAB8CA1B372}"/>
    <hyperlink ref="M919" r:id="rId1943" location="!/cirocara/status/996338036031066112" xr:uid="{72DFA12D-A409-4AD5-8B38-3A8A561664A9}"/>
    <hyperlink ref="M920" r:id="rId1944" location="!/matejkmatej42/status/996126299746947072" xr:uid="{4A5C664A-CF00-40A3-A045-18707DA7C3E6}"/>
    <hyperlink ref="M2054" r:id="rId1945" location="!/matejkmatej42/status/996697359169048580" xr:uid="{C6D8288A-5EE8-462F-9050-5FCF4FC6D910}"/>
    <hyperlink ref="M921" r:id="rId1946" location="!/cirocara/status/996701706049159168" xr:uid="{BECDBD42-7B76-4999-AE18-6A9B2D648FDF}"/>
    <hyperlink ref="M922" r:id="rId1947" location="!/cirocara/status/996289908770770945" xr:uid="{2706EB3A-A5F0-484A-B9C0-5DD43848ACB5}"/>
    <hyperlink ref="M923" r:id="rId1948" location="!/cirocara/status/996289908770770945" xr:uid="{A4FEC40A-0889-4992-A31A-AEA9D999B97E}"/>
    <hyperlink ref="M924" r:id="rId1949" location="!/cirocara/status/996336538425405440" xr:uid="{7F4EC164-02E2-4553-8D4D-EC79037D75E0}"/>
    <hyperlink ref="M925" r:id="rId1950" location="!/cirocara/status/996338036031066112" xr:uid="{36995C35-BB76-431B-A12D-44EB3172C444}"/>
    <hyperlink ref="M926" r:id="rId1951" location="!/cirocara/status/996362325576777728" xr:uid="{38B432D5-84D3-46A2-9765-1669F6746E0B}"/>
    <hyperlink ref="M927" r:id="rId1952" location="!/cirocara/status/996476153727774723" xr:uid="{6BFDFF5E-6C24-49C6-A286-09C19B6B04E7}"/>
    <hyperlink ref="M928" r:id="rId1953" location="!/cirocara/status/996476153727774723" xr:uid="{52EF6829-62B3-4866-AE77-0CB8F38E65D9}"/>
    <hyperlink ref="M929" r:id="rId1954" location="!/cirocara/status/996476153727774723" xr:uid="{351F5A12-7165-4546-933C-69DCC79B9428}"/>
    <hyperlink ref="M1850" r:id="rId1955" location="!/cirocara/status/996476153727774723" xr:uid="{E1A5D15D-886E-4B54-A581-6A79C0C12C42}"/>
    <hyperlink ref="M930" r:id="rId1956" location="!/cirocara/status/996671758181822465" xr:uid="{F25DB6FC-6B8B-498A-AD65-F6389B0161B7}"/>
    <hyperlink ref="M931" r:id="rId1957" location="!/_wupe/status/996703163553140737" xr:uid="{8F5048BD-41DB-446F-A233-4ECE18FE2D46}"/>
    <hyperlink ref="M932" r:id="rId1958" location="!/tanasicmilos/status/996703231123304453" xr:uid="{E5CCA3D4-EAAD-4853-9C37-B1599F29F6AE}"/>
    <hyperlink ref="M2055" r:id="rId1959" location="!/arsenalslovenia/status/996703777020370944" xr:uid="{CB9D935F-5168-4C70-8E57-9DE41CB581B8}"/>
    <hyperlink ref="M933" r:id="rId1960" location="!/ivankakoprivc/status/996303448395190272" xr:uid="{31AB3174-5062-4199-AC80-2C85B5CAE67E}"/>
    <hyperlink ref="M934" r:id="rId1961" location="!/ivankakoprivc/status/996312154524606464" xr:uid="{D4271281-8EEF-4309-8ADF-D382A8D15291}"/>
    <hyperlink ref="M935" r:id="rId1962" location="!/ivankakoprivc/status/996312154524606464" xr:uid="{EB5998F6-3C2C-4650-B202-563E03B6148E}"/>
    <hyperlink ref="M936" r:id="rId1963" location="!/ivankakoprivc/status/996477651501158402" xr:uid="{85E9B46D-0415-4760-B11E-3DAFB2A72D9C}"/>
    <hyperlink ref="M937" r:id="rId1964" location="!/ivankakoprivc/status/996487973112897536" xr:uid="{A24C25F5-4552-459A-A204-B2C4D58CC7F4}"/>
    <hyperlink ref="M1851" r:id="rId1965" location="!/ivankakoprivc/status/996635688970932224" xr:uid="{CC49DBD5-51E0-49E5-9984-E9E63DC99597}"/>
    <hyperlink ref="M938" r:id="rId1966" location="!/ivankakoprivc/status/996706572192616449" xr:uid="{5D66075F-9F88-4B42-BE91-F23CCBB5785D}"/>
    <hyperlink ref="M939" r:id="rId1967" location="!/ivankakoprivc/status/996706572192616449" xr:uid="{EC8DE572-E770-400B-8A32-B86915EC7080}"/>
    <hyperlink ref="M940" r:id="rId1968" location="!/alenkajerajsds/status/996433162162135041" xr:uid="{3AA28010-E5C3-40E3-A41F-36264420DD7B}"/>
    <hyperlink ref="M941" r:id="rId1969" location="!/alenkajerajsds/status/996486870975606784" xr:uid="{71368769-73F8-4D92-876E-F15F5ABB0F62}"/>
    <hyperlink ref="M942" r:id="rId1970" location="!/alenkajerajsds/status/996489554684268544" xr:uid="{E149593F-629D-414E-8085-4A6C1D52F957}"/>
    <hyperlink ref="M943" r:id="rId1971" location="!/alenkajerajsds/status/996708067000668160" xr:uid="{90F1B25B-3564-4F29-89A7-69FD4A0D96CE}"/>
    <hyperlink ref="M944" r:id="rId1972" location="!/andrejlac/status/996708260077035520" xr:uid="{4E651FB8-4280-4567-9A72-DDF8F67B461F}"/>
    <hyperlink ref="M945" r:id="rId1973" location="!/andrejlac/status/996708260077035520" xr:uid="{B62A4082-8E22-42F8-B525-D8F7463337AE}"/>
    <hyperlink ref="M946" r:id="rId1974" location="!/spagetyuse/status/996320963829657600" xr:uid="{5E34E7FA-8A03-4E43-9269-83500781DB59}"/>
    <hyperlink ref="M947" r:id="rId1975" location="!/spagetyuse/status/996321084835233792" xr:uid="{0297CD4B-A977-4D95-8A4C-F5FB83446970}"/>
    <hyperlink ref="M948" r:id="rId1976" location="!/spagetyuse/status/996321084835233792" xr:uid="{DC995343-E32A-4779-9F5D-1FE5A2DC2E1D}"/>
    <hyperlink ref="M949" r:id="rId1977" location="!/spagetyuse/status/996626179955314688" xr:uid="{5A1044E7-C75B-4174-B48C-99549C229138}"/>
    <hyperlink ref="M950" r:id="rId1978" location="!/spagetyuse/status/996632261683548165" xr:uid="{823191CE-4187-414E-90FB-C8825CF6C1C0}"/>
    <hyperlink ref="M951" r:id="rId1979" location="!/spagetyuse/status/996646968930852864" xr:uid="{EAC22004-E8EE-4AF0-A3D9-A1E2F2F7A78C}"/>
    <hyperlink ref="M952" r:id="rId1980" location="!/spagetyuse/status/996646968930852864" xr:uid="{67A1DE31-9251-4C2D-B5BC-61FB774B0EE4}"/>
    <hyperlink ref="M953" r:id="rId1981" location="!/spagetyuse/status/996646968930852864" xr:uid="{9B664950-B787-460E-9A51-8380E1FCFE50}"/>
    <hyperlink ref="M954" r:id="rId1982" location="!/spagetyuse/status/996710703770820608" xr:uid="{F32A947F-A029-4345-AA84-F9539F389D92}"/>
    <hyperlink ref="M2056" r:id="rId1983" location="!/sloincro/status/996711890570153986" xr:uid="{79D580BA-6557-4F04-894C-43BA453F13B2}"/>
    <hyperlink ref="M1852" r:id="rId1984" location="!/andrejkokot/status/996712594403667968" xr:uid="{BE775DF6-6197-4B59-B66E-6C09E899CA08}"/>
    <hyperlink ref="M955" r:id="rId1985" location="!/sfa_slovenija/status/996273667041525760" xr:uid="{45F73481-0355-439D-AE8B-A4FCE4C778C2}"/>
    <hyperlink ref="M956" r:id="rId1986" location="!/sfa_slovenija/status/996273713061552128" xr:uid="{DE3D1B26-964C-4683-B486-55700CD4927A}"/>
    <hyperlink ref="M957" r:id="rId1987" location="!/sfa_slovenija/status/996274331381653504" xr:uid="{88E2D318-DDC6-45FE-908A-D58BC975EF19}"/>
    <hyperlink ref="M958" r:id="rId1988" location="!/sfa_slovenija/status/996274331381653504" xr:uid="{FA07F5FF-D961-45A4-9ADF-4109EB793C1F}"/>
    <hyperlink ref="M959" r:id="rId1989" location="!/sfa_slovenija/status/996301108673957890" xr:uid="{46DFA771-4B92-4BB5-B228-34853ABB04F0}"/>
    <hyperlink ref="M960" r:id="rId1990" location="!/sfa_slovenija/status/996642932903079937" xr:uid="{3EE960AC-E913-42F8-B9C9-E13A26F845E3}"/>
    <hyperlink ref="M961" r:id="rId1991" location="!/sfa_slovenija/status/996713523744006144" xr:uid="{777054AB-CF7E-4FF3-9BCF-CD359506BA1C}"/>
    <hyperlink ref="M962" r:id="rId1992" location="!/sfa_slovenija/status/996713523744006144" xr:uid="{FDF35335-7FAC-4F35-9D2C-C2A2AC90698F}"/>
    <hyperlink ref="M963" r:id="rId1993" location="!/sfa_slovenija/status/996273667041525760" xr:uid="{EDFA7B45-32C5-4382-9727-06A8D4221C08}"/>
    <hyperlink ref="M2057" r:id="rId1994" location="!/telenovelesi/status/996403818706407424" xr:uid="{178A51E2-2534-4378-ACE7-B389767D8391}"/>
    <hyperlink ref="M964" r:id="rId1995" location="!/vojinovic_/status/996714962268680192" xr:uid="{4C25DFCF-4A2A-4618-B752-CAA1D2028E2F}"/>
    <hyperlink ref="M1853" r:id="rId1996" location="!/vojinovic_/status/996714962268680192" xr:uid="{120F6D46-FF34-43DB-A94F-E0C9E24F800A}"/>
    <hyperlink ref="M965" r:id="rId1997" location="!/cincamarinca00/status/996715034939154432" xr:uid="{3882C5AF-3DEC-4BA9-B65F-D2C4982C4F28}"/>
    <hyperlink ref="M966" r:id="rId1998" location="!/mervicvanda/status/996251333278695424" xr:uid="{6CFA5918-CDFB-4FA6-AE41-A3DEC5B081E9}"/>
    <hyperlink ref="M967" r:id="rId1999" location="!/mervicvanda/status/996500714758295552" xr:uid="{0A99EAA8-E12C-41B1-B01E-7B0DE1E72667}"/>
    <hyperlink ref="M968" r:id="rId2000" location="!/mervicvanda/status/996500714758295552" xr:uid="{8DD3041B-532F-4E6F-9A38-40785D592644}"/>
    <hyperlink ref="M969" r:id="rId2001" location="!/mervicvanda/status/996715502830579712" xr:uid="{E1DDC935-591B-4ECD-AC6B-FD8D5B9705E1}"/>
    <hyperlink ref="M970" r:id="rId2002" location="!/mervicvanda/status/996715502830579712" xr:uid="{AD62DEF8-C3FD-47BA-817D-34DDD334D403}"/>
    <hyperlink ref="M971" r:id="rId2003" location="!/mervicvanda/status/996715502830579712" xr:uid="{9C4F3CED-869D-49FD-AA58-018CB235DBEE}"/>
    <hyperlink ref="M2058" r:id="rId2004" location="!/radiokoper/status/996716558511730689" xr:uid="{77B0F8D5-D847-46CA-AA80-25801C79FE04}"/>
    <hyperlink ref="M972" r:id="rId2005" location="!/mareandi/status/996304415077355520" xr:uid="{129BCB39-15B8-46CB-BA04-D7608AA010CC}"/>
    <hyperlink ref="M973" r:id="rId2006" location="!/mareandi/status/996313742316097536" xr:uid="{2E653305-BFA1-467B-B65D-083598703F50}"/>
    <hyperlink ref="M974" r:id="rId2007" location="!/mareandi/status/996314786857213953" xr:uid="{259170ED-503F-4ECA-9A56-09A470EEF4C3}"/>
    <hyperlink ref="M975" r:id="rId2008" location="!/mareandi/status/996321531050577920" xr:uid="{33F4399B-C421-4327-9DCC-54DB566305C0}"/>
    <hyperlink ref="M976" r:id="rId2009" location="!/mareandi/status/996321531050577920" xr:uid="{67D131D2-14B9-40A4-B3C2-ACA21B87CED3}"/>
    <hyperlink ref="M977" r:id="rId2010" location="!/mareandi/status/996455331260780545" xr:uid="{AEDEA7D8-5029-4BC8-981B-1699F25AD4B2}"/>
    <hyperlink ref="M978" r:id="rId2011" location="!/mareandi/status/996663675917422592" xr:uid="{7380C842-2262-4E79-9A37-D3BF404BAB54}"/>
    <hyperlink ref="M979" r:id="rId2012" location="!/mareandi/status/996663675917422592" xr:uid="{B2C7C977-3EC4-46EA-89F0-97467C49227B}"/>
    <hyperlink ref="M980" r:id="rId2013" location="!/mareandi/status/996663675917422592" xr:uid="{9FF1AF62-4B52-4359-B903-0E0F96EE3B24}"/>
    <hyperlink ref="M981" r:id="rId2014" location="!/mareandi/status/996669308360183808" xr:uid="{7FA9053A-5857-40F4-9934-E9A9755EBF85}"/>
    <hyperlink ref="M982" r:id="rId2015" location="!/mareandi/status/996669308360183808" xr:uid="{B6E34BCC-F8AB-45F4-96D8-311D8C56A322}"/>
    <hyperlink ref="M983" r:id="rId2016" location="!/mareandi/status/996716835822276614" xr:uid="{960E57A9-B3AB-4D5B-B07D-8EF8AD4AC77B}"/>
    <hyperlink ref="M2059" r:id="rId2017" location="!/si_supervizor/status/996546042895257600" xr:uid="{73859279-E812-4A42-A90C-827594B3C18E}"/>
    <hyperlink ref="M984" r:id="rId2018" location="!/magdamekina/status/996586255935827968" xr:uid="{4F97BAD2-2913-4E51-8EB5-80BB046C2DE5}"/>
    <hyperlink ref="M985" r:id="rId2019" location="!/magdamekina/status/996714620537712641" xr:uid="{4595B85D-FA1E-42C9-A780-698AF53EFDF8}"/>
    <hyperlink ref="M986" r:id="rId2020" location="!/magdamekina/status/996714620537712641" xr:uid="{F35B46A5-2F65-4307-A4FA-AA4D37A7CDFF}"/>
    <hyperlink ref="M987" r:id="rId2021" location="!/magdamekina/status/996717001908375552" xr:uid="{A859E23F-CCFD-43D7-8B8D-6A771D5ADCE8}"/>
    <hyperlink ref="M988" r:id="rId2022" location="!/john_the_tailor/status/996717677275213824" xr:uid="{028E4B0E-D93E-41CD-993C-635CBC163F09}"/>
    <hyperlink ref="M989" r:id="rId2023" location="!/maskyca/status/996718298388729856" xr:uid="{C2D08539-E351-440B-A5FD-2E3627590B65}"/>
    <hyperlink ref="M990" r:id="rId2024" location="!/vtegov/status/996720073925709825" xr:uid="{41014260-3D82-414A-A241-DF315CF4A801}"/>
    <hyperlink ref="M2060" r:id="rId2025" location="!/teamolaii/status/996720445197029379" xr:uid="{47D68428-3E16-4F98-A819-65263CB77E1E}"/>
    <hyperlink ref="M991" r:id="rId2026" location="!/alojztetickovi3/status/996318375264604160" xr:uid="{FE21E6CB-AF1F-40BA-8F5F-01471A43062F}"/>
    <hyperlink ref="M992" r:id="rId2027" location="!/alojztetickovi3/status/996318970654412801" xr:uid="{DB2354D8-B17A-4B05-BACC-4B5B400FCF80}"/>
    <hyperlink ref="M993" r:id="rId2028" location="!/alojztetickovi3/status/996318987930734592" xr:uid="{3672F218-F3A2-4BB7-BBE4-8DC95DDB8CCD}"/>
    <hyperlink ref="M994" r:id="rId2029" location="!/alojztetickovi3/status/996320497980923904" xr:uid="{9C525338-F86E-4443-8598-E25F3BC07C56}"/>
    <hyperlink ref="M995" r:id="rId2030" location="!/alojztetickovi3/status/996320497980923904" xr:uid="{E599B10B-3569-41B6-BE29-98118B4A052E}"/>
    <hyperlink ref="M996" r:id="rId2031" location="!/alojztetickovi3/status/996321549987741696" xr:uid="{0EF8AB9F-232E-49A1-862A-ED551EE87A3F}"/>
    <hyperlink ref="M997" r:id="rId2032" location="!/alojztetickovi3/status/996321549987741696" xr:uid="{3721D21E-07A3-4712-A197-48DC5D20FCC7}"/>
    <hyperlink ref="M998" r:id="rId2033" location="!/alojztetickovi3/status/996356121299439622" xr:uid="{BD08951A-83FA-476B-A4EB-1F7E8DF2E91A}"/>
    <hyperlink ref="M999" r:id="rId2034" location="!/alojztetickovi3/status/996478576315813888" xr:uid="{91A7593A-E6B5-42C8-A495-A7F0CB9C81F1}"/>
    <hyperlink ref="M1000" r:id="rId2035" location="!/alojztetickovi3/status/996622518927675397" xr:uid="{EFDF4691-CF8C-40AF-B5BB-C5C47D0D3FB3}"/>
    <hyperlink ref="M1001" r:id="rId2036" location="!/alojztetickovi3/status/996719789107240963" xr:uid="{EC490533-6A3D-465A-9A3B-AA911E0E4D19}"/>
    <hyperlink ref="M1002" r:id="rId2037" location="!/alojztetickovi3/status/996719897672548352" xr:uid="{6B4B1505-F197-4916-9331-95F50CCA7C63}"/>
    <hyperlink ref="M1003" r:id="rId2038" location="!/alojztetickovi3/status/996721360717144064" xr:uid="{7D73B9AC-0417-46FB-8EEE-D253AC9C6F3F}"/>
    <hyperlink ref="M1004" r:id="rId2039" location="!/alojztetickovi3/status/996721360717144064" xr:uid="{9CD00253-2B3A-47DD-AF72-C01679D04156}"/>
    <hyperlink ref="M1005" r:id="rId2040" location="!/alojztetickovi3/status/996721360717144064" xr:uid="{3EA8DE84-4335-4FD8-8BB7-58F272626C1F}"/>
    <hyperlink ref="M2061" r:id="rId2041" location="!/znovice/status/996135105243615240" xr:uid="{734E242F-AECE-442D-833E-DE29CCD96138}"/>
    <hyperlink ref="M2062" r:id="rId2042" location="!/slovenskenovice/status/996266599186345984" xr:uid="{66CC9963-848F-43FC-B2E6-6FC6EC2FA9FF}"/>
    <hyperlink ref="M1006" r:id="rId2043" location="!/daunamericans/status/996372149618270208" xr:uid="{432A7CEE-A348-424B-A02D-86C7D521EB13}"/>
    <hyperlink ref="M1854" r:id="rId2044" location="!/strankalevica/status/996684914526507009" xr:uid="{24B4F3EA-2321-41E0-BEDF-273F74CFF325}"/>
    <hyperlink ref="M1007" r:id="rId2045" location="!/daunamericans/status/996372149618270208" xr:uid="{DD7A7816-0A00-4B66-A6F2-BD1116A0851D}"/>
    <hyperlink ref="M1008" r:id="rId2046" location="!/daunamericans/status/996371661187403776" xr:uid="{084347E6-B4F7-4498-A4FE-738DB03A8415}"/>
    <hyperlink ref="M1009" r:id="rId2047" location="!/daunamericans/status/996372231335931905" xr:uid="{34CF0A0B-4096-4ADA-B65A-2C1E9EB1C5A3}"/>
    <hyperlink ref="M1010" r:id="rId2048" location="!/daunamericans/status/996723873520504832" xr:uid="{F4D7166E-6CB8-407C-B6A0-5CADEE1CA343}"/>
    <hyperlink ref="M1011" r:id="rId2049" location="!/daunamericans/status/996723873520504832" xr:uid="{3DDA1846-3FDF-4E46-9120-9F200275B18F}"/>
    <hyperlink ref="M1012" r:id="rId2050" location="!/daunamericans/status/996723983365091328" xr:uid="{52F2B33A-0BE4-4E68-A0E3-CF70319E4426}"/>
    <hyperlink ref="M1013" r:id="rId2051" location="!/daunamericans/status/996723998321991680" xr:uid="{05A9FDF0-5440-429B-ACB9-504A41356719}"/>
    <hyperlink ref="M1014" r:id="rId2052" location="!/daunamericans/status/996723998321991680" xr:uid="{1511C641-9540-45C5-8DEB-B5CD02D60A4D}"/>
    <hyperlink ref="M1015" r:id="rId2053" location="!/daunamericans/status/996724012410724354" xr:uid="{2D0EBCFC-5711-4047-ADAA-8E1AD4014A8B}"/>
    <hyperlink ref="M1016" r:id="rId2054" location="!/delonmiha/status/996293735435653120" xr:uid="{B8E809F8-C391-4247-A849-C5C2CAF4E498}"/>
    <hyperlink ref="M1017" r:id="rId2055" location="!/delonmiha/status/996663208663572480" xr:uid="{BC6B3151-B18A-4BE1-9400-B5031FB9600C}"/>
    <hyperlink ref="M1018" r:id="rId2056" location="!/delonmiha/status/996663208663572480" xr:uid="{94C73681-6A0D-4D42-9AF9-3F08F31C1ED6}"/>
    <hyperlink ref="M1019" r:id="rId2057" location="!/delonmiha/status/996663208663572480" xr:uid="{C151E88C-2537-47BB-B6BF-C3505A293C37}"/>
    <hyperlink ref="M1020" r:id="rId2058" location="!/angelmaya7th/status/996308557120393216" xr:uid="{DF470670-5DB2-40A6-B5B7-C5D990A1D0A4}"/>
    <hyperlink ref="M1021" r:id="rId2059" location="!/angelmaya7th/status/996313724037353472" xr:uid="{357CFAD8-90BA-4677-BB09-B6E3BF9FC484}"/>
    <hyperlink ref="M1022" r:id="rId2060" location="!/angelmaya7th/status/996313746493583361" xr:uid="{8C076834-5A25-4E24-8E92-3F306CEEEDE9}"/>
    <hyperlink ref="M1023" r:id="rId2061" location="!/angelmaya7th/status/996457094768361474" xr:uid="{BBE37FEF-D7C3-4AC5-8705-4851CB26FD9D}"/>
    <hyperlink ref="M1024" r:id="rId2062" location="!/angelmaya7th/status/996723624592789504" xr:uid="{0ABCC219-9F1B-4DEB-82B2-C4EEF9C6426C}"/>
    <hyperlink ref="M1025" r:id="rId2063" location="!/angelmaya7th/status/996725069471715330" xr:uid="{ABC455F0-7099-4317-A48A-D58DBB7FA64D}"/>
    <hyperlink ref="M1026" r:id="rId2064" location="!/tonefels/status/996133242876067840" xr:uid="{BD95838D-9DD1-4F66-BF41-288CCB464367}"/>
    <hyperlink ref="M1027" r:id="rId2065" location="!/tonefels/status/996495500890329088" xr:uid="{3A4342E0-115E-4729-8207-E3AB297B5E89}"/>
    <hyperlink ref="M1028" r:id="rId2066" location="!/tonefels/status/996495500890329088" xr:uid="{29FD03CC-DD4D-4DE5-A375-CFD6B8A5A916}"/>
    <hyperlink ref="M1029" r:id="rId2067" location="!/tonefels/status/996635988935020545" xr:uid="{BD0B6DDF-4D70-4FB2-91B0-CDEC44B93638}"/>
    <hyperlink ref="M1030" r:id="rId2068" location="!/tonefels/status/996725229488615426" xr:uid="{1EFBE0D0-651B-4FA4-97DC-4E19F0006FF5}"/>
    <hyperlink ref="M1031" r:id="rId2069" location="!/ep_slovenija/status/996284216496214016" xr:uid="{A8A525E7-4516-47A5-AB37-7F221DAC2439}"/>
    <hyperlink ref="M2063" r:id="rId2070" location="!/ep_slovenija/status/996299257115303936" xr:uid="{197A11F6-AB35-4A95-A03E-A9A19A6A9116}"/>
    <hyperlink ref="M1032" r:id="rId2071" location="!/senkandreja/status/996642809854808064" xr:uid="{87F9B93E-AA50-45E8-B35A-001D5E9AA5FB}"/>
    <hyperlink ref="M1033" r:id="rId2072" location="!/senkandreja/status/996642809854808064" xr:uid="{20C74747-87CC-42AE-B713-C5A1C3D53AFB}"/>
    <hyperlink ref="M1855" r:id="rId2073" location="!/senkandreja/status/996642809854808064" xr:uid="{EBFCED8D-03CD-4D58-B935-B599029CDD10}"/>
    <hyperlink ref="M1856" r:id="rId2074" location="!/povse9/status/996726220208435200" xr:uid="{4C81F2C1-3BF8-401E-BDFF-9994F0278E88}"/>
    <hyperlink ref="M1034" r:id="rId2075" location="!/povse9/status/996726220208435200" xr:uid="{F2AEB217-87FA-4C4C-8DAA-A67D6FEE1AD5}"/>
    <hyperlink ref="M1035" r:id="rId2076" location="!/povse9/status/996726220208435200" xr:uid="{D2BA4A0E-8828-4AD2-A1CA-0C2BB0531003}"/>
    <hyperlink ref="M1036" r:id="rId2077" location="!/povse9/status/996726220208435200" xr:uid="{E952231B-9F1F-4638-AB88-ADE06CCDAFFB}"/>
    <hyperlink ref="M1037" r:id="rId2078" location="!/jaz24_00_7/status/996285051510849538" xr:uid="{4B82FFE3-C1A2-4791-A104-D953005841D5}"/>
    <hyperlink ref="M1038" r:id="rId2079" location="!/jaz24_00_7/status/996285051510849538" xr:uid="{7B6BB73C-3969-4610-8863-FC3E1194F952}"/>
    <hyperlink ref="M1039" r:id="rId2080" location="!/jaz24_00_7/status/996285259816816640" xr:uid="{B5BFD8DD-387A-4DF8-96E1-3108962D7F6E}"/>
    <hyperlink ref="M1040" r:id="rId2081" location="!/jaz24_00_7/status/996285259816816640" xr:uid="{077A3D12-D3CC-4B23-BE36-7A192CC34ACE}"/>
    <hyperlink ref="M1041" r:id="rId2082" location="!/jaz24_00_7/status/996460046002413568" xr:uid="{E742A2E1-E903-4306-9414-0AB346A62E85}"/>
    <hyperlink ref="M1042" r:id="rId2083" location="!/jaz24_00_7/status/996461470945857537" xr:uid="{46BB199F-92D9-428B-9D5B-338E8BFC5638}"/>
    <hyperlink ref="M1043" r:id="rId2084" location="!/jaz24_00_7/status/996467915166830592" xr:uid="{1439692F-2C82-40C7-BB01-A0871B480293}"/>
    <hyperlink ref="M2064" r:id="rId2085" location="!/nera_dj/status/996726572408229890" xr:uid="{5A450838-D724-43C5-AE57-35FD4D8F289C}"/>
    <hyperlink ref="M2065" r:id="rId2086" location="!/zurnal_24/status/996276020700499968" xr:uid="{F9066741-D1AC-4059-976B-C284E97CBEAF}"/>
    <hyperlink ref="M2066" r:id="rId2087" location="!/corcas_autonomy/status/996726676707999744" xr:uid="{CA2BE6E4-01F1-4B70-B41B-DDF430FAFFD9}"/>
    <hyperlink ref="M2067" r:id="rId2088" location="!/dete_epruvete/status/996690056244056064" xr:uid="{89201D0D-6AB3-4645-9CE1-7CB2A1E170A0}"/>
    <hyperlink ref="M1044" r:id="rId2089" location="!/zeljkokisa/status/996727117210705920" xr:uid="{1F40E928-A0BD-484E-B255-F44C568004E3}"/>
    <hyperlink ref="M1045" r:id="rId2090" location="!/sdmig/status/996727755369779200" xr:uid="{FB7A15E3-67A9-4C79-92DF-4AF216F76231}"/>
    <hyperlink ref="M1046" r:id="rId2091" location="!/lobnikar/status/996296152986341376" xr:uid="{3B81DB9C-2825-4680-8C22-B738B1E20624}"/>
    <hyperlink ref="M1047" r:id="rId2092" location="!/lobnikar/status/996727881089863680" xr:uid="{FFBD137E-A64A-44E5-8DB9-A94BF5E9E8BC}"/>
    <hyperlink ref="M1048" r:id="rId2093" location="!/bernardagrobler/status/996109907651899393" xr:uid="{26A59A4C-B236-4D7E-ACE9-AD7D7EBB1EDA}"/>
    <hyperlink ref="M1049" r:id="rId2094" location="!/bernardagrobler/status/996109907651899393" xr:uid="{79379603-AE94-4A7E-8C8C-A37FADB2601F}"/>
    <hyperlink ref="M1050" r:id="rId2095" location="!/bernardagrobler/status/996111380653670403" xr:uid="{D2EA304D-779E-4065-98D7-29E797FD8F6B}"/>
    <hyperlink ref="M1051" r:id="rId2096" location="!/bernardagrobler/status/996298608898080768" xr:uid="{BBD095FD-28A8-44BD-8B22-524ED5B3AE70}"/>
    <hyperlink ref="M1052" r:id="rId2097" location="!/bernardagrobler/status/996325014994644992" xr:uid="{82D89911-564A-49C7-B89D-176D820655E3}"/>
    <hyperlink ref="M1053" r:id="rId2098" location="!/bernardagrobler/status/996340254343823360" xr:uid="{2B27839C-E36F-41F1-A17E-7203F292F16B}"/>
    <hyperlink ref="M1054" r:id="rId2099" location="!/bernardagrobler/status/996375222495440896" xr:uid="{8C3BE10F-9BE7-49C8-AAC2-BFF2A17B8502}"/>
    <hyperlink ref="M1055" r:id="rId2100" location="!/bernardagrobler/status/996377886474035201" xr:uid="{8328D38A-2BEC-4E41-B2C7-DD0FFF9A5241}"/>
    <hyperlink ref="M1056" r:id="rId2101" location="!/bernardagrobler/status/996377886474035201" xr:uid="{0FF32757-63BB-4218-B787-3A12320308E9}"/>
    <hyperlink ref="M1057" r:id="rId2102" location="!/bernardagrobler/status/996377886474035201" xr:uid="{382ACF0A-EC21-41BD-888A-C0F17617C82C}"/>
    <hyperlink ref="M1058" r:id="rId2103" location="!/bernardagrobler/status/996416260333342721" xr:uid="{A3C8DCC2-EDF6-4637-B057-285C08F2A3D3}"/>
    <hyperlink ref="M1059" r:id="rId2104" location="!/bernardagrobler/status/996486857587339264" xr:uid="{7B90EB0C-0551-4B7A-86BF-0A5D76096A64}"/>
    <hyperlink ref="M1060" r:id="rId2105" location="!/bernardagrobler/status/996721272020258816" xr:uid="{C4378C6B-83CB-47B6-9333-3A7B0F6A8D36}"/>
    <hyperlink ref="M1061" r:id="rId2106" location="!/bernardagrobler/status/996727933027921921" xr:uid="{9CB2615A-F5A1-4C82-AC03-2FE746B0F131}"/>
    <hyperlink ref="M2068" r:id="rId2107" location="!/matevztomsic/status/996395265031655425" xr:uid="{5CE35814-C5CE-470E-8D65-776E5312852A}"/>
    <hyperlink ref="M1062" r:id="rId2108" location="!/metkazevnik/status/996485364570353664" xr:uid="{EDBD2088-5016-4CA0-B78B-ECF8B465ABAF}"/>
    <hyperlink ref="M1063" r:id="rId2109" location="!/cikibucka/status/996489930523271168" xr:uid="{DE46CAC7-7500-4C81-94A9-0BB75C2FD5FD}"/>
    <hyperlink ref="M1064" r:id="rId2110" location="!/lajnareu/status/996395399270281217" xr:uid="{8F92882D-0899-445A-B5BD-72B85F98EBD4}"/>
    <hyperlink ref="M1065" r:id="rId2111" location="!/janezpogorelec/status/996292499223334912" xr:uid="{CFDCF2A6-1C3B-481E-B949-9EFB4724D0A9}"/>
    <hyperlink ref="M1066" r:id="rId2112" location="!/zaslovenijo2/status/996308840353280000" xr:uid="{541C0BD3-18D5-477D-82C2-BFA24A81B586}"/>
    <hyperlink ref="M1067" r:id="rId2113" location="!/lajnareu/status/996409590488158208" xr:uid="{A79DBE61-139B-47C6-B3D1-F29E29F107CA}"/>
    <hyperlink ref="M1068" r:id="rId2114" location="!/janezpogorelec/status/996292499223334912" xr:uid="{BA55B9F7-55D1-40C2-8875-123DE0E6BD3D}"/>
    <hyperlink ref="M1069" r:id="rId2115" location="!/zaslovenijo2/status/996308840353280000" xr:uid="{8311B02C-51F9-4227-AEB8-EFCA7D5B323F}"/>
    <hyperlink ref="M1070" r:id="rId2116" location="!/lajnareu/status/996409590488158208" xr:uid="{AB9E9679-C68A-4D06-BBB4-CE44DD8FE8E9}"/>
    <hyperlink ref="M1857" r:id="rId2117" location="!/janezpogorelec/status/996292499223334912" xr:uid="{890CF76A-E18A-437B-A103-B7F384828736}"/>
    <hyperlink ref="M1071" r:id="rId2118" location="!/zaslovenijo2/status/996308840353280000" xr:uid="{51B60BEF-3A76-4E6B-AA7F-B8355D70C001}"/>
    <hyperlink ref="M1072" r:id="rId2119" location="!/zaslovenijo2/status/996308840353280000" xr:uid="{AC7F0CBE-BFDF-4085-9483-D6BA19C3EBE0}"/>
    <hyperlink ref="M1073" r:id="rId2120" location="!/lajnareu/status/996409590488158208" xr:uid="{10151429-294D-49F5-B481-E0CD368C7E8E}"/>
    <hyperlink ref="M1074" r:id="rId2121" location="!/janezpogorelec/status/996292499223334912" xr:uid="{31C081E0-4ED7-488F-AAFD-3B9EF53224F9}"/>
    <hyperlink ref="M1075" r:id="rId2122" location="!/lajnareu/status/996409590488158208" xr:uid="{4D389CD0-1FA1-4921-B357-EB5CA3B83915}"/>
    <hyperlink ref="M2069" r:id="rId2123" location="!/prolittera/status/996404974904070144" xr:uid="{A9B6F2D9-8F14-4D39-AFD0-450D5E8DA327}"/>
    <hyperlink ref="M1076" r:id="rId2124" location="!/lajnareu/status/996409590488158208" xr:uid="{3CF21AFC-59CF-4EA0-96CA-5E76C0C6FB13}"/>
    <hyperlink ref="M1858" r:id="rId2125" location="!/janezpogorelec/status/996294949187530753" xr:uid="{B110547B-09F4-4B40-8A5D-2B6C71DB95C3}"/>
    <hyperlink ref="M1859" r:id="rId2126" location="!/lajnareu/status/996409590488158208" xr:uid="{AEA8E880-8CFD-4566-8540-3614CF3BD8E3}"/>
    <hyperlink ref="M1077" r:id="rId2127" location="!/lajnareu/status/996259732053725184" xr:uid="{34541F4D-59A8-4D69-B070-05558FD49926}"/>
    <hyperlink ref="M1078" r:id="rId2128" location="!/lajnareu/status/996284407374864384" xr:uid="{E2657605-E6DF-447B-9EE6-45D7CCAE866F}"/>
    <hyperlink ref="M1079" r:id="rId2129" location="!/lajnareu/status/996450616053501954" xr:uid="{3A905A8C-8338-4A72-8107-76D7F888C4AE}"/>
    <hyperlink ref="M1080" r:id="rId2130" location="!/lajnareu/status/996450616053501954" xr:uid="{A18C9545-C49C-418B-9261-14F124713EF7}"/>
    <hyperlink ref="M1081" r:id="rId2131" location="!/lajnareu/status/996605775995949056" xr:uid="{3ACF6A36-9C23-404D-914C-024BCED64E8F}"/>
    <hyperlink ref="M1082" r:id="rId2132" location="!/lajnareu/status/996608446937038848" xr:uid="{04800064-D5B5-44EC-952C-567B7624BCB3}"/>
    <hyperlink ref="M1083" r:id="rId2133" location="!/lajnareu/status/996728371160801280" xr:uid="{F1347915-EC41-490A-A003-F52E9E323C61}"/>
    <hyperlink ref="M1084" r:id="rId2134" location="!/cikibucka/status/996322211916075008" xr:uid="{34164916-7591-44CD-A159-5550BC5E8F04}"/>
    <hyperlink ref="M1860" r:id="rId2135" location="!/alzheimerultra/status/996318797803020288" xr:uid="{6DF5518F-BE34-45AD-A16A-1B91AD64D181}"/>
    <hyperlink ref="M1085" r:id="rId2136" location="!/cikibucka/status/996322211916075008" xr:uid="{6923F06D-A859-4E51-8DF1-55DB20F6869B}"/>
    <hyperlink ref="M1086" r:id="rId2137" location="!/alzheimerultra/status/996318797803020288" xr:uid="{2A57CB7D-0382-44CB-A9D6-56DB5C6661ED}"/>
    <hyperlink ref="M1087" r:id="rId2138" location="!/alzheimerultra/status/996319453360074755" xr:uid="{C6EA3F30-67E0-421D-9337-2D3116B2A7B2}"/>
    <hyperlink ref="M1088" r:id="rId2139" location="!/alzheimerultra/status/996321310304362496" xr:uid="{9BDF85FF-09CE-4610-9DF4-5FB0FBF85DB0}"/>
    <hyperlink ref="M1089" r:id="rId2140" location="!/alzheimerultra/status/996704548277374976" xr:uid="{28C55FF8-4D49-4CE3-962E-D926B32D48EA}"/>
    <hyperlink ref="M1090" r:id="rId2141" location="!/alzheimerultra/status/996724333996380160" xr:uid="{1D93A762-3FFC-4194-85B9-2E4E06FD263F}"/>
    <hyperlink ref="M1091" r:id="rId2142" location="!/alzheimerultra/status/996728558297976832" xr:uid="{FDC80659-1771-495A-A62A-2CE0ED33FB41}"/>
    <hyperlink ref="M1092" r:id="rId2143" location="!/dragozad/status/996635990608490496" xr:uid="{26E99FBE-6B2D-4CFB-A06B-1E43C98509A4}"/>
    <hyperlink ref="M1093" r:id="rId2144" location="!/dragozad/status/996635990608490496" xr:uid="{FEB7F6CD-2931-488C-AE3D-6A76C7F33269}"/>
    <hyperlink ref="M1094" r:id="rId2145" location="!/dragozad/status/996728628233801729" xr:uid="{1C54A595-2719-4FEE-A362-17C8FF28A4E2}"/>
    <hyperlink ref="M1095" r:id="rId2146" location="!/dragozad/status/996728628233801729" xr:uid="{3106567E-8335-4E40-8C2B-6FAF4E13CADB}"/>
    <hyperlink ref="M1096" r:id="rId2147" location="!/zosds_ig/status/996728896845418496" xr:uid="{4150A683-96F5-4116-A137-5E25836FF465}"/>
    <hyperlink ref="M1097" r:id="rId2148" location="!/magictrics/status/996275519384686592" xr:uid="{EE16D22F-75FF-4764-BAA2-AD7A796B6F69}"/>
    <hyperlink ref="M1098" r:id="rId2149" location="!/magictrics/status/996729127238557696" xr:uid="{1FA25D01-EAE6-465C-885C-B1B7148270B6}"/>
    <hyperlink ref="M1099" r:id="rId2150" location="!/bozopredalic/status/996729200861163520" xr:uid="{AA9C2A86-B8F5-4BA6-B3D1-6007A5F7D1EE}"/>
    <hyperlink ref="M1100" r:id="rId2151" location="!/bozopredalic/status/996729200861163520" xr:uid="{AF724CDF-0B05-4AFE-BA30-7A9B6AD9D7A0}"/>
    <hyperlink ref="M1101" r:id="rId2152" location="!/smarjanca/status/996344839699619845" xr:uid="{C88D39C9-5B4E-4169-AA5E-0AD490B2F702}"/>
    <hyperlink ref="M1102" r:id="rId2153" location="!/smarjanca/status/996729760800759808" xr:uid="{D2179723-E7AE-48EB-AD9D-F68B140C9380}"/>
    <hyperlink ref="M1103" r:id="rId2154" location="!/smarjanca/status/996729760800759808" xr:uid="{EA44E4C1-D594-44D2-A217-F08E2A4D644E}"/>
    <hyperlink ref="M2070" r:id="rId2155" location="!/kia_slovenija/status/996730647229149186" xr:uid="{8F8E5A79-2A40-4E06-B79C-8D15ACCC895D}"/>
    <hyperlink ref="M1104" r:id="rId2156" location="!/wildduckmb/status/996367130961567749" xr:uid="{399BF09F-817F-4EF0-81F6-4A82FE3CE87E}"/>
    <hyperlink ref="M1105" r:id="rId2157" location="!/wildduckmb/status/996385953685098497" xr:uid="{36E72862-D035-49CE-AFBC-09056A08C66A}"/>
    <hyperlink ref="M1106" r:id="rId2158" location="!/wildduckmb/status/996468088156639232" xr:uid="{0A6421FF-00A6-4D98-BC1E-79B9447B90CE}"/>
    <hyperlink ref="M1107" r:id="rId2159" location="!/wildduckmb/status/996730770474577920" xr:uid="{CEADDB8E-2059-4CF4-873D-3F6040C6EAA2}"/>
    <hyperlink ref="M2071" r:id="rId2160" location="!/tomirozman/status/996731346134368258" xr:uid="{C7FB143D-3F73-4301-A7F0-C87DF7F01C29}"/>
    <hyperlink ref="M1108" r:id="rId2161" location="!/ikoprivnik/status/996262185444827138" xr:uid="{1B30D05A-5AB6-4879-9ACA-3051FB7E9A8D}"/>
    <hyperlink ref="M1109" r:id="rId2162" location="!/ikoprivnik/status/996263512950403072" xr:uid="{14568327-768E-451A-B539-D4CB7FCFC258}"/>
    <hyperlink ref="M1110" r:id="rId2163" location="!/ikoprivnik/status/996263512950403072" xr:uid="{3BE661E8-079C-4C01-AB22-DEB10196EAEE}"/>
    <hyperlink ref="M1111" r:id="rId2164" location="!/ikoprivnik/status/996370336403910656" xr:uid="{876F2C03-DAF4-46B1-8049-8D2CD524B610}"/>
    <hyperlink ref="M1112" r:id="rId2165" location="!/ikoprivnik/status/996370336403910656" xr:uid="{5B857763-31F0-4700-A7AE-7B744FD507F4}"/>
    <hyperlink ref="M1113" r:id="rId2166" location="!/ikoprivnik/status/996370336403910656" xr:uid="{05AD93C5-876B-493C-8264-F802F1AE0094}"/>
    <hyperlink ref="M1114" r:id="rId2167" location="!/ikoprivnik/status/996432539630923776" xr:uid="{F3C87DA3-7EDB-4110-BC8A-617E72511F10}"/>
    <hyperlink ref="M1115" r:id="rId2168" location="!/ikoprivnik/status/996432539630923776" xr:uid="{71AE4B88-57E7-4E53-AFD4-72C6BAF409F4}"/>
    <hyperlink ref="M1116" r:id="rId2169" location="!/ikoprivnik/status/996432539630923776" xr:uid="{0B823FC3-590C-4ED0-9923-3217106F4BE3}"/>
    <hyperlink ref="M1117" r:id="rId2170" location="!/ikoprivnik/status/996464981737656321" xr:uid="{3C6AFC06-4FF2-4997-B6D6-B8398C0E6461}"/>
    <hyperlink ref="M1118" r:id="rId2171" location="!/ikoprivnik/status/996731459225481217" xr:uid="{ECF28921-D81E-407F-8473-198E23A06ADE}"/>
    <hyperlink ref="M1119" r:id="rId2172" location="!/mladivso/status/996731695142506497" xr:uid="{639C64F0-86F5-487E-84F3-CCBD874C722C}"/>
    <hyperlink ref="M1120" r:id="rId2173" location="!/mladivso/status/996729745114128384" xr:uid="{9E52143C-301A-4EA9-824A-6F7F0A48BB75}"/>
    <hyperlink ref="M1121" r:id="rId2174" location="!/mladivso/status/996729745114128384" xr:uid="{20276D8B-289B-439F-9565-1423A3245F1D}"/>
    <hyperlink ref="M1122" r:id="rId2175" location="!/mladivso/status/996729745114128384" xr:uid="{5BA7E2B3-1042-4B96-BA80-6754EBD7C26E}"/>
    <hyperlink ref="M1123" r:id="rId2176" location="!/mladivso/status/996731610878889984" xr:uid="{FC02EDB4-58A2-438A-9766-42FAAA5BA6FE}"/>
    <hyperlink ref="M1124" r:id="rId2177" location="!/mladivso/status/996731679866843136" xr:uid="{DEE75C24-5994-42C7-9BEA-6F47094A4BB5}"/>
    <hyperlink ref="M1125" r:id="rId2178" location="!/sebastjanapat/status/996252608489840640" xr:uid="{AC770649-DF78-439E-915F-FDD1D02A8E06}"/>
    <hyperlink ref="M1126" r:id="rId2179" location="!/sebastjanapat/status/996731789510172673" xr:uid="{67140461-4251-4170-8495-1BC0938D8252}"/>
    <hyperlink ref="M1127" r:id="rId2180" location="!/sportniforumsds/status/996723129283162112" xr:uid="{1651B74C-AE5B-44D9-9853-FF04C75B3B03}"/>
    <hyperlink ref="M1128" r:id="rId2181" location="!/sportniforumsds/status/996726064998240256" xr:uid="{F72A0810-C2A4-4E11-AEB6-7AC39C3F612C}"/>
    <hyperlink ref="M1129" r:id="rId2182" location="!/sportniforumsds/status/996727407976566784" xr:uid="{5D1F0EE4-CC43-4E27-8F26-41CD8AE8F71D}"/>
    <hyperlink ref="M1130" r:id="rId2183" location="!/sportniforumsds/status/996731812155183104" xr:uid="{884A67AE-67EA-421B-A5A3-3154772BC256}"/>
    <hyperlink ref="M1131" r:id="rId2184" location="!/milakuki27/status/996732073992966144" xr:uid="{B75EF180-237A-46DA-A349-84DFAD28F71A}"/>
    <hyperlink ref="M1861" r:id="rId2185" location="!/slogroyper/status/996732298136518656" xr:uid="{6D3AD17D-0D89-45AE-BADD-4010B6001F27}"/>
    <hyperlink ref="M1132" r:id="rId2186" location="!/slogroyper/status/996732298136518656" xr:uid="{97A96B39-CCC6-40F5-9E37-04E143E0DA24}"/>
    <hyperlink ref="M1133" r:id="rId2187" location="!/jansaretweets/status/996294739140972544" xr:uid="{162D77F7-A798-4D8E-9424-E94CCAECDF36}"/>
    <hyperlink ref="M1134" r:id="rId2188" location="!/jansaretweets/status/996294739140972544" xr:uid="{CBFFD863-F941-419A-B7C1-8A02E9D1318F}"/>
    <hyperlink ref="M1135" r:id="rId2189" location="!/jansaretweets/status/996294769818132480" xr:uid="{7071E7B8-B9CB-4A2E-8F60-9FE78BE12CC2}"/>
    <hyperlink ref="M1136" r:id="rId2190" location="!/jansaretweets/status/996324880793645057" xr:uid="{3DCD25F5-3C90-44AC-9F09-A4DC11ACBAA0}"/>
    <hyperlink ref="M1137" r:id="rId2191" location="!/jansaretweets/status/996626892999610373" xr:uid="{435B28F4-9229-44D3-AF67-43AB92D9B43D}"/>
    <hyperlink ref="M1138" r:id="rId2192" location="!/jansaretweets/status/996732566257459200" xr:uid="{50FD728F-AAA7-4EC2-B884-F5F9A419DCBC}"/>
    <hyperlink ref="M1139" r:id="rId2193" location="!/sonjaramsak/status/996338411052195842" xr:uid="{7D63B9C3-1DB3-4068-A119-4157ADC29A04}"/>
    <hyperlink ref="M1140" r:id="rId2194" location="!/sonjaramsak/status/996435407951843328" xr:uid="{195B4100-F531-4F38-96E2-548B1E47E4D2}"/>
    <hyperlink ref="M1141" r:id="rId2195" location="!/sonjaramsak/status/996647391116910592" xr:uid="{EC709D4E-063C-4516-A5E1-3A7251803272}"/>
    <hyperlink ref="M1142" r:id="rId2196" location="!/sonjaramsak/status/996721246975950854" xr:uid="{36E8AD32-9080-40BC-9172-4AFBE78227FF}"/>
    <hyperlink ref="M1143" r:id="rId2197" location="!/sonjaramsak/status/996733407240556544" xr:uid="{B569B7FB-E16F-4C90-B4FA-EC19BD2CC855}"/>
    <hyperlink ref="M1144" r:id="rId2198" location="!/aleszuzek/status/996331321269121025" xr:uid="{FF8A3F00-F4CD-441D-8FDD-0691309CBBA8}"/>
    <hyperlink ref="M1145" r:id="rId2199" location="!/revijareporter/status/996259056359796737" xr:uid="{39AAB977-F2ED-46F6-B3A6-68270D653863}"/>
    <hyperlink ref="M1146" r:id="rId2200" location="!/karolin32896391/status/996319454878486529" xr:uid="{0B910DE5-684A-46EE-AECB-85DAD81378C8}"/>
    <hyperlink ref="M1147" r:id="rId2201" location="!/karolin32896391/status/996319454878486529" xr:uid="{029F36C5-D157-4D26-B95A-1FF519F537F9}"/>
    <hyperlink ref="M1148" r:id="rId2202" location="!/karolin32896391/status/996471666334191621" xr:uid="{DA85701D-2579-4454-990B-2C9201F28B39}"/>
    <hyperlink ref="M1149" r:id="rId2203" location="!/karolin32896391/status/996734994977558529" xr:uid="{47F2166B-64F0-44D6-96B2-B179A163C75B}"/>
    <hyperlink ref="M2072" r:id="rId2204" location="!/tomijurman/status/996735819607142401" xr:uid="{8E33A3B5-44B4-4C98-B47F-30A2E5533766}"/>
    <hyperlink ref="M1150" r:id="rId2205" location="!/annianni246/status/996108694298529797" xr:uid="{9E93BEA3-59E7-48E2-AAF7-E0A7634B3FD4}"/>
    <hyperlink ref="M1151" r:id="rId2206" location="!/annianni246/status/996108694298529797" xr:uid="{73E2943D-77F9-4F29-96D0-82D9D5CA1E19}"/>
    <hyperlink ref="M1862" r:id="rId2207" location="!/annianni246/status/996108694298529797" xr:uid="{DF9B46F8-E7F9-4F95-BE6D-215E1D03A9F4}"/>
    <hyperlink ref="M1863" r:id="rId2208" location="!/tradicijaslo/status/996106409715609600" xr:uid="{63C959F3-0AA7-46E0-AA26-B04B35AC81C4}"/>
    <hyperlink ref="M1152" r:id="rId2209" location="!/sumandreja/status/996111798125416455" xr:uid="{0928654B-BB74-4340-8B64-30B2A2376466}"/>
    <hyperlink ref="M1864" r:id="rId2210" location="!/tradicijaslo/status/996683285026758657" xr:uid="{6347B284-256B-4F20-BC20-4A743D68E0B5}"/>
    <hyperlink ref="M1153" r:id="rId2211" location="!/tradicijaslo/status/996697909402963968" xr:uid="{3C51DB82-ECDF-4E48-8916-01F0E3A090D5}"/>
    <hyperlink ref="M1154" r:id="rId2212" location="!/sumandreja/status/996683539159703552" xr:uid="{843D7D82-58CF-4079-94EC-3E6FBFDC02D7}"/>
    <hyperlink ref="M1155" r:id="rId2213" location="!/sumandreja/status/996111798125416455" xr:uid="{7756120D-7938-4D0C-85BE-8F5439E29530}"/>
    <hyperlink ref="M1156" r:id="rId2214" location="!/sumandreja/status/996111798125416455" xr:uid="{3F9DFDAB-9304-42CB-B014-AC50C0C5B2E5}"/>
    <hyperlink ref="M2073" r:id="rId2215" location="!/sumandreja/status/996253139941691392" xr:uid="{23EC4EDB-1932-4FD8-9CB2-5B846175DC89}"/>
    <hyperlink ref="M1157" r:id="rId2216" location="!/sumandreja/status/996434265557667840" xr:uid="{40025CC9-7764-4AE6-8C20-1AAB200F8688}"/>
    <hyperlink ref="M1158" r:id="rId2217" location="!/sumandreja/status/996703378230206465" xr:uid="{E2A031AB-41AF-4614-8D69-2977A5DD97F1}"/>
    <hyperlink ref="M1159" r:id="rId2218" location="!/sumandreja/status/996735853857857538" xr:uid="{B9DAE72D-FAD0-480F-9145-64F8766556B1}"/>
    <hyperlink ref="M1160" r:id="rId2219" location="!/sumandreja/status/996735853857857538" xr:uid="{3C5D8E6E-707D-4E74-A13B-9FDF249C96DB}"/>
    <hyperlink ref="M1161" r:id="rId2220" location="!/strankasloga/status/996666336796344321" xr:uid="{23BDB02D-CD28-429B-92AB-61447D377EC2}"/>
    <hyperlink ref="M1162" r:id="rId2221" location="!/antontomazic/status/996313860826116096" xr:uid="{815F0C4F-6E91-4045-8094-3814D6A8DE1B}"/>
    <hyperlink ref="M1163" r:id="rId2222" location="!/antontomazic/status/996322263954870273" xr:uid="{52D1BAD5-8813-455C-B1C4-7187B8705B87}"/>
    <hyperlink ref="M1164" r:id="rId2223" location="!/antontomazic/status/996322263954870273" xr:uid="{D76256F4-81D3-4710-9A66-B24A10206F4B}"/>
    <hyperlink ref="M1165" r:id="rId2224" location="!/antontomazic/status/996333554173923329" xr:uid="{52D505F7-FA8C-4E69-B72E-6200382A5D6F}"/>
    <hyperlink ref="M2074" r:id="rId2225" location="!/huaweimobilesi/status/996735967645052928" xr:uid="{888DFEEA-4EBC-4D96-9730-004321AFD2F5}"/>
    <hyperlink ref="M1166" r:id="rId2226" location="!/neurovirtu/status/996683937090072577" xr:uid="{0363FAEA-8F32-445B-A6A0-4345EEC77036}"/>
    <hyperlink ref="M1167" r:id="rId2227" location="!/marijamerii/status/996686043951828992" xr:uid="{7C0BB915-6042-4927-AAF9-B4EFD96382E9}"/>
    <hyperlink ref="M1168" r:id="rId2228" location="!/jaka__dolinar/status/996312744499462144" xr:uid="{C66EC445-7149-4307-8774-4C49CCAF2190}"/>
    <hyperlink ref="M1169" r:id="rId2229" location="!/jaka__dolinar/status/996312744499462144" xr:uid="{C8192D59-0FC9-4124-AAC1-2F5DEDF2FEF1}"/>
    <hyperlink ref="M1170" r:id="rId2230" location="!/jaka__dolinar/status/996425494580121602" xr:uid="{9AC0FAD4-3C8F-40CD-BA25-50AE5A9EF42C}"/>
    <hyperlink ref="M1171" r:id="rId2231" location="!/jaka__dolinar/status/996425494580121602" xr:uid="{A5C84453-989A-403A-A6E7-5F295D98E7F2}"/>
    <hyperlink ref="M2075" r:id="rId2232" location="!/jaka__dolinar/status/996709805992669185" xr:uid="{60043A6B-9AB8-42B4-8B13-6C0500F1C4B9}"/>
    <hyperlink ref="M1172" r:id="rId2233" location="!/marijamerii/status/996736891637649409" xr:uid="{F9BD9EB7-5DE8-4E0D-A14E-CEDD037AA176}"/>
    <hyperlink ref="M1173" r:id="rId2234" location="!/marijamerii/status/996328960920342529" xr:uid="{279C1D8C-0534-4215-BBB2-53EA6F9A030B}"/>
    <hyperlink ref="M1174" r:id="rId2235" location="!/marijamerii/status/996329137211047936" xr:uid="{02F115C4-2A38-4F37-A603-05DA1DF960D6}"/>
    <hyperlink ref="M1175" r:id="rId2236" location="!/marijamerii/status/996388768163737601" xr:uid="{4FA893D0-1B94-4C7D-A32F-EDB1CAE6ECA0}"/>
    <hyperlink ref="M1176" r:id="rId2237" location="!/marijamerii/status/996685002665529344" xr:uid="{44995C9D-C412-41BA-A6DF-649DA3361CF1}"/>
    <hyperlink ref="M1177" r:id="rId2238" location="!/marijamerii/status/996686043951828992" xr:uid="{83C4E826-211A-458A-A469-5C4ECDC8FAA6}"/>
    <hyperlink ref="M1178" r:id="rId2239" location="!/marijamerii/status/996736742584668160" xr:uid="{A94CB6D3-D6DE-4EA1-886D-DF4C16CFD19C}"/>
    <hyperlink ref="M1179" r:id="rId2240" location="!/marijamerii/status/996736742584668160" xr:uid="{A2DDA92C-F5B2-429C-91C7-590A72614095}"/>
    <hyperlink ref="M1180" r:id="rId2241" location="!/markoferluga/status/996623288616046592" xr:uid="{8F1D8D91-471B-43B6-AFEB-AD1DE8764851}"/>
    <hyperlink ref="M1181" r:id="rId2242" location="!/markoferluga/status/996660207639031808" xr:uid="{756798F0-6549-4930-AE8C-09546C91C57B}"/>
    <hyperlink ref="M2076" r:id="rId2243" location="!/markoferluga/status/996737475925151744" xr:uid="{63AC2985-17BA-4460-8BE4-459B08281DB1}"/>
    <hyperlink ref="M2077" r:id="rId2244" location="!/memrea1/status/996738070509633536" xr:uid="{B70C3D0E-59BF-4F84-B39B-ABF314463B45}"/>
    <hyperlink ref="M1182" r:id="rId2245" location="!/kovacrebeka/status/996282664012402688" xr:uid="{999C5E4E-7F00-48CF-ADB9-A18BD006121B}"/>
    <hyperlink ref="M1183" r:id="rId2246" location="!/delo/status/996250656729128960" xr:uid="{967DADBC-767B-4718-AEA8-58041426E346}"/>
    <hyperlink ref="M1184" r:id="rId2247" location="!/delo/status/996250656729128960" xr:uid="{BDEBE3C0-CAFB-4788-84DC-E59C96AAE134}"/>
    <hyperlink ref="M2078" r:id="rId2248" location="!/delo/status/996257375735730176" xr:uid="{3329259A-BBD5-4DDB-9CDF-1A616298A9D3}"/>
    <hyperlink ref="M1185" r:id="rId2249" location="!/cikibucka/status/996321581617111040" xr:uid="{DB59DD8D-D128-4AE7-B11A-835325187A2D}"/>
    <hyperlink ref="M1186" r:id="rId2250" location="!/bozidarbiscan/status/996310053228597248" xr:uid="{C7985C95-C794-4ADC-B3A6-E33D2C9462E5}"/>
    <hyperlink ref="M1187" r:id="rId2251" location="!/kogojslavko/status/996271823540154368" xr:uid="{E0C5EABE-2321-4DED-B401-7D4FA1AF4000}"/>
    <hyperlink ref="M1188" r:id="rId2252" location="!/grsgmi/status/996652140973252608" xr:uid="{84699258-E6A7-4E3E-A80F-014E753D6A07}"/>
    <hyperlink ref="M2079" r:id="rId2253" location="!/muhabc1/status/996315568880930818" xr:uid="{FA62E8A3-27DB-4B7B-B013-02E3C1860806}"/>
    <hyperlink ref="M1189" r:id="rId2254" location="!/muhabc1/status/996359423349133312" xr:uid="{BD8B7103-1C18-43DA-9DD9-B669C69876EC}"/>
    <hyperlink ref="M1190" r:id="rId2255" location="!/hbeladona/status/996650780064145408" xr:uid="{1A3B671C-574F-4864-8CB2-B4DD722A234C}"/>
    <hyperlink ref="M1191" r:id="rId2256" location="!/hbeladona/status/996384748615368704" xr:uid="{10320255-A522-4D78-9A23-B90B3A6A645C}"/>
    <hyperlink ref="M1192" r:id="rId2257" location="!/hbeladona/status/996739227038769152" xr:uid="{E59DF0BC-572C-4036-9D12-8D35C1864DBF}"/>
    <hyperlink ref="M1193" r:id="rId2258" location="!/blagovestgb/status/996262164418777089" xr:uid="{89FDB579-BF09-4A40-8BA8-C460C6958B4A}"/>
    <hyperlink ref="M1194" r:id="rId2259" location="!/blagovestgb/status/996262839038996480" xr:uid="{EEA0A592-BB57-4BC1-9B2D-1D833033F63F}"/>
    <hyperlink ref="M1195" r:id="rId2260" location="!/blagovestgb/status/996263607678701568" xr:uid="{D4343CE6-C230-4E67-9095-71CF945C2B25}"/>
    <hyperlink ref="M1196" r:id="rId2261" location="!/blagovestgb/status/996300003969773569" xr:uid="{379D0AFA-85BB-4358-AE18-6983FE090797}"/>
    <hyperlink ref="M1197" r:id="rId2262" location="!/blagovestgb/status/996412607488757761" xr:uid="{B925E5F2-34E8-4894-826F-C2F643053DAB}"/>
    <hyperlink ref="M1198" r:id="rId2263" location="!/blagovestgb/status/996412680213803010" xr:uid="{EB35ED13-3DAD-403B-8F49-DFE3FF19E071}"/>
    <hyperlink ref="M1199" r:id="rId2264" location="!/blagovestgb/status/996460828294569985" xr:uid="{B131A950-501A-46B4-8FBE-9B51EC87CEB4}"/>
    <hyperlink ref="M1200" r:id="rId2265" location="!/blagovestgb/status/996460828294569985" xr:uid="{33E77382-32DB-41AE-9099-BD76B3A52E2D}"/>
    <hyperlink ref="M1201" r:id="rId2266" location="!/blagovestgb/status/996739258995048448" xr:uid="{563FCE01-3FEE-4F7F-BC65-C73CBFFF9B9B}"/>
    <hyperlink ref="M1202" r:id="rId2267" location="!/blagovestgb/status/996739258995048448" xr:uid="{73709B88-CD0C-499E-A3CE-396476E662FF}"/>
    <hyperlink ref="M1203" r:id="rId2268" location="!/blagovestgb/status/996739258995048448" xr:uid="{CBD83AE3-259D-44FF-86B2-66D2729AAF33}"/>
    <hyperlink ref="M1204" r:id="rId2269" location="!/blagovestgb/status/996739258995048448" xr:uid="{6D6BBAB6-3DE3-48F6-962E-4E321026895E}"/>
    <hyperlink ref="M1205" r:id="rId2270" location="!/blagovestgb/status/996739258995048448" xr:uid="{4F7A9769-34B8-4C5A-8334-BD6C507E86C4}"/>
    <hyperlink ref="M1206" r:id="rId2271" location="!/blagovestgb/status/996739258995048448" xr:uid="{B3C6AA3D-74A9-4003-ABEA-CA291DF4E956}"/>
    <hyperlink ref="M1207" r:id="rId2272" location="!/salihovicalen/status/996739609479573504" xr:uid="{498A506B-1811-4C93-A34D-B737240E9E9E}"/>
    <hyperlink ref="M1208" r:id="rId2273" location="!/rajkogeric/status/996441276865183744" xr:uid="{CFE2951E-6B09-4F89-8D66-B3103DC1947C}"/>
    <hyperlink ref="M1865" r:id="rId2274" location="!/matejzz/status/996395748467109889" xr:uid="{18EEF149-02D9-4885-BF24-62EBC71083F5}"/>
    <hyperlink ref="M1209" r:id="rId2275" location="!/matejzz/status/996739791730413573" xr:uid="{4AD83B44-F60C-4392-9FB5-8CE2AFA1CC6B}"/>
    <hyperlink ref="M1210" r:id="rId2276" location="!/matejzz/status/996395748467109889" xr:uid="{75B905D6-7847-435D-9E68-20DAD7C0ACAC}"/>
    <hyperlink ref="M1211" r:id="rId2277" location="!/matejzz/status/996453486429655046" xr:uid="{4971EB45-E44C-424A-BE9C-AAD55F05E62C}"/>
    <hyperlink ref="M1212" r:id="rId2278" location="!/matejzz/status/996453486429655046" xr:uid="{B3C90C49-7A7B-4165-A597-57158D3AED36}"/>
    <hyperlink ref="M1213" r:id="rId2279" location="!/matejzz/status/996453486429655046" xr:uid="{8AB529E5-3F5E-4FA9-9AA0-9EA1AC64A952}"/>
    <hyperlink ref="M1866" r:id="rId2280" location="!/matejzz/status/996453486429655046" xr:uid="{8888C8FC-1109-49C1-A6C8-610E649E7950}"/>
    <hyperlink ref="M1214" r:id="rId2281" location="!/matejzz/status/996739791730413573" xr:uid="{9797174C-18AA-4F9F-B76F-EFFD4FE625ED}"/>
    <hyperlink ref="M1215" r:id="rId2282" location="!/matejzz/status/996739791730413573" xr:uid="{2C2BD1F0-755F-4FA9-8093-7B7E4354AA54}"/>
    <hyperlink ref="M1216" r:id="rId2283" location="!/matejzz/status/996739791730413573" xr:uid="{47F1C311-912F-4DF7-A794-32CBCBB08DBA}"/>
    <hyperlink ref="M1217" r:id="rId2284" location="!/matejzz/status/996739791730413573" xr:uid="{972188F8-07FA-4329-B641-297AAC1CAD2D}"/>
    <hyperlink ref="M1218" r:id="rId2285" location="!/matejzz/status/996739791730413573" xr:uid="{8951E92A-214A-4ADD-A750-0B170919494A}"/>
    <hyperlink ref="M1219" r:id="rId2286" location="!/matejzz/status/996739791730413573" xr:uid="{9C9BC22F-0624-484E-917E-8439EC3BA0FA}"/>
    <hyperlink ref="M1867" r:id="rId2287" location="!/matejzz/status/996739791730413573" xr:uid="{C752A378-0DB7-4EE0-9943-0FD15DAA4AEB}"/>
    <hyperlink ref="M2080" r:id="rId2288" location="!/ipirkovic/status/996431885684404227" xr:uid="{DA476D8E-2CF2-40AE-847E-905B7F4F3AD0}"/>
    <hyperlink ref="M1220" r:id="rId2289" location="!/mojcav1/status/996432867268988928" xr:uid="{E904979C-882B-49CB-A9D9-BD8C563B35BC}"/>
    <hyperlink ref="M1221" r:id="rId2290" location="!/jjansasds/status/996465125237420032" xr:uid="{4EB63E95-C976-4407-9523-6EA6C9F67FDE}"/>
    <hyperlink ref="M1222" r:id="rId2291" location="!/aleksandragregl/status/996272637176373248" xr:uid="{06C8C65B-337A-402E-9286-A91767CBF917}"/>
    <hyperlink ref="M1223" r:id="rId2292" location="!/aleksandragregl/status/996316000277721088" xr:uid="{19FFFB76-B120-435F-8D3B-57BDC0780D19}"/>
    <hyperlink ref="M1224" r:id="rId2293" location="!/aleksandragregl/status/996346616486551557" xr:uid="{26800097-57A4-4467-AB9B-D25D8CE5384E}"/>
    <hyperlink ref="M1225" r:id="rId2294" location="!/aleksandragregl/status/996409459181326336" xr:uid="{842A993E-FD9B-4B16-BB54-AB19ACC113B9}"/>
    <hyperlink ref="M1226" r:id="rId2295" location="!/aleksandragregl/status/996451199615488001" xr:uid="{4BD48247-90AA-427E-9B06-FBDD14988F3E}"/>
    <hyperlink ref="M1227" r:id="rId2296" location="!/aleksandragregl/status/996451199615488001" xr:uid="{EBD0FF4F-9CEA-4C6B-ACBA-670745C78DF4}"/>
    <hyperlink ref="M1228" r:id="rId2297" location="!/aleksandragregl/status/996739921917415425" xr:uid="{02E71C1A-A499-4944-96C0-7B2BD2660B97}"/>
    <hyperlink ref="M1229" r:id="rId2298" location="!/aleksandragregl/status/996739921917415425" xr:uid="{00DCA53F-93AA-47B9-925F-5567F6288579}"/>
    <hyperlink ref="M1230" r:id="rId2299" location="!/aleksandragregl/status/996739921917415425" xr:uid="{B00E8234-C2B3-4971-8091-4B8DDD169CE5}"/>
    <hyperlink ref="M1231" r:id="rId2300" location="!/aleksandragregl/status/996739921917415425" xr:uid="{A1127FF8-13A9-4343-B8AB-1E4BDD2F2E0E}"/>
    <hyperlink ref="M1232" r:id="rId2301" location="!/aleksandragregl/status/996739921917415425" xr:uid="{C14FFECD-3E80-436F-979E-C99F974434DF}"/>
    <hyperlink ref="M1233" r:id="rId2302" location="!/aleksandragregl/status/996739921917415425" xr:uid="{5F715BA6-1098-4710-A67F-2F54E238C36C}"/>
    <hyperlink ref="M1234" r:id="rId2303" location="!/anzelog/status/996740106471034880" xr:uid="{F97DF209-DC0D-4468-87F9-C1E0D556E9A3}"/>
    <hyperlink ref="M2081" r:id="rId2304" location="!/lbna69/status/996305349631270913" xr:uid="{34D291F5-B57C-4CC7-B205-FEEB88FDF388}"/>
    <hyperlink ref="M1235" r:id="rId2305" location="!/lbna69/status/996345086886711297" xr:uid="{8BCC2984-ABE7-4A10-A12F-F715BF018D42}"/>
    <hyperlink ref="M1236" r:id="rId2306" location="!/lbna69/status/996345086886711297" xr:uid="{D57DF2B7-BE28-4C85-9FD0-0FE67CE3A5D9}"/>
    <hyperlink ref="M1868" r:id="rId2307" location="!/lbna69/status/996439936235646976" xr:uid="{5917147E-5046-41F5-8E93-6C38F1A58100}"/>
    <hyperlink ref="M1237" r:id="rId2308" location="!/vinkovasle1/status/996354335838818304" xr:uid="{A59512B2-BE58-432E-B13A-66CBDA01DCB5}"/>
    <hyperlink ref="M1869" r:id="rId2309" location="!/krtmen/status/996416797170655232" xr:uid="{9850B780-F504-41BD-96CA-3AD18CE370A1}"/>
    <hyperlink ref="M1870" r:id="rId2310" location="!/nemarambutlov/status/996344733839568896" xr:uid="{7750F995-DF19-4456-A99F-E78957A90E45}"/>
    <hyperlink ref="M1238" r:id="rId2311" location="!/alenkamajsep/status/996358459309387776" xr:uid="{08615FE3-AE3B-43B8-B1C9-BF605EB3E183}"/>
    <hyperlink ref="M1239" r:id="rId2312" location="!/alenkamajsep/status/996250715919192064" xr:uid="{D79FBA5A-40A7-4AFB-BFD6-528C7CCEFC58}"/>
    <hyperlink ref="M1240" r:id="rId2313" location="!/alenkamajsep/status/996250852695461888" xr:uid="{04A576DB-6EFF-474B-A9B3-E9A2CC50D04E}"/>
    <hyperlink ref="M1241" r:id="rId2314" location="!/alenkamajsep/status/996254259065876480" xr:uid="{8382C877-8EE4-4ED5-9C26-601326A7051F}"/>
    <hyperlink ref="M1242" r:id="rId2315" location="!/alenkamajsep/status/996353744865505280" xr:uid="{961639C8-5F5D-4B1B-B6D9-AEC11EC48BA6}"/>
    <hyperlink ref="M1243" r:id="rId2316" location="!/alenkamajsep/status/996358459309387776" xr:uid="{3300EA9F-1728-438E-AB0D-E022E1380124}"/>
    <hyperlink ref="M1244" r:id="rId2317" location="!/alenkamajsep/status/996358546290814976" xr:uid="{04D6700A-DF7A-4FFE-BCCB-332BE1F73E24}"/>
    <hyperlink ref="M1245" r:id="rId2318" location="!/alenkamajsep/status/996358546290814976" xr:uid="{DF433BDD-CA08-4260-AAF9-326DF5B630AD}"/>
    <hyperlink ref="M1246" r:id="rId2319" location="!/alenkamajsep/status/996382522996068352" xr:uid="{B55FB93A-1F41-4B27-8386-BFFD38041A91}"/>
    <hyperlink ref="M1247" r:id="rId2320" location="!/alenkamajsep/status/996400384146100226" xr:uid="{BE578639-07C2-457A-B404-CCD363BD8282}"/>
    <hyperlink ref="M1248" r:id="rId2321" location="!/alenkamajsep/status/996400384146100226" xr:uid="{ED88DA01-D1D6-420D-9D4C-73CF771EF4AB}"/>
    <hyperlink ref="M1249" r:id="rId2322" location="!/alenkamajsep/status/996400384146100226" xr:uid="{F386F021-9371-42C9-B74F-A0A0592F50EA}"/>
    <hyperlink ref="M1250" r:id="rId2323" location="!/alenkamajsep/status/996404874152734722" xr:uid="{0DA227E5-9A5F-4318-BF93-F49280EAF147}"/>
    <hyperlink ref="M1251" r:id="rId2324" location="!/alenkamajsep/status/996479960780066816" xr:uid="{36BC25CC-C079-40FB-8E3D-F6459BA34748}"/>
    <hyperlink ref="M1252" r:id="rId2325" location="!/alenkamajsep/status/996733712279752709" xr:uid="{5F3E261E-3C33-4180-8224-35366963D5B1}"/>
    <hyperlink ref="M2082" r:id="rId2326" location="!/viktor_viktorh/status/996293077877878789" xr:uid="{A552474F-8CDD-4020-80A9-D9EFAE4FC6B7}"/>
    <hyperlink ref="M1253" r:id="rId2327" location="!/viktor_viktorh/status/996740644453396480" xr:uid="{631705F7-C55A-45FC-9D6B-553A302EF0C4}"/>
    <hyperlink ref="M1254" r:id="rId2328" location="!/radioognjisce/status/996425671109988352" xr:uid="{FCCE1D69-FFD0-4FDB-8BD2-AB553CFE76B8}"/>
    <hyperlink ref="M1255" r:id="rId2329" location="!/jjansasds/status/996426598965432320" xr:uid="{244AA228-B820-4A16-915A-73C93384C0C6}"/>
    <hyperlink ref="M1256" r:id="rId2330" location="!/polona_naglic/status/996450960921767941" xr:uid="{824EC291-99AC-4078-90A8-A090DF7F5643}"/>
    <hyperlink ref="M1257" r:id="rId2331" location="!/radioognjisce/status/996482079201398784" xr:uid="{F0D5E912-9C53-4AEB-B77D-D756F1EFA3DB}"/>
    <hyperlink ref="M1258" r:id="rId2332" location="!/jjansasds/status/996426598965432320" xr:uid="{91F9B6E4-1503-4641-B2A4-4AAEB8FC9B98}"/>
    <hyperlink ref="M1259" r:id="rId2333" location="!/polona_naglic/status/996450960921767941" xr:uid="{91EDB321-17CA-40EE-A9A1-2F5D4E45E179}"/>
    <hyperlink ref="M1260" r:id="rId2334" location="!/jcerkovnik/status/996369334237876226" xr:uid="{DC7946E1-375F-47F5-9E94-A592373FA526}"/>
    <hyperlink ref="M1261" r:id="rId2335" location="!/jcerkovnik/status/996654339430273024" xr:uid="{55C755A8-CF18-454B-9625-FC578DCBDC68}"/>
    <hyperlink ref="M1262" r:id="rId2336" location="!/jcerkovnik/status/996740879414112256" xr:uid="{1872F279-0F79-48E8-85C8-425B90B8F83A}"/>
    <hyperlink ref="M1263" r:id="rId2337" location="!/jcerkovnik/status/996740879414112256" xr:uid="{1127DFB7-9217-40F5-AD58-9565BA7331EE}"/>
    <hyperlink ref="M1264" r:id="rId2338" location="!/jcerkovnik/status/996740879414112256" xr:uid="{00B75F8C-6230-438E-92B4-446619545385}"/>
    <hyperlink ref="M1265" r:id="rId2339" location="!/jcerkovnik/status/996740879414112256" xr:uid="{B313EDB5-3B87-4C0A-B65A-F479564B3686}"/>
    <hyperlink ref="M1266" r:id="rId2340" location="!/jcerkovnik/status/996740879414112256" xr:uid="{1901C798-9313-4EFA-88E4-9D6FA984C398}"/>
    <hyperlink ref="M1267" r:id="rId2341" location="!/jcerkovnik/status/996740879414112256" xr:uid="{5B82D92F-7BD3-463E-ACEA-0B7B870387A6}"/>
    <hyperlink ref="M1268" r:id="rId2342" location="!/jcerkovnik/status/996740879414112256" xr:uid="{2AE363D1-3630-4304-A95A-2C35E4ED5174}"/>
    <hyperlink ref="M1269" r:id="rId2343" location="!/jcerkovnik/status/996740879414112256" xr:uid="{3D4F6000-76C5-406E-BFEE-4D0256D00A87}"/>
    <hyperlink ref="M1270" r:id="rId2344" location="!/jcerkovnik/status/996740879414112256" xr:uid="{B6576593-13BE-4720-B474-2578CD1780A2}"/>
    <hyperlink ref="M1271" r:id="rId2345" location="!/jcerkovnik/status/996740909613150208" xr:uid="{62FC0A1B-CCC4-4E94-BF56-53F5F51603EA}"/>
    <hyperlink ref="M1272" r:id="rId2346" location="!/rtv_slovenija/status/996741085123743744" xr:uid="{EFF5500C-3E6E-4DF0-A820-AF402F08F705}"/>
    <hyperlink ref="M1871" r:id="rId2347" location="!/r10vojko/status/996299534589485056" xr:uid="{FFCB0CB5-BCA5-45C9-9A4C-195BC9AD4502}"/>
    <hyperlink ref="M2083" r:id="rId2348" location="!/ladislavtroha/status/996741580005494784" xr:uid="{61ECD6F7-5C24-4F83-9DDC-AFD98B25E584}"/>
    <hyperlink ref="M1273" r:id="rId2349" location="!/stezinardrago/status/996273558895644672" xr:uid="{9C6E4882-FC02-4F3E-A497-5A5F29B78599}"/>
    <hyperlink ref="M1274" r:id="rId2350" location="!/rmandreja/status/996276279870672896" xr:uid="{E46F22E7-19D7-4B81-B97D-8A9209133FDA}"/>
    <hyperlink ref="M1275" r:id="rId2351" location="!/zdruzenadesnica/status/996310251199696896" xr:uid="{57EC8E6A-8C5E-43A7-98CA-5484E9EA96CE}"/>
    <hyperlink ref="M1276" r:id="rId2352" location="!/zdruzenadesnica/status/996310251199696896" xr:uid="{5738D848-84D5-46AA-AAB8-32D34594C205}"/>
    <hyperlink ref="M1277" r:id="rId2353" location="!/stezinardrago/status/996276545835716608" xr:uid="{1E31FD26-29C0-45BC-8FEA-B3D3FF3C801B}"/>
    <hyperlink ref="M1278" r:id="rId2354" location="!/metkazevnik/status/996365079577878529" xr:uid="{6888DE6D-040C-4729-AAB6-1B759F4CB939}"/>
    <hyperlink ref="M1279" r:id="rId2355" location="!/polona_naglic/status/996312928105172992" xr:uid="{767EC78C-D597-4BCF-9DC0-B6B53EE35A87}"/>
    <hyperlink ref="M1280" r:id="rId2356" location="!/stezinardrago/status/996333778997075969" xr:uid="{1A64B5AF-88D5-444C-B5F4-CA3FC5F37468}"/>
    <hyperlink ref="M1281" r:id="rId2357" location="!/rmandreja/status/996276279870672896" xr:uid="{B14387FA-0D82-44E3-8187-0EA2A1608375}"/>
    <hyperlink ref="M2084" r:id="rId2358" location="!/rmandreja/status/996305427779420162" xr:uid="{62E60853-C5B3-4DEE-A8DE-4A94C85AC5A0}"/>
    <hyperlink ref="M1282" r:id="rId2359" location="!/metkazevnik/status/996365079577878529" xr:uid="{B0289386-CA16-4B2C-84F7-A367A7FA2490}"/>
    <hyperlink ref="M1283" r:id="rId2360" location="!/polona_naglic/status/996312928105172992" xr:uid="{FC27C256-6E79-4E95-890F-07360AF5666A}"/>
    <hyperlink ref="M1284" r:id="rId2361" location="!/stezinardrago/status/996333778997075969" xr:uid="{A8C426FC-1707-4EBD-87F2-35E8984A0206}"/>
    <hyperlink ref="M2085" r:id="rId2362" location="!/katoliskacerkev/status/996344495347249152" xr:uid="{FC3337AF-9B79-4112-93A9-170602515824}"/>
    <hyperlink ref="M1285" r:id="rId2363" location="!/katoliskacerkev/status/996651816866676736" xr:uid="{92742B81-5452-4BC7-B41D-F04C1DE21630}"/>
    <hyperlink ref="M1286" r:id="rId2364" location="!/metkazevnik/status/996402738585096193" xr:uid="{64BAFF15-6913-4976-A986-C47F21D94900}"/>
    <hyperlink ref="M1287" r:id="rId2365" location="!/polona_naglic/status/996355085444804609" xr:uid="{4AFB2305-E349-4E94-881E-5E934B94CCE4}"/>
    <hyperlink ref="M1288" r:id="rId2366" location="!/stezinardrago/status/996408470340554753" xr:uid="{35EAA1C5-5936-4C95-923F-13D700C9EBB1}"/>
    <hyperlink ref="M1289" r:id="rId2367" location="!/polona_naglic/status/996274878415278081" xr:uid="{A777E1E6-179A-4D33-A8E5-6E673252EF62}"/>
    <hyperlink ref="M1290" r:id="rId2368" location="!/polona_naglic/status/996313322432561152" xr:uid="{CFADAC76-2892-491E-9515-75AD0F6929CE}"/>
    <hyperlink ref="M1291" r:id="rId2369" location="!/polona_naglic/status/996313583960186880" xr:uid="{D022E6D6-AC30-4C65-8CB8-76E69C004F69}"/>
    <hyperlink ref="M1292" r:id="rId2370" location="!/polona_naglic/status/996340193614540801" xr:uid="{2082764F-E0D4-44B9-9468-6B1EAC15FF1F}"/>
    <hyperlink ref="M1293" r:id="rId2371" location="!/polona_naglic/status/996356031960711168" xr:uid="{82ACAC8B-3C3E-4C2E-8058-CD040C09FAD1}"/>
    <hyperlink ref="M1294" r:id="rId2372" location="!/polona_naglic/status/996378772910813184" xr:uid="{614C24D5-E5E7-42D3-808E-E548C20E7929}"/>
    <hyperlink ref="M1295" r:id="rId2373" location="!/polona_naglic/status/996408503223902215" xr:uid="{50EB4E7A-D6C4-41DE-9C20-15E7F6DBEDFE}"/>
    <hyperlink ref="M1296" r:id="rId2374" location="!/polona_naglic/status/996409003277250560" xr:uid="{86B454F9-425C-4FBF-A7FA-ADA0E957EADC}"/>
    <hyperlink ref="M1297" r:id="rId2375" location="!/polona_naglic/status/996450803140448258" xr:uid="{E82F7860-969D-44AC-9ECD-C70E1AEA693B}"/>
    <hyperlink ref="M1298" r:id="rId2376" location="!/polona_naglic/status/996450803140448258" xr:uid="{3EEEADF0-6BF8-49AC-8FE8-B4B5B234BDBA}"/>
    <hyperlink ref="M1299" r:id="rId2377" location="!/polona_naglic/status/996493941099855872" xr:uid="{D95996D3-580C-42BE-BD60-93F0C20D2BE2}"/>
    <hyperlink ref="M2086" r:id="rId2378" location="!/polona_naglic/status/996631726653935616" xr:uid="{B9CFF4C4-6DAA-48D3-9E06-3BDC7E3A9EE4}"/>
    <hyperlink ref="M1300" r:id="rId2379" location="!/polona_naglic/status/996740810057142276" xr:uid="{C053DD9E-604F-42F1-B36C-6033480548FD}"/>
    <hyperlink ref="M1301" r:id="rId2380" location="!/polona_naglic/status/996740810057142276" xr:uid="{11AB6053-AC43-4F63-9DDE-5E19170128C3}"/>
    <hyperlink ref="M1302" r:id="rId2381" location="!/polona_naglic/status/996740810057142276" xr:uid="{987F337C-F52F-42AA-BB1E-48861268ECFC}"/>
    <hyperlink ref="M1303" r:id="rId2382" location="!/polona_naglic/status/996740810057142276" xr:uid="{9235DE9D-2B36-4957-87EE-08D3266C5992}"/>
    <hyperlink ref="M1304" r:id="rId2383" location="!/polona_naglic/status/996740810057142276" xr:uid="{2976549C-4C3D-4905-BA9B-6F8A2188102F}"/>
    <hyperlink ref="M1305" r:id="rId2384" location="!/polona_naglic/status/996740810057142276" xr:uid="{09B4123D-1D97-4D47-A76D-BDA461B30B6D}"/>
    <hyperlink ref="M1306" r:id="rId2385" location="!/r10vojko/status/996741254363910144" xr:uid="{4C342FC5-29E2-4299-BB43-F30A39893782}"/>
    <hyperlink ref="M1307" r:id="rId2386" location="!/stezinardrago/status/996633094307352576" xr:uid="{CED0BF1C-B822-44F6-80DF-E9987F49B58C}"/>
    <hyperlink ref="M1308" r:id="rId2387" location="!/stezinardrago/status/996741858662461440" xr:uid="{2BA50F80-49D3-4D0E-891F-7380D4D33536}"/>
    <hyperlink ref="M2087" r:id="rId2388" location="!/sta_novice/status/996361495545044992" xr:uid="{B4D0238B-AC94-4190-8B84-980ED2E7E95E}"/>
    <hyperlink ref="M1309" r:id="rId2389" location="!/stezinardrago/status/996741858662461440" xr:uid="{C8349920-FAAD-4DE4-9AD9-A46CE0C8CAC0}"/>
    <hyperlink ref="M1310" r:id="rId2390" location="!/normamkorosec/status/996738709214187522" xr:uid="{87C5A332-5717-4257-9605-FAA4384807FC}"/>
    <hyperlink ref="M1311" r:id="rId2391" location="!/r10vojko/status/996741254363910144" xr:uid="{897E14B8-991F-4C04-857F-CACF9729AE18}"/>
    <hyperlink ref="M1312" r:id="rId2392" location="!/stezinardrago/status/996741858662461440" xr:uid="{BCD8ECED-ACE2-4ED7-ADD6-B4A71E0A2EE6}"/>
    <hyperlink ref="M1313" r:id="rId2393" location="!/normamkorosec/status/996738709214187522" xr:uid="{FDC259B6-0488-405A-A1B1-25ADA1531383}"/>
    <hyperlink ref="M1314" r:id="rId2394" location="!/r10vojko/status/996741254363910144" xr:uid="{E5D6BF3F-A647-45AE-92DB-A0668C03BBD4}"/>
    <hyperlink ref="M1315" r:id="rId2395" location="!/stezinardrago/status/996741858662461440" xr:uid="{3BC9DD6E-55AB-4F69-B483-0C1D54918760}"/>
    <hyperlink ref="M1316" r:id="rId2396" location="!/normamkorosec/status/996541690809847808" xr:uid="{2BF424E4-22DB-43F1-82D0-3E1C065E9C99}"/>
    <hyperlink ref="M1317" r:id="rId2397" location="!/normamkorosec/status/996541690809847808" xr:uid="{4383E793-AADE-435C-9BBF-2490C05552F7}"/>
    <hyperlink ref="M1318" r:id="rId2398" location="!/normamkorosec/status/996738709214187522" xr:uid="{2021AC3A-14C9-4C63-8A24-0A9F5DD8FF59}"/>
    <hyperlink ref="M1319" r:id="rId2399" location="!/normamkorosec/status/996738709214187522" xr:uid="{5DF4B5F9-83A1-4F78-92E6-5547022B3E8F}"/>
    <hyperlink ref="M1320" r:id="rId2400" location="!/normamkorosec/status/996738709214187522" xr:uid="{E83DCC68-9168-4552-B373-F48BAB6F7BAD}"/>
    <hyperlink ref="M1872" r:id="rId2401" location="!/r10vojko/status/996741254363910144" xr:uid="{3E362270-3D4F-4F5E-AE75-3C787685F79E}"/>
    <hyperlink ref="M1321" r:id="rId2402" location="!/stezinardrago/status/996741858662461440" xr:uid="{9E004566-5EA2-4BBB-AF26-CBD6218FF7D6}"/>
    <hyperlink ref="M1322" r:id="rId2403" location="!/stezinardrago/status/996273558895644672" xr:uid="{217C81E2-3481-4513-96FB-E18C2AF04FB1}"/>
    <hyperlink ref="M1323" r:id="rId2404" location="!/stezinardrago/status/996276545835716608" xr:uid="{42D4C5BA-128D-4553-9FD1-CA26D93F80D9}"/>
    <hyperlink ref="M1324" r:id="rId2405" location="!/stezinardrago/status/996277440329764865" xr:uid="{F77C180C-4F94-4059-9B3B-C997E023E2F6}"/>
    <hyperlink ref="M1325" r:id="rId2406" location="!/stezinardrago/status/996335064995819520" xr:uid="{D06687CF-50A1-4A43-83E5-FDA83AD45B4C}"/>
    <hyperlink ref="M1326" r:id="rId2407" location="!/stezinardrago/status/996634270063104000" xr:uid="{F00053AE-B8CD-4155-A86D-0FC5C78FA992}"/>
    <hyperlink ref="M2088" r:id="rId2408" location="!/stezinardrago/status/996724726935498757" xr:uid="{37F1F809-12DF-4410-807B-FEB432B90B32}"/>
    <hyperlink ref="M1327" r:id="rId2409" location="!/stezinardrago/status/996741858662461440" xr:uid="{79EF883C-D335-4D63-B2F9-DAD3023BA5D8}"/>
    <hyperlink ref="M1328" r:id="rId2410" location="!/stezinardrago/status/996741858662461440" xr:uid="{534FDC56-3CAC-4848-AEAB-9A8175380006}"/>
    <hyperlink ref="M1329" r:id="rId2411" location="!/klavdyop/status/996325742211452928" xr:uid="{6EA42847-1EB9-46E8-91AA-452B6FE2391E}"/>
    <hyperlink ref="M1330" r:id="rId2412" location="!/klavdyop/status/996325742211452928" xr:uid="{2C34E5ED-ED10-483E-A394-917605C70BF9}"/>
    <hyperlink ref="M2089" r:id="rId2413" location="!/europlakatslo/status/996742495617855494" xr:uid="{3935BE6C-DFB9-481F-BBFE-E067E1BB79E4}"/>
    <hyperlink ref="M1331" r:id="rId2414" location="!/martintincek/status/996500457437696001" xr:uid="{FCF5EDB2-B6B0-4CDF-90CC-DE410DA916BD}"/>
    <hyperlink ref="M1332" r:id="rId2415" location="!/martintincek/status/996500457437696001" xr:uid="{81BA57CE-2785-4EB6-9BE6-9C61A7804BB6}"/>
    <hyperlink ref="M1333" r:id="rId2416" location="!/martintincek/status/996121933581373441" xr:uid="{FFCAB984-C72B-471B-B6A4-D87FAD994A03}"/>
    <hyperlink ref="M1334" r:id="rId2417" location="!/martintincek/status/996121933581373441" xr:uid="{C5CA9184-0C9C-4D49-80D0-8AD8D8E78594}"/>
    <hyperlink ref="M1335" r:id="rId2418" location="!/martintincek/status/996298868978585600" xr:uid="{5DF32942-6463-4505-BC39-8C4ECD4FFD31}"/>
    <hyperlink ref="M1336" r:id="rId2419" location="!/martintincek/status/996322580020768768" xr:uid="{D58AC1FB-FF01-469D-89B4-BF3BAF33A43E}"/>
    <hyperlink ref="M1337" r:id="rId2420" location="!/martintincek/status/996329227954933761" xr:uid="{098350A2-0917-4F60-9E03-718291CD8370}"/>
    <hyperlink ref="M1338" r:id="rId2421" location="!/martintincek/status/996656146185379840" xr:uid="{BEDA635C-34F7-4A90-9AF7-55C0236B2944}"/>
    <hyperlink ref="M1339" r:id="rId2422" location="!/martintincek/status/996656146185379840" xr:uid="{F41D2839-E63C-47ED-A5A6-65169BFAA905}"/>
    <hyperlink ref="M1340" r:id="rId2423" location="!/martintincek/status/996656146185379840" xr:uid="{7416CB02-0EBC-46FC-9201-F209EEB885E5}"/>
    <hyperlink ref="M1341" r:id="rId2424" location="!/martintincek/status/996742717324644354" xr:uid="{885AC9C2-9300-40E1-9FAA-39A014C3B811}"/>
    <hyperlink ref="M1342" r:id="rId2425" location="!/martintincek/status/996743062117343232" xr:uid="{3AACC605-9139-4737-848C-822B97413091}"/>
    <hyperlink ref="M1343" r:id="rId2426" location="!/cikibucka/status/996645301971800064" xr:uid="{6A63E5E6-C91E-4813-B168-EE50B3FE0F6B}"/>
    <hyperlink ref="M2090" r:id="rId2427" location="!/nada568352656/status/996313497070919680" xr:uid="{FE90C54A-A62D-4637-A0C9-C09EA89247D2}"/>
    <hyperlink ref="M1344" r:id="rId2428" location="!/nada568352656/status/996743144497664001" xr:uid="{A8174661-5049-49D7-8BF6-C463D76EA52A}"/>
    <hyperlink ref="M1345" r:id="rId2429" location="!/prgadp/status/996458673877716994" xr:uid="{4F44B9A2-5472-42AD-AE75-F30E15AD975B}"/>
    <hyperlink ref="M1346" r:id="rId2430" location="!/prgadp/status/996458673877716994" xr:uid="{9723342A-DEE7-42DC-9664-47AC4B2DBE9C}"/>
    <hyperlink ref="M1347" r:id="rId2431" location="!/prgadp/status/996458673877716994" xr:uid="{1EBE2EF0-2270-4AFD-BAEE-03EC5F4EC896}"/>
    <hyperlink ref="M1348" r:id="rId2432" location="!/matjazderin/status/996316893286985728" xr:uid="{DDB5DB2E-C73A-4C64-AFC8-2D0E9B841225}"/>
    <hyperlink ref="M1349" r:id="rId2433" location="!/vladars/status/996279740943290368" xr:uid="{25B51617-BF27-406B-9E29-C384E036D2EA}"/>
    <hyperlink ref="M1350" r:id="rId2434" location="!/vladars/status/996279740943290368" xr:uid="{BAE739B5-58E8-49D1-9973-F4B1E4D59C2C}"/>
    <hyperlink ref="M1351" r:id="rId2435" location="!/vladars/status/996502611552538625" xr:uid="{43839274-4701-48AE-A785-CA4F07193B36}"/>
    <hyperlink ref="M1352" r:id="rId2436" location="!/prgadp/status/996458673877716994" xr:uid="{61C06FEF-AFF9-4F87-980E-9CDC8E5382CD}"/>
    <hyperlink ref="M1353" r:id="rId2437" location="!/grsgmi/status/996282203205259264" xr:uid="{7F4B1536-FEA3-42CB-969A-512C1E189B68}"/>
    <hyperlink ref="M1354" r:id="rId2438" location="!/grsgmi/status/996455313137111041" xr:uid="{CB33C960-B019-4FFA-ACCD-C8BFA289B9A0}"/>
    <hyperlink ref="M1355" r:id="rId2439" location="!/grsgmi/status/996455313137111041" xr:uid="{11ABF7A0-0243-4A8A-BD29-AB57F4D9236F}"/>
    <hyperlink ref="M1356" r:id="rId2440" location="!/grsgmi/status/996646751057661953" xr:uid="{D987E7E8-86C8-48EF-B884-B641777CB37D}"/>
    <hyperlink ref="M1357" r:id="rId2441" location="!/prgadp/status/996458673877716994" xr:uid="{9BDC937B-6682-4E89-82B3-B6173A8651C4}"/>
    <hyperlink ref="M1873" r:id="rId2442" location="!/prgadp/status/996458673877716994" xr:uid="{9F85DC4A-71FF-4FA4-8E1F-9469D4E470E3}"/>
    <hyperlink ref="M1358" r:id="rId2443" location="!/kogojslavko/status/996676891766673408" xr:uid="{0A6846FB-CD23-4B16-93C4-5B149284B172}"/>
    <hyperlink ref="M1359" r:id="rId2444" location="!/kogojslavko/status/996716181099773952" xr:uid="{23A2C671-C3AA-492A-8CB9-BF9B65A31F11}"/>
    <hyperlink ref="M1360" r:id="rId2445" location="!/kogojslavko/status/996739116707565573" xr:uid="{9572DB9C-3189-4717-9648-C29E3C9D828B}"/>
    <hyperlink ref="M1361" r:id="rId2446" location="!/kogojslavko/status/996739174538629120" xr:uid="{92123854-DFE0-4B29-87E0-969EE684C888}"/>
    <hyperlink ref="M1362" r:id="rId2447" location="!/prgadp/status/996739608904978433" xr:uid="{F98985F8-4131-4E50-ADF6-829A2EB74949}"/>
    <hyperlink ref="M1363" r:id="rId2448" location="!/prgadp/status/996118751866249216" xr:uid="{52F8D127-744B-419B-AD0C-B1B8F97F5919}"/>
    <hyperlink ref="M1364" r:id="rId2449" location="!/prgadp/status/996298172828934144" xr:uid="{A99E027B-C89E-4FB9-9B56-1B09FF16C1E0}"/>
    <hyperlink ref="M1365" r:id="rId2450" location="!/prgadp/status/996366007076884481" xr:uid="{76F20E8C-75AB-4344-B7BA-AF6012F60F94}"/>
    <hyperlink ref="M1366" r:id="rId2451" location="!/prgadp/status/996379778197409792" xr:uid="{62EE13C5-614A-40D2-8F4F-C181DB04C3A5}"/>
    <hyperlink ref="M1367" r:id="rId2452" location="!/prgadp/status/996379778197409792" xr:uid="{5F6F09B8-5E37-452A-B7BA-4FF36F4725A3}"/>
    <hyperlink ref="M1368" r:id="rId2453" location="!/prgadp/status/996379778197409792" xr:uid="{EE857F8A-1DAC-4F98-AC49-70556729101C}"/>
    <hyperlink ref="M1369" r:id="rId2454" location="!/prgadp/status/996458673877716994" xr:uid="{8B22B2A4-6F99-49DA-A151-D281F1EFEEED}"/>
    <hyperlink ref="M1370" r:id="rId2455" location="!/prgadp/status/996458673877716994" xr:uid="{C59CD15E-95F8-4E11-816E-E0F51682430F}"/>
    <hyperlink ref="M1371" r:id="rId2456" location="!/prgadp/status/996458673877716994" xr:uid="{21FAA91C-AAD7-404F-AEA2-97BFEF0045DF}"/>
    <hyperlink ref="M1372" r:id="rId2457" location="!/prgadp/status/996491789510029312" xr:uid="{2DE78FC7-7D08-47DB-A736-121C4FC83218}"/>
    <hyperlink ref="M1373" r:id="rId2458" location="!/prgadp/status/996495781703114754" xr:uid="{3CFBECF6-CFCB-4F82-9A64-179B5EA01CE5}"/>
    <hyperlink ref="M1374" r:id="rId2459" location="!/prgadp/status/996495781703114754" xr:uid="{21E0DD3D-16BE-486A-B02F-3DC591D0F952}"/>
    <hyperlink ref="M1375" r:id="rId2460" location="!/prgadp/status/996668040631717888" xr:uid="{CBB871D5-EFA9-4B14-83D7-5181B43411B4}"/>
    <hyperlink ref="M1376" r:id="rId2461" location="!/prgadp/status/996699804112769030" xr:uid="{8FF79E21-ACB0-4047-ADA1-FC874EFB60F0}"/>
    <hyperlink ref="M1377" r:id="rId2462" location="!/prgadp/status/996700021289611264" xr:uid="{5A2E6CC1-3D80-4816-827C-E3504F3D80A1}"/>
    <hyperlink ref="M1378" r:id="rId2463" location="!/prgadp/status/996739608904978433" xr:uid="{065A7C84-0286-436A-8717-8DF3E427B7B3}"/>
    <hyperlink ref="M1379" r:id="rId2464" location="!/prgadp/status/996743360697241601" xr:uid="{B789C266-F0E3-4061-AD03-57246762D6E7}"/>
    <hyperlink ref="M2091" r:id="rId2465" location="!/ivankrzisnik/status/996744257309499392" xr:uid="{226AE0CC-4C7B-43BE-BB55-360E59E70901}"/>
    <hyperlink ref="M2092" r:id="rId2466" location="!/stanejagergmaio/status/996447373470691328" xr:uid="{A8D194C7-0EEA-45E0-9028-C93692B009F4}"/>
    <hyperlink ref="M1380" r:id="rId2467" location="!/medeja_7/status/996108566896537602" xr:uid="{4253C608-2EF2-46DF-8BB2-DA0877EEC7C7}"/>
    <hyperlink ref="M1381" r:id="rId2468" location="!/larisaco1/status/996115281616531456" xr:uid="{A3F34046-DDAD-4B6D-804F-22E61DDA1E97}"/>
    <hyperlink ref="M1382" r:id="rId2469" location="!/kovacrebeka/status/996282664012402688" xr:uid="{FE6113EE-3466-48F5-A930-5BA3D021F3ED}"/>
    <hyperlink ref="M2093" r:id="rId2470" location="!/rtvslo/status/996273715439693824" xr:uid="{216D8D74-D3E2-4E85-9A63-FBD5F4DFB28F}"/>
    <hyperlink ref="M1383" r:id="rId2471" location="!/rtv_slovenija/status/996331903631462400" xr:uid="{8AD912D4-C6B3-41CD-ACF0-3E7CABCC74F3}"/>
    <hyperlink ref="M1384" r:id="rId2472" location="!/larisaco1/status/996467817850572802" xr:uid="{DFA5900A-7D5C-41D7-A413-B0C4EA363E4A}"/>
    <hyperlink ref="M1385" r:id="rId2473" location="!/larisaco1/status/996402945196482560" xr:uid="{54839D0E-9CAE-4773-AF67-1FEC7164E366}"/>
    <hyperlink ref="M1386" r:id="rId2474" location="!/larisaco1/status/996403507979841536" xr:uid="{88712639-C7BC-4C67-98BD-F85D0A1ECF83}"/>
    <hyperlink ref="M1387" r:id="rId2475" location="!/larisaco1/status/996406935908909057" xr:uid="{83EFB400-3FD4-495F-A56B-D49B04C5D785}"/>
    <hyperlink ref="M1388" r:id="rId2476" location="!/larisaco1/status/996744364134191104" xr:uid="{755AC7AF-DF0B-4B6C-BB86-6D72F5174F24}"/>
    <hyperlink ref="M1389" r:id="rId2477" location="!/matjanemec/status/996649757710921728" xr:uid="{985715F8-460B-4914-AFFF-4AB9A34B475C}"/>
    <hyperlink ref="M1390" r:id="rId2478" location="!/matjanemec/status/996649757710921728" xr:uid="{7F02D33C-B1FA-4C67-B6FE-3C30E3FEED4E}"/>
    <hyperlink ref="M1391" r:id="rId2479" location="!/matjanemec/status/996744977014251520" xr:uid="{40479ED1-D318-46E5-8B90-2988FD7D69DE}"/>
    <hyperlink ref="M1392" r:id="rId2480" location="!/matjanemec/status/996744977014251520" xr:uid="{5EDECB90-9DB7-4FF8-BB45-D7B7EC159418}"/>
    <hyperlink ref="M1393" r:id="rId2481" location="!/mitjast/status/996746152979714053" xr:uid="{7015AC27-A234-4E46-A044-DFC79F3E7387}"/>
    <hyperlink ref="M1874" r:id="rId2482" location="!/zidandejan/status/996613734142529536" xr:uid="{DAB46505-D852-4C03-B8AA-F93FED6C8AC0}"/>
    <hyperlink ref="M1394" r:id="rId2483" location="!/strankasd/status/996614275606237184" xr:uid="{2291980A-7CE1-4DAC-AAB6-1A01BAFDFC98}"/>
    <hyperlink ref="M1395" r:id="rId2484" location="!/strankasloga/status/996414542572859397" xr:uid="{902C6153-C5B4-4880-956F-09676098429C}"/>
    <hyperlink ref="M2094" r:id="rId2485" location="!/siolnews/status/996298556611923969" xr:uid="{FE09208D-F11F-47B1-9C70-FCF987AFF8CB}"/>
    <hyperlink ref="M1396" r:id="rId2486" location="!/ver_lavrencic/status/996747081401491456" xr:uid="{CE542D95-C43E-4113-8D93-02474FD27920}"/>
    <hyperlink ref="M2095" r:id="rId2487" location="!/portalspolsi/status/996349129424015360" xr:uid="{A205A35C-69C1-44BC-A5C8-D8F54A07A33C}"/>
    <hyperlink ref="M1397" r:id="rId2488" location="!/institutipes/status/996390343728824320" xr:uid="{DC91CEE7-F7C5-4732-8692-FF653BEB0B22}"/>
    <hyperlink ref="M1398" r:id="rId2489" location="!/epameten/status/996349991248592896" xr:uid="{70A12308-B1F9-453C-BEC9-4295C1981496}"/>
    <hyperlink ref="M1399" r:id="rId2490" location="!/kokochannel12/status/996736685282086912" xr:uid="{0E208F2A-1D86-409A-BA18-816B63C24D04}"/>
    <hyperlink ref="M1875" r:id="rId2491" location="!/kokochannel12/status/996736685282086912" xr:uid="{6A47361E-7368-4C9C-BC7C-79FF25D89266}"/>
    <hyperlink ref="M1400" r:id="rId2492" location="!/epameten/status/996748035311927298" xr:uid="{A2B806E1-07B4-4C12-9620-AA1BE40922EF}"/>
    <hyperlink ref="M1401" r:id="rId2493" location="!/epameten/status/996748035311927298" xr:uid="{4437E46D-F6EA-4EE4-B05C-DCA8E935BF63}"/>
    <hyperlink ref="M1402" r:id="rId2494" location="!/epameten/status/996748035311927298" xr:uid="{E49767EA-C298-4376-A5CE-1E82CFE1EF88}"/>
    <hyperlink ref="M1403" r:id="rId2495" location="!/zmajlj/status/996141046475231232" xr:uid="{8553CDC9-D51B-462B-91CD-E806A81E718E}"/>
    <hyperlink ref="M1876" r:id="rId2496" location="!/zmajlj/status/996141046475231232" xr:uid="{07BACB7B-4C5E-419F-814C-5F8899CC4D52}"/>
    <hyperlink ref="M1404" r:id="rId2497" location="!/zmajlj/status/996152199217664000" xr:uid="{056AC926-19C5-4EA2-998B-9B37A37EA941}"/>
    <hyperlink ref="M1877" r:id="rId2498" location="!/risinja/status/996142739334094848" xr:uid="{1591237C-DA9A-4A59-8608-F8B0738752E3}"/>
    <hyperlink ref="M1405" r:id="rId2499" location="!/petra_jansa/status/996144235266166787" xr:uid="{71D755CB-63DD-41C2-A61A-D39E11E5890F}"/>
    <hyperlink ref="M1406" r:id="rId2500" location="!/risinja/status/996142739334094848" xr:uid="{FC02A7AA-CBD9-4D67-BEB4-A7A8BE40CADD}"/>
    <hyperlink ref="M1407" r:id="rId2501" location="!/risinja/status/996142739334094848" xr:uid="{9D02C787-A6FF-483B-80C8-6F2026DC31FD}"/>
    <hyperlink ref="M1408" r:id="rId2502" location="!/risinja/status/996668812182413313" xr:uid="{5C7A1895-914A-4AFA-8C14-8551F8AC92FD}"/>
    <hyperlink ref="M1409" r:id="rId2503" location="!/petra_jansa/status/996155184576434176" xr:uid="{FE5EC990-CC9E-4A9E-8193-E26B192849ED}"/>
    <hyperlink ref="M2096" r:id="rId2504" location="!/sinicica/status/996373418781093888" xr:uid="{E39F7E23-E15E-4928-95F0-9B32AA7DFDDF}"/>
    <hyperlink ref="M1410" r:id="rId2505" location="!/petra_jansa/status/996467785692835842" xr:uid="{17DE647A-AD1A-4112-8AB6-69CD02F2F3E1}"/>
    <hyperlink ref="M1411" r:id="rId2506" location="!/fzagorc/status/996465402799624192" xr:uid="{932A2B1F-020B-45FD-A86D-C4449F61B5F1}"/>
    <hyperlink ref="M1412" r:id="rId2507" location="!/vinkovasle1/status/996330498740940800" xr:uid="{A5BB6074-9B45-424C-BCE2-EFB0AB59DFD9}"/>
    <hyperlink ref="M2097" r:id="rId2508" location="!/dkopse/status/996327664377049088" xr:uid="{05F9679B-0CF6-4994-8477-159728A50419}"/>
    <hyperlink ref="M1413" r:id="rId2509" location="!/dkopse/status/996334678729809920" xr:uid="{65CAD2B0-4ED3-4175-AB80-254672B20DD4}"/>
    <hyperlink ref="M1414" r:id="rId2510" location="!/dkopse/status/996351700935106561" xr:uid="{B67C4E19-1299-4206-95AA-035B2B30997D}"/>
    <hyperlink ref="M1415" r:id="rId2511" location="!/dkopse/status/996359663225581569" xr:uid="{34985B51-A9D9-4699-9B9E-168974C80B04}"/>
    <hyperlink ref="M1416" r:id="rId2512" location="!/dkopse/status/996359663225581569" xr:uid="{9FAC581F-201C-4C71-AF58-0513B747CA8F}"/>
    <hyperlink ref="M1417" r:id="rId2513" location="!/dkopse/status/996452223960969217" xr:uid="{9BB992C3-CE04-4392-A0A7-46258FDB6D0B}"/>
    <hyperlink ref="M1418" r:id="rId2514" location="!/dkopse/status/996479129338949634" xr:uid="{3ED39019-89C3-4B1F-A209-CC6F4038C5DE}"/>
    <hyperlink ref="M1419" r:id="rId2515" location="!/dkopse/status/996637092242444288" xr:uid="{BBA10FC6-BB82-4560-A651-F7E6BFCCEBB1}"/>
    <hyperlink ref="M1420" r:id="rId2516" location="!/dkopse/status/996663964284129281" xr:uid="{DEA00EEC-D56A-49F6-A68E-2D53B435D33F}"/>
    <hyperlink ref="M1421" r:id="rId2517" location="!/dkopse/status/996663964284129281" xr:uid="{59868D55-D8E6-4729-B3D7-147F5BD673C7}"/>
    <hyperlink ref="M1422" r:id="rId2518" location="!/dkopse/status/996663964284129281" xr:uid="{F8E0936A-D1A4-4718-B4BD-F527656A24C3}"/>
    <hyperlink ref="M1423" r:id="rId2519" location="!/medeja_7/status/996474958292422657" xr:uid="{EF0002C8-C8F7-4DDD-8528-820267533BC9}"/>
    <hyperlink ref="M1424" r:id="rId2520" location="!/petra_jansa/status/996477939322707969" xr:uid="{81F7C52C-4656-457A-9665-A14B8DB27FE0}"/>
    <hyperlink ref="M2098" r:id="rId2521" location="!/marijabrezje/status/996483546691899395" xr:uid="{3475CDE7-1938-49C2-A3D6-F34526B91AD6}"/>
    <hyperlink ref="M1425" r:id="rId2522" location="!/petra_jansa/status/996651960966221824" xr:uid="{78149A46-F60A-4FCB-A130-A4398F820733}"/>
    <hyperlink ref="M2099" r:id="rId2523" location="!/tanjaporcnik/status/996663635782062080" xr:uid="{20C45DF7-F19B-4504-87E2-70567E847F69}"/>
    <hyperlink ref="M1426" r:id="rId2524" location="!/petra_jansa/status/996667934784348160" xr:uid="{DE29A5EC-DF48-424A-8CE0-F46E0713CC14}"/>
    <hyperlink ref="M1427" r:id="rId2525" location="!/matevznovak/status/996326425371271168" xr:uid="{4D3F2C6C-1BB8-44BE-BE87-192D4898E66D}"/>
    <hyperlink ref="M1428" r:id="rId2526" location="!/matevznovak/status/996326425371271168" xr:uid="{19CB74E9-FB11-4DEE-A507-AB73DBB787B9}"/>
    <hyperlink ref="M2100" r:id="rId2527" location="!/matevznovak/status/996678972082741248" xr:uid="{FF8B99F5-2026-4732-B81F-C4E5D448E18F}"/>
    <hyperlink ref="M1429" r:id="rId2528" location="!/petra_jansa/status/996680864082821120" xr:uid="{E01D5A11-5B3A-4A16-B76E-3E54BF47D07C}"/>
    <hyperlink ref="M1430" r:id="rId2529" location="!/jjansasds/status/996291946653143040" xr:uid="{82CD7087-EB17-4ABC-81AA-69EFAF6FA029}"/>
    <hyperlink ref="M1431" r:id="rId2530" location="!/scdtwister/status/996272402802888704" xr:uid="{FA78D998-E0CA-4C58-AC02-D60531B42B7A}"/>
    <hyperlink ref="M1432" r:id="rId2531" location="!/scdtwister/status/996272402802888704" xr:uid="{A11F13BA-2D8C-41BC-BC30-6D442C48E4F0}"/>
    <hyperlink ref="M1433" r:id="rId2532" location="!/scdtwister/status/996291806265593856" xr:uid="{BAE6D11D-3801-4F8B-9F01-CE2158342D62}"/>
    <hyperlink ref="M1434" r:id="rId2533" location="!/scdtwister/status/996349203659067392" xr:uid="{FDF5B089-58AB-41B1-9668-5F6C7353934B}"/>
    <hyperlink ref="M1435" r:id="rId2534" location="!/scdtwister/status/996432261103878144" xr:uid="{7B594756-F304-4CAD-B8C1-1966EF837173}"/>
    <hyperlink ref="M1436" r:id="rId2535" location="!/scdtwister/status/996446839783256064" xr:uid="{19339661-C6F4-4EF5-B7F5-2B57C4A76FA2}"/>
    <hyperlink ref="M1437" r:id="rId2536" location="!/scdtwister/status/996447130998001664" xr:uid="{BB0D5B1A-3898-4902-AE74-5A1947D75820}"/>
    <hyperlink ref="M1438" r:id="rId2537" location="!/scdtwister/status/996447130998001664" xr:uid="{3A26C369-D0B7-4B0E-B1E4-3EE2B4263C1F}"/>
    <hyperlink ref="M1439" r:id="rId2538" location="!/scdtwister/status/996447130998001664" xr:uid="{C67EFE84-08FE-4FBE-ACEA-03F63793E3CF}"/>
    <hyperlink ref="M1440" r:id="rId2539" location="!/scdtwister/status/996490946991808513" xr:uid="{F381BAC8-9AEE-46A6-A192-2DD72C4FE333}"/>
    <hyperlink ref="M1441" r:id="rId2540" location="!/scdtwister/status/996491380863225856" xr:uid="{59241EBD-8F56-4F04-AAA2-C78FC303C16D}"/>
    <hyperlink ref="M1442" r:id="rId2541" location="!/scdtwister/status/996608362870697984" xr:uid="{E7DBFFE5-2A96-4D05-9370-84217D5D4719}"/>
    <hyperlink ref="M1443" r:id="rId2542" location="!/scdtwister/status/996625114040094720" xr:uid="{FF5BC85F-E1B4-4ADB-874A-3AE48559E9D4}"/>
    <hyperlink ref="M1444" r:id="rId2543" location="!/scdtwister/status/996676235622256640" xr:uid="{6E0A50DE-0C23-4157-AE28-79569B7C138C}"/>
    <hyperlink ref="M1445" r:id="rId2544" location="!/scdtwister/status/996676235622256640" xr:uid="{0463322C-560F-409A-A033-C54AC42BDAB6}"/>
    <hyperlink ref="M1446" r:id="rId2545" location="!/scdtwister/status/996676235622256640" xr:uid="{ECAFDBD7-17AB-4E17-9A8B-2497BE2D7EB9}"/>
    <hyperlink ref="M1447" r:id="rId2546" location="!/scdtwister/status/996730966772199424" xr:uid="{670E5F0F-E02F-4CDA-836E-4ED677DE90F4}"/>
    <hyperlink ref="M1448" r:id="rId2547" location="!/scdtwister/status/996748263025004545" xr:uid="{963F8242-D362-4AF1-9439-907A2A01C8C5}"/>
    <hyperlink ref="M1449" r:id="rId2548" location="!/scdtwister/status/996749156436926465" xr:uid="{623ACD2D-6F31-4F24-A369-293CAF9CF0D7}"/>
    <hyperlink ref="M2101" r:id="rId2549" location="!/sloado/status/996749183154642945" xr:uid="{2F679FEB-184B-4ECD-9D1B-2C608588E23C}"/>
    <hyperlink ref="M1450" r:id="rId2550" location="!/sova_0007/status/996498017011290113" xr:uid="{346DE4F3-734F-47B1-929A-39F1BCE3A82A}"/>
    <hyperlink ref="M1878" r:id="rId2551" location="!/sova_0007/status/996498017011290113" xr:uid="{6BC58EF1-67A7-4161-8EF3-F8B3A8A84818}"/>
    <hyperlink ref="M2102" r:id="rId2552" location="!/korsikab/status/996745111508840451" xr:uid="{A1521EE5-CCCF-4212-9D32-445FFBF025FD}"/>
    <hyperlink ref="M1451" r:id="rId2553" location="!/barjanski/status/996749792637259776" xr:uid="{4CF48E4C-B772-41C7-B597-9C571790C562}"/>
    <hyperlink ref="M1452" r:id="rId2554" location="!/metod_berlec/status/996371899495145472" xr:uid="{C13D31A3-8CBC-4FDA-9057-2705F5B6222D}"/>
    <hyperlink ref="M1453" r:id="rId2555" location="!/metod_berlec/status/996381905959489537" xr:uid="{85148844-F07C-4133-9540-18BFE9CBC963}"/>
    <hyperlink ref="M1454" r:id="rId2556" location="!/metod_berlec/status/996724655842123777" xr:uid="{667BF660-CF29-4365-AF76-B009D8C94990}"/>
    <hyperlink ref="M2103" r:id="rId2557" location="!/metod_berlec/status/996748095403773952" xr:uid="{5C1F29ED-1403-4D8A-9242-8623270667ED}"/>
    <hyperlink ref="M1455" r:id="rId2558" location="!/metod_berlec/status/996750845600583680" xr:uid="{6A6440DE-6FDF-46CB-863E-E66A15AF99C2}"/>
    <hyperlink ref="M1456" r:id="rId2559" location="!/igorkrsinar/status/996398489079832581" xr:uid="{8AB3F669-7E23-494A-B5C9-C72CBBB41B7B}"/>
    <hyperlink ref="M1457" r:id="rId2560" location="!/igorkrsinar/status/996398489079832581" xr:uid="{653DFC6B-1879-432A-ACFE-3B826F293BCC}"/>
    <hyperlink ref="M1458" r:id="rId2561" location="!/cikibucka/status/996407414030307328" xr:uid="{606DD307-A675-4E64-A604-223AAB92A2A9}"/>
    <hyperlink ref="M1459" r:id="rId2562" location="!/max970/status/996440516366602240" xr:uid="{A6FE47E2-74A1-4620-A2E2-242F19C2606E}"/>
    <hyperlink ref="M1460" r:id="rId2563" location="!/revijareporter/status/996258920988635136" xr:uid="{B7C88354-9AE7-41C0-AB03-9C6FA7D57948}"/>
    <hyperlink ref="M1461" r:id="rId2564" location="!/petra_jansa/status/996447465426518017" xr:uid="{0257349E-3790-4604-AD3F-17D0C6CDA626}"/>
    <hyperlink ref="M1462" r:id="rId2565" location="!/sova_0007/status/996426015697244160" xr:uid="{7665A895-78BF-48F9-8D58-07D68C0A4D93}"/>
    <hyperlink ref="M1463" r:id="rId2566" location="!/leon48303573/status/996437805390811136" xr:uid="{4AD7CB22-D2D5-41B5-824E-144C0022A0E9}"/>
    <hyperlink ref="M1464" r:id="rId2567" location="!/cikibucka/status/996407414030307328" xr:uid="{4533C53E-B865-4E0E-81F7-7FF8EE67E83F}"/>
    <hyperlink ref="M1465" r:id="rId2568" location="!/max970/status/996440516366602240" xr:uid="{74207BAB-21D6-407F-9E56-DDC255EEA655}"/>
    <hyperlink ref="M1466" r:id="rId2569" location="!/revijareporter/status/996377585901801474" xr:uid="{FF1CF779-31BB-4CC1-BBFA-A903AB98E068}"/>
    <hyperlink ref="M1467" r:id="rId2570" location="!/petra_jansa/status/996447465426518017" xr:uid="{A793AD9E-6D2A-4D1F-8F77-B0301333E76A}"/>
    <hyperlink ref="M1468" r:id="rId2571" location="!/sova_0007/status/996426015697244160" xr:uid="{61CE4631-8A6C-4767-ADA6-8C38F442A621}"/>
    <hyperlink ref="M1469" r:id="rId2572" location="!/leon48303573/status/996437805390811136" xr:uid="{E87B0FE0-22F7-48A0-BFFE-4D319168999A}"/>
    <hyperlink ref="M1470" r:id="rId2573" location="!/leon48303573/status/996437805390811136" xr:uid="{E878F149-2253-4F2C-9363-13C7CCBB32C0}"/>
    <hyperlink ref="M1471" r:id="rId2574" location="!/leon48303573/status/996631325313589248" xr:uid="{852F2D46-DF25-4226-A704-CA2491BA7F33}"/>
    <hyperlink ref="M1472" r:id="rId2575" location="!/leon48303573/status/996675738928640000" xr:uid="{31776E01-190D-4C9D-90AA-EDC1774AEA64}"/>
    <hyperlink ref="M1473" r:id="rId2576" location="!/leon48303573/status/996751063901528066" xr:uid="{905EF129-2346-4F04-BADD-14E8D0788469}"/>
    <hyperlink ref="M2104" r:id="rId2577" location="!/miabezjak/status/996317272586235904" xr:uid="{477078A8-AD21-4D05-95E6-B2336D0E785A}"/>
    <hyperlink ref="M1474" r:id="rId2578" location="!/miabezjak/status/996319758705483776" xr:uid="{7C25719B-328A-46BA-94A9-42153FB9169C}"/>
    <hyperlink ref="M1475" r:id="rId2579" location="!/miabezjak/status/996319758705483776" xr:uid="{7154A7B3-3E10-4E91-8965-435A21DC2DC9}"/>
    <hyperlink ref="M1476" r:id="rId2580" location="!/miabezjak/status/996471050543214592" xr:uid="{C03DA3AB-881B-4629-B4C6-1953594FF829}"/>
    <hyperlink ref="M1879" r:id="rId2581" location="!/janezklop/status/996382364367548421" xr:uid="{47134E88-1F5D-4874-9C7B-922D6A30EE72}"/>
    <hyperlink ref="M1880" r:id="rId2582" location="!/janezklop/status/996474165384368129" xr:uid="{C745DA22-2A76-42A7-9570-CB64D389D63D}"/>
    <hyperlink ref="M2105" r:id="rId2583" location="!/dusankocevar1/status/996627624028975104" xr:uid="{7B9D4725-4793-47B3-B75C-A10537827697}"/>
    <hyperlink ref="M1881" r:id="rId2584" location="!/janezklop/status/996474869389897728" xr:uid="{1C478F56-667B-41FC-9919-28EABF06DC05}"/>
    <hyperlink ref="M1477" r:id="rId2585" location="!/mirocerar/status/996465129653985280" xr:uid="{D5E0C0D1-40B1-4235-940D-0CFDEF4C7958}"/>
    <hyperlink ref="M1478" r:id="rId2586" location="!/podimconference/status/996740414056132609" xr:uid="{9D932752-F2EF-43F2-A6FA-FD7ECFDBDC0B}"/>
    <hyperlink ref="M1479" r:id="rId2587" location="!/janezklop/status/996476834962436096" xr:uid="{B1879062-DD14-45E9-860C-EDB9311D205B}"/>
    <hyperlink ref="M1480" r:id="rId2588" location="!/mirocerar/status/996289742021984256" xr:uid="{62B4410A-8A9E-45B1-A72B-6CA862E7C2F6}"/>
    <hyperlink ref="M1481" r:id="rId2589" location="!/podimconference/status/996740414056132609" xr:uid="{4E903911-26A5-4B29-BB58-E38928F41A36}"/>
    <hyperlink ref="M1482" r:id="rId2590" location="!/janezklop/status/996476834962436096" xr:uid="{1340C352-737E-4E6D-8FD3-842BC2647C75}"/>
    <hyperlink ref="M2106" r:id="rId2591" location="!/matjazderin/status/996401959979581440" xr:uid="{3F1F1F15-9FCD-4D4F-9C62-56A63E2891A2}"/>
    <hyperlink ref="M1483" r:id="rId2592" location="!/janezklop/status/996476870567874560" xr:uid="{A61181CB-7796-4DAD-9283-AC4F9DE00365}"/>
    <hyperlink ref="M1484" r:id="rId2593" location="!/rozancgasper/status/996343450458116096" xr:uid="{9A5C09EC-E711-492F-869C-917273861278}"/>
    <hyperlink ref="M1485" r:id="rId2594" location="!/mo_novomesto/status/996633060148989952" xr:uid="{58B5CEFC-C2F7-49E0-BC67-0D89AD8556B0}"/>
    <hyperlink ref="M1486" r:id="rId2595" location="!/janezklop/status/996477013350330369" xr:uid="{F5C509D4-33F0-4DCC-AB1C-E640324C5E5F}"/>
    <hyperlink ref="M1487" r:id="rId2596" location="!/janezklop/status/996477013350330369" xr:uid="{CE5D2EC9-DF1A-40EC-9038-2B809190B508}"/>
    <hyperlink ref="M2107" r:id="rId2597" location="!/tommy_sgb/status/996112066988699648" xr:uid="{5825CA9B-3188-47CB-8A8F-EA74C74DCC29}"/>
    <hyperlink ref="M1488" r:id="rId2598" location="!/janezklop/status/996477100952555520" xr:uid="{2D915827-9744-407B-8611-A3FD620B942B}"/>
    <hyperlink ref="M1882" r:id="rId2599" location="!/janezklop/status/996477629745303552" xr:uid="{F27EDA6E-A965-4E27-BA82-6FBB8FA9D83D}"/>
    <hyperlink ref="M1883" r:id="rId2600" location="!/janezklop/status/996506847199813637" xr:uid="{D3BA2C03-D0C8-4D98-8822-68C86A779910}"/>
    <hyperlink ref="M1489" r:id="rId2601" location="!/janezklop/status/996698934591606784" xr:uid="{057C5C64-3388-44D5-8783-E5E045C633E0}"/>
    <hyperlink ref="M2108" r:id="rId2602" location="!/val202/status/996325627916668929" xr:uid="{ABC1C403-475B-46C5-8686-F57D6334DD4A}"/>
    <hyperlink ref="M1490" r:id="rId2603" location="!/janezklop/status/996698934591606784" xr:uid="{4853F934-3DC4-4C12-A80C-7A3E26DACDD9}"/>
    <hyperlink ref="M1491" r:id="rId2604" location="!/janezklop/status/996475737388584961" xr:uid="{C1F5F113-107C-4DED-B7EB-12AC44AD3906}"/>
    <hyperlink ref="M1884" r:id="rId2605" location="!/janezklop/status/996726291633197056" xr:uid="{78C6918C-869E-418B-B240-3777ED2EBC88}"/>
    <hyperlink ref="M2109" r:id="rId2606" location="!/mgruden/status/996673445034385408" xr:uid="{4323969F-8441-4A2D-8EBD-2D69D780EF04}"/>
    <hyperlink ref="M1492" r:id="rId2607" location="!/janezklop/status/996728481940635649" xr:uid="{8BAD5C77-D6A5-40CB-AA4C-14B592EA4DBD}"/>
    <hyperlink ref="M2110" r:id="rId2608" location="!/strankasloga/status/996301377252020225" xr:uid="{7F0A9445-7160-49C8-84F7-2FED45379862}"/>
    <hyperlink ref="M1885" r:id="rId2609" location="!/strankasloga/status/996666336796344321" xr:uid="{648287C5-EFCC-4F39-86A3-24DBAE3538C5}"/>
    <hyperlink ref="M1886" r:id="rId2610" location="!/spslovenije/status/996731864751706114" xr:uid="{6F0CF628-B51D-4909-ADA3-DA6F7849EFA1}"/>
    <hyperlink ref="M1493" r:id="rId2611" location="!/janezklop/status/996738090780815360" xr:uid="{5ECC3468-026C-47AF-81E0-57AB3D8B109E}"/>
    <hyperlink ref="M1494" r:id="rId2612" location="!/janezklop/status/996737837075779585" xr:uid="{A379D42C-B192-4274-B59A-D6F78A90C326}"/>
    <hyperlink ref="M2111" r:id="rId2613" location="!/spslovenije/status/996378967899869184" xr:uid="{ADF4B339-DC2C-4F8F-8874-B7C9F9211603}"/>
    <hyperlink ref="M1495" r:id="rId2614" location="!/janezklop/status/996380140505632768" xr:uid="{4FFFEB13-D51D-40D2-B003-43F266421B97}"/>
    <hyperlink ref="M1496" r:id="rId2615" location="!/janezklop/status/996382818568679425" xr:uid="{9FB2837D-32C6-415B-93AE-A67ED652BAF7}"/>
    <hyperlink ref="M2112" r:id="rId2616" location="!/janezklop/status/996462892928176128" xr:uid="{351DED75-775F-47D8-9E16-7CE3C97DCEF9}"/>
    <hyperlink ref="M1887" r:id="rId2617" location="!/janezklop/status/996476834962436096" xr:uid="{82394B02-3426-4AFC-B494-78CA5BB327AD}"/>
    <hyperlink ref="M1497" r:id="rId2618" location="!/janezklop/status/996486974063235073" xr:uid="{2C8AB88B-BC21-456A-BD7A-1E68D1243B9E}"/>
    <hyperlink ref="M1498" r:id="rId2619" location="!/dolin1dolinar/status/996285929273913344" xr:uid="{4B2FB4B7-3268-46B0-9F82-EBA165548FA2}"/>
    <hyperlink ref="M1499" r:id="rId2620" location="!/dolin1dolinar/status/996286057334394880" xr:uid="{B971E54F-54AE-4777-9F94-9634808C215F}"/>
    <hyperlink ref="M1500" r:id="rId2621" location="!/dolin1dolinar/status/996286057334394880" xr:uid="{A68B9417-A4BF-495B-91BD-898712D01056}"/>
    <hyperlink ref="M1501" r:id="rId2622" location="!/dolin1dolinar/status/996441960545210368" xr:uid="{04A183A0-3DF0-49BA-9050-FDEBA6DF5684}"/>
    <hyperlink ref="M1502" r:id="rId2623" location="!/dolin1dolinar/status/996714086187634688" xr:uid="{F1532390-9A0F-4AEF-BB21-679397CF53B3}"/>
    <hyperlink ref="M1503" r:id="rId2624" location="!/dolin1dolinar/status/996726846254350340" xr:uid="{A19A46F2-E425-4EE0-9ADC-A052F2714D26}"/>
    <hyperlink ref="M1504" r:id="rId2625" location="!/dolin1dolinar/status/996751227852611584" xr:uid="{B4323478-284E-493F-8D79-7A721E37CC12}"/>
    <hyperlink ref="M2113" r:id="rId2626" location="!/robertsifrer/status/996250700861595648" xr:uid="{D8AD90E8-DE3E-45CE-A5E7-35A78672139D}"/>
    <hyperlink ref="M1505" r:id="rId2627" location="!/markosket/status/996294146057998336" xr:uid="{DC8A53A3-BC20-46F4-961D-1AB0870200AA}"/>
    <hyperlink ref="M1506" r:id="rId2628" location="!/agortaa/status/996353385380110337" xr:uid="{683846F7-B40D-41DA-BF41-8238CD9F4BCE}"/>
    <hyperlink ref="M2114" r:id="rId2629" location="!/agortaa/status/996373969249996800" xr:uid="{B26128B6-9BB7-4E9E-BAFD-EDE75F0CF874}"/>
    <hyperlink ref="M1507" r:id="rId2630" location="!/agortaa/status/996626344275599360" xr:uid="{9D36C767-D032-4F7A-9FE2-8EF9AE23EAE4}"/>
    <hyperlink ref="M1508" r:id="rId2631" location="!/agortaa/status/996626344275599360" xr:uid="{0676437F-1939-4B35-ACA1-C89278E325A1}"/>
    <hyperlink ref="M1509" r:id="rId2632" location="!/jjansasds/status/996617071290212352" xr:uid="{9AE7B2A3-29FE-4D18-8813-294228CBDBD3}"/>
    <hyperlink ref="M1510" r:id="rId2633" location="!/markosket/status/996375001162043392" xr:uid="{E4D0E2AB-890E-4968-A106-5E7FCC793172}"/>
    <hyperlink ref="M2115" r:id="rId2634" location="!/david_ferletic/status/996655989188329473" xr:uid="{506A7C78-7DB0-453F-A84D-F6CCB36E364D}"/>
    <hyperlink ref="M1511" r:id="rId2635" location="!/markosket/status/996661246832398337" xr:uid="{899687AB-5FE8-488C-A3D3-7E9AE3F60B1E}"/>
    <hyperlink ref="M1512" r:id="rId2636" location="!/vinkovasle1/status/996315020312145920" xr:uid="{2F2D186E-518A-4677-B370-DBE6A9B20A41}"/>
    <hyperlink ref="M1513" r:id="rId2637" location="!/sova_0007/status/996646128035786752" xr:uid="{2977D301-59C4-4FEB-8E05-CE4CADEB6EAD}"/>
    <hyperlink ref="M1514" r:id="rId2638" location="!/tomltoml/status/996502965992218624" xr:uid="{41778B0E-CA37-438D-A631-C94BB54282B8}"/>
    <hyperlink ref="M1515" r:id="rId2639" location="!/vinkovasle1/status/996315020312145920" xr:uid="{ABE100B6-57FD-4411-B046-750AAFFB93DD}"/>
    <hyperlink ref="M1516" r:id="rId2640" location="!/sova_0007/status/996646128035786752" xr:uid="{03C200AB-5890-4761-9FCC-1D6A097189E8}"/>
    <hyperlink ref="M1517" r:id="rId2641" location="!/tomltoml/status/996502965992218624" xr:uid="{29E39FF6-AF67-476E-ACDE-C0282B96D603}"/>
    <hyperlink ref="M1518" r:id="rId2642" location="!/cikibucka/status/996321738152730624" xr:uid="{C7BA675D-6E7C-45D1-BD4E-246040C7CAA3}"/>
    <hyperlink ref="M2116" r:id="rId2643" location="!/max970/status/996312010420903936" xr:uid="{119B52C2-FF07-40C2-A4E5-54EE647675B9}"/>
    <hyperlink ref="M1519" r:id="rId2644" location="!/max970/status/996328960035295233" xr:uid="{3A649CF0-4552-42FC-B0F0-C5FB760F86C7}"/>
    <hyperlink ref="M1520" r:id="rId2645" location="!/max970/status/996329365116989446" xr:uid="{1D0F9CD6-F8BF-4F26-9D40-D56B4B581AD1}"/>
    <hyperlink ref="M1521" r:id="rId2646" location="!/max970/status/996330761358856193" xr:uid="{471533EA-A5ED-4960-9A84-04E32EB58FC9}"/>
    <hyperlink ref="M1522" r:id="rId2647" location="!/max970/status/996435089075687425" xr:uid="{388FF9E6-419A-4C33-8936-683DADA48756}"/>
    <hyperlink ref="M1523" r:id="rId2648" location="!/max970/status/996440516366602240" xr:uid="{B6EF40ED-EB6E-487C-94E3-D56B3E26A3B2}"/>
    <hyperlink ref="M1524" r:id="rId2649" location="!/max970/status/996631530750521344" xr:uid="{607ECB7D-7FF8-4BAA-BE97-A3E76EAF7030}"/>
    <hyperlink ref="M1525" r:id="rId2650" location="!/max970/status/996697328965832704" xr:uid="{463DA347-6ED9-45E1-8F00-D7170F19AD0D}"/>
    <hyperlink ref="M1526" r:id="rId2651" location="!/tomltoml/status/996684502599598080" xr:uid="{A587F0A9-52F7-4E88-8DD3-5A5D04907492}"/>
    <hyperlink ref="M1527" r:id="rId2652" location="!/vinkovasle1/status/996644649681989632" xr:uid="{8B1657D6-7F68-4C9F-9596-4427AA7E2202}"/>
    <hyperlink ref="M2117" r:id="rId2653" location="!/krtmen/status/996507950326960128" xr:uid="{2872CCA5-562F-4F31-A4B7-75E14B91D1B8}"/>
    <hyperlink ref="M1528" r:id="rId2654" location="!/tomltoml/status/996686396181106688" xr:uid="{CC42B9D0-9C13-40C9-8BCB-CBBC92C10715}"/>
    <hyperlink ref="M1529" r:id="rId2655" location="!/petra_jansa/status/996127083205156864" xr:uid="{147C0B2B-26F8-4701-A1D1-C7EFD51E8B7E}"/>
    <hyperlink ref="M1530" r:id="rId2656" location="!/petra_jansa/status/996140912442073088" xr:uid="{80AA6CAD-2078-4858-AFDA-D81C96B6B8A7}"/>
    <hyperlink ref="M1531" r:id="rId2657" location="!/petra_jansa/status/996140912442073088" xr:uid="{B86F730A-B413-4CAA-B7FB-AC78BF44410F}"/>
    <hyperlink ref="M1532" r:id="rId2658" location="!/petra_jansa/status/996264580111392769" xr:uid="{1B0B9F13-87DD-4838-B7C0-97258E940D1B}"/>
    <hyperlink ref="M1533" r:id="rId2659" location="!/petra_jansa/status/996354957870817280" xr:uid="{FD99B5B1-9C80-4F88-9B9C-03D54F063F45}"/>
    <hyperlink ref="M1534" r:id="rId2660" location="!/petra_jansa/status/996354957870817280" xr:uid="{DAA30DF3-DFDB-4286-BE5F-0185F8ECBB9F}"/>
    <hyperlink ref="M1535" r:id="rId2661" location="!/petra_jansa/status/996441645267681281" xr:uid="{CFDA2F00-3E37-4986-A2CA-CCCEACD005C2}"/>
    <hyperlink ref="M1536" r:id="rId2662" location="!/petra_jansa/status/996447465426518017" xr:uid="{576D1DE5-0472-479B-8284-1D08DA8E42BF}"/>
    <hyperlink ref="M1537" r:id="rId2663" location="!/petra_jansa/status/996454990976823302" xr:uid="{1057E749-0089-4224-9B5D-5C0E0A398045}"/>
    <hyperlink ref="M2118" r:id="rId2664" location="!/petra_jansa/status/996749007497187328" xr:uid="{83743A2C-89E7-4872-9BBD-AE5F0DB7B4E1}"/>
    <hyperlink ref="M1538" r:id="rId2665" location="!/sova_0007/status/996749242826928128" xr:uid="{2EBFEA11-2E5B-40B7-A266-63C2FD5271D7}"/>
    <hyperlink ref="M1539" r:id="rId2666" location="!/tomltoml/status/996751125008343043" xr:uid="{80034169-34E8-43D5-9CF8-D48F3D3215BC}"/>
    <hyperlink ref="M1540" r:id="rId2667" location="!/katarinaurankar/status/996121693172240384" xr:uid="{05393194-E952-422F-BFBF-2D3C3F4EE7C4}"/>
    <hyperlink ref="M1541" r:id="rId2668" location="!/cikibucka/status/996113857440567296" xr:uid="{1FC22A21-8EEB-4D07-A128-261CE62DFB74}"/>
    <hyperlink ref="M2119" r:id="rId2669" location="!/medeja_7/status/996105631751958532" xr:uid="{F334223D-9027-49D0-A4B7-F5F73FCDCFCC}"/>
    <hyperlink ref="M1542" r:id="rId2670" location="!/medeja_7/status/996425199821213697" xr:uid="{9C34C501-9997-40B1-8B41-85B57567D3AB}"/>
    <hyperlink ref="M1543" r:id="rId2671" location="!/medeja_7/status/996425199821213697" xr:uid="{914CB54F-0DCE-4053-8E87-44BE3B3D70E3}"/>
    <hyperlink ref="M1544" r:id="rId2672" location="!/medeja_7/status/996429715404619776" xr:uid="{0A6DE88F-1128-4556-B018-2F317C074F9A}"/>
    <hyperlink ref="M1545" r:id="rId2673" location="!/medeja_7/status/996439712708616193" xr:uid="{07AC83D6-E1DA-4E4C-9B87-DA310021E3F3}"/>
    <hyperlink ref="M1546" r:id="rId2674" location="!/medeja_7/status/996440237839650816" xr:uid="{D0C66D72-1FA2-4888-B454-4129CAA2F9EF}"/>
    <hyperlink ref="M1547" r:id="rId2675" location="!/medeja_7/status/996465532084871170" xr:uid="{1E823DC5-F3C2-469D-BCE0-9621B3AE0361}"/>
    <hyperlink ref="M1548" r:id="rId2676" location="!/medeja_7/status/996729521310261248" xr:uid="{A5EE20E5-3582-47A1-8695-8CBDB0EDA0D6}"/>
    <hyperlink ref="M1549" r:id="rId2677" location="!/tomltoml/status/996123704198422528" xr:uid="{D9FB75D0-78ED-48EB-951C-622BA6CC6B1E}"/>
    <hyperlink ref="M1550" r:id="rId2678" location="!/katarinaurankar/status/996121898365935616" xr:uid="{AE92726C-A0BD-4415-A74C-2FC4695E9C0E}"/>
    <hyperlink ref="M1551" r:id="rId2679" location="!/vinkovasle1/status/996300606934601729" xr:uid="{2B3A41A5-AE5F-4369-8969-507F34333358}"/>
    <hyperlink ref="M1552" r:id="rId2680" location="!/vinkovasle1/status/996300606934601729" xr:uid="{F1F1D709-DB08-4B5F-ABD6-9C28BE4A2E00}"/>
    <hyperlink ref="M2120" r:id="rId2681" location="!/vinkovasle1/status/996304842418159616" xr:uid="{F95F6F52-F76F-4E11-B833-6BC1302EF257}"/>
    <hyperlink ref="M1553" r:id="rId2682" location="!/vinkovasle1/status/996319790326210560" xr:uid="{BF982EAA-4669-4FF5-85AA-46FC0B365859}"/>
    <hyperlink ref="M1554" r:id="rId2683" location="!/vinkovasle1/status/996319790326210560" xr:uid="{72999633-4CA6-44FD-94F2-89C69105C001}"/>
    <hyperlink ref="M1555" r:id="rId2684" location="!/vinkovasle1/status/996354335838818304" xr:uid="{4472AEF2-98D6-4ECF-82C2-DDC646F31B69}"/>
    <hyperlink ref="M1556" r:id="rId2685" location="!/vinkovasle1/status/996354335838818304" xr:uid="{F57CA57F-598B-45AC-B70B-7DCEA9857939}"/>
    <hyperlink ref="M1557" r:id="rId2686" location="!/vinkovasle1/status/996390244474814464" xr:uid="{ED2E1C44-546E-4DF5-8E92-F2A4084A62C1}"/>
    <hyperlink ref="M1558" r:id="rId2687" location="!/vinkovasle1/status/996448164923265024" xr:uid="{338D0084-C438-4E57-A36D-2E2FE2ECEFBC}"/>
    <hyperlink ref="M1559" r:id="rId2688" location="!/vinkovasle1/status/996453357022777345" xr:uid="{A195CF4F-A604-4F1A-ABC0-8C9CA90C6DE4}"/>
    <hyperlink ref="M1560" r:id="rId2689" location="!/sova_0007/status/996646128035786752" xr:uid="{5C2C96FC-6E6F-4473-B182-340A13DFC8C5}"/>
    <hyperlink ref="M1561" r:id="rId2690" location="!/tomltoml/status/996502965992218624" xr:uid="{F756BF0D-A8E8-4638-8317-CFD6B17AF6A8}"/>
    <hyperlink ref="M1562" r:id="rId2691" location="!/katarinaurankar/status/996307249340518400" xr:uid="{810FE709-42A1-45A7-9B45-7FFD5150CBAB}"/>
    <hyperlink ref="M1563" r:id="rId2692" location="!/kovacrebeka/status/996282664012402688" xr:uid="{2F071890-4ED2-429B-B2C3-D1D5AFF8954B}"/>
    <hyperlink ref="M1564" r:id="rId2693" location="!/kovacrebeka/status/996282664012402688" xr:uid="{5361D2F7-7FA0-4D72-9E7A-E10C1BEDE77A}"/>
    <hyperlink ref="M2121" r:id="rId2694" location="!/kovacrebeka/status/996350273701449728" xr:uid="{8592DE10-6858-4284-B8D5-28D03CDA0C8E}"/>
    <hyperlink ref="M1565" r:id="rId2695" location="!/katarinaurankar/status/996375397351677952" xr:uid="{2386ADF5-0FE0-4CA1-AF74-6102C975CD68}"/>
    <hyperlink ref="M1566" r:id="rId2696" location="!/bojanzadel/status/996258668168523776" xr:uid="{6DD708FF-C630-4A18-B35B-C34FD2ED468A}"/>
    <hyperlink ref="M2122" r:id="rId2697" location="!/bojanzadel/status/996339948621107206" xr:uid="{C555A9AE-299B-4B39-BE3A-76CE57138B2B}"/>
    <hyperlink ref="M1567" r:id="rId2698" location="!/tomltoml/status/996354004203507713" xr:uid="{C55BDF7C-7D61-42B2-87BB-14F3A78000B6}"/>
    <hyperlink ref="M1568" r:id="rId2699" location="!/katarinaurankar/status/996427902244802560" xr:uid="{DD61BD4E-D591-4D99-A201-E1BF75F16C78}"/>
    <hyperlink ref="M1569" r:id="rId2700" location="!/katarinaurankar/status/996109276061028353" xr:uid="{CE4DCCAF-4D49-4B23-B922-53F0B0A45458}"/>
    <hyperlink ref="M1570" r:id="rId2701" location="!/katarinaurankar/status/996109276061028353" xr:uid="{EB6189D1-AC3B-46FD-A980-32971F96822D}"/>
    <hyperlink ref="M1571" r:id="rId2702" location="!/katarinaurankar/status/996109415530074112" xr:uid="{4804CC59-8A39-433C-AE28-75E001F0FC4F}"/>
    <hyperlink ref="M1572" r:id="rId2703" location="!/katarinaurankar/status/996109415530074112" xr:uid="{5BCB8476-E4B8-4C44-9082-447B1C7597AD}"/>
    <hyperlink ref="M1573" r:id="rId2704" location="!/katarinaurankar/status/996292746745974784" xr:uid="{3EF8EC3F-ED47-4172-AEA7-8CA730C0D90A}"/>
    <hyperlink ref="M1574" r:id="rId2705" location="!/katarinaurankar/status/996301775320829952" xr:uid="{E44F74BC-F997-44D8-B0E5-1E154E74A1CE}"/>
    <hyperlink ref="M1575" r:id="rId2706" location="!/katarinaurankar/status/996375664919023616" xr:uid="{A2C1FEED-71F0-4C1E-805C-D8C5C354649C}"/>
    <hyperlink ref="M1576" r:id="rId2707" location="!/katarinaurankar/status/996377983693873153" xr:uid="{60AC4B5D-BB2F-48FB-8F62-BCECD127789C}"/>
    <hyperlink ref="M1577" r:id="rId2708" location="!/katarinaurankar/status/996424416690167810" xr:uid="{5538A157-8BDE-4707-97DC-7DA137B75BF3}"/>
    <hyperlink ref="M1578" r:id="rId2709" location="!/katarinaurankar/status/996426850028187649" xr:uid="{4D2CC409-D1B4-4699-B34A-BE31CB642DDA}"/>
    <hyperlink ref="M1579" r:id="rId2710" location="!/katarinaurankar/status/996426850028187649" xr:uid="{4C2E535D-A08C-4B0A-8E26-F57E5DD163BC}"/>
    <hyperlink ref="M1580" r:id="rId2711" location="!/katarinaurankar/status/996426850028187649" xr:uid="{5E69DFA5-5440-4D25-ABFB-D6CE29E9D399}"/>
    <hyperlink ref="M1581" r:id="rId2712" location="!/katarinaurankar/status/996664621443502080" xr:uid="{465B882C-2460-46F6-8A46-97ABC90D4A16}"/>
    <hyperlink ref="M1582" r:id="rId2713" location="!/katarinaurankar/status/996749430052278272" xr:uid="{7654B7ED-B37A-47AB-9EFC-5EFB93FE2ABD}"/>
    <hyperlink ref="M1583" r:id="rId2714" location="!/katarinaurankar/status/996751526084399110" xr:uid="{CAD8CA74-FD28-45D0-BAD4-1148FE67D8BE}"/>
    <hyperlink ref="M1888" r:id="rId2715" location="!/bond00775328617/status/996318930544324608" xr:uid="{80F54614-C9A2-4017-98AC-27471870EB14}"/>
    <hyperlink ref="M1584" r:id="rId2716" location="!/ajitamxy/status/996323950350209024" xr:uid="{85DF1B34-3B06-4112-9E26-936E105114F3}"/>
    <hyperlink ref="M2123" r:id="rId2717" location="!/bond00775328617/status/996358973157789696" xr:uid="{28CF56C9-EEBA-4464-8E81-4FA0696E33EF}"/>
    <hyperlink ref="M1585" r:id="rId2718" location="!/markosket/status/996667815154405376" xr:uid="{5E0DF7CD-6536-4BAF-A7EB-E4F0723DC5DE}"/>
    <hyperlink ref="M1586" r:id="rId2719" location="!/ajitamxy/status/996323950350209024" xr:uid="{483B7BED-014E-4E34-AE67-C33702A11393}"/>
    <hyperlink ref="M2124" r:id="rId2720" location="!/janezmeznarec/status/996297880112697344" xr:uid="{9B6042E3-FA93-4BBC-9A26-8146377A2A94}"/>
    <hyperlink ref="M1587" r:id="rId2721" location="!/janezmeznarec/status/996329439603646465" xr:uid="{8FA727C2-7873-4EAA-B17D-55C51212B727}"/>
    <hyperlink ref="M1588" r:id="rId2722" location="!/ajitamxy/status/996386806286422016" xr:uid="{882D7060-9B3F-40A1-A4B5-DB5E709B2E14}"/>
    <hyperlink ref="M2125" r:id="rId2723" location="!/ales_primc/status/996400712690094080" xr:uid="{8319DA6D-6BF8-477C-924E-A41908006B60}"/>
    <hyperlink ref="M1589" r:id="rId2724" location="!/boriscipot1/status/996678972145532928" xr:uid="{0118C588-0BB5-4D16-8615-7E2886CE15F0}"/>
    <hyperlink ref="M1590" r:id="rId2725" location="!/metkazevnik/status/996402406291394560" xr:uid="{4FF6F2DB-0BA8-43F2-B60E-A50473EDF564}"/>
    <hyperlink ref="M1591" r:id="rId2726" location="!/cikibucka/status/996413324794482688" xr:uid="{5A4563CA-9D4F-4E28-9C28-AC03C39BA0DA}"/>
    <hyperlink ref="M1592" r:id="rId2727" location="!/jjansasds/status/996411628257202176" xr:uid="{3F7CFE3C-DDA8-40CA-A96A-F7718819299E}"/>
    <hyperlink ref="M1593" r:id="rId2728" location="!/demokracija1/status/996458550988812288" xr:uid="{13284FAC-599B-450F-B18C-4C402EDEAC6F}"/>
    <hyperlink ref="M1594" r:id="rId2729" location="!/tomltoml/status/996412806118477824" xr:uid="{A355A7E8-3A54-4C9B-9A38-ADC29FD361D4}"/>
    <hyperlink ref="M1595" r:id="rId2730" location="!/ajitamxy/status/996419372255236096" xr:uid="{C7814BEC-CF7F-4606-A9E4-0CCFB52E3283}"/>
    <hyperlink ref="M1596" r:id="rId2731" location="!/penzionist12/status/996405987191001088" xr:uid="{7E5F3CE5-5745-4809-A80F-263EF7FAF728}"/>
    <hyperlink ref="M1597" r:id="rId2732" location="!/penzionist12/status/996405987191001088" xr:uid="{174EB53A-BFC2-455D-9DE7-42B8C1CFFB24}"/>
    <hyperlink ref="M1598" r:id="rId2733" location="!/penzionist12/status/996405987191001088" xr:uid="{D7FF210F-0B58-451A-B747-1F35F4EE57E4}"/>
    <hyperlink ref="M1599" r:id="rId2734" location="!/penzionist12/status/996414674219536386" xr:uid="{4D2D1B8E-3A37-47F8-829A-9B1FF1622226}"/>
    <hyperlink ref="M2126" r:id="rId2735" location="!/penzionist12/status/996428699481276416" xr:uid="{9EBB44FB-BF51-42C1-AE13-9BD81E4EA9CD}"/>
    <hyperlink ref="M1600" r:id="rId2736" location="!/penzionist12/status/996450432758308868" xr:uid="{742F2A3E-32B4-42A8-B977-C99ACD3AD45C}"/>
    <hyperlink ref="M1601" r:id="rId2737" location="!/penzionist12/status/996450432758308868" xr:uid="{0E6E6816-547C-40C1-A9D6-77A75BB50F19}"/>
    <hyperlink ref="M1602" r:id="rId2738" location="!/penzionist12/status/996731257970200577" xr:uid="{7BEE426F-C2DC-405B-B375-89A222113459}"/>
    <hyperlink ref="M1603" r:id="rId2739" location="!/penzionist12/status/996732959091822592" xr:uid="{2A5CB3AD-8A68-4264-8912-14C6A0312BCC}"/>
    <hyperlink ref="M1604" r:id="rId2740" location="!/penzionist12/status/996752464929017856" xr:uid="{DBCE7FFB-883D-416C-847F-A477E17B69B9}"/>
    <hyperlink ref="M1605" r:id="rId2741" location="!/ajitamxy/status/996420304045006849" xr:uid="{8B794841-1399-404D-93CF-AD52AC2475A9}"/>
    <hyperlink ref="M1606" r:id="rId2742" location="!/cikibucka/status/996407414030307328" xr:uid="{8E6953F5-9D9F-4EFE-B6BE-381AC9E182A4}"/>
    <hyperlink ref="M2127" r:id="rId2743" location="!/revijareporter/status/996241520364806146" xr:uid="{E5E1C683-FC40-4AB2-A462-54D9BAB304FB}"/>
    <hyperlink ref="M1607" r:id="rId2744" location="!/r10vojko/status/996741254363910144" xr:uid="{2885C445-0B8E-407E-91DB-81867065AE04}"/>
    <hyperlink ref="M1608" r:id="rId2745" location="!/sova_0007/status/996426015697244160" xr:uid="{2FD18E01-37A3-4A26-BBC7-ADF73EB5777E}"/>
    <hyperlink ref="M1609" r:id="rId2746" location="!/tomltoml/status/996751241500856321" xr:uid="{88BB7929-847A-45D0-9837-14FDDCC59F89}"/>
    <hyperlink ref="M1889" r:id="rId2747" location="!/ajitamxy/status/996360870644023296" xr:uid="{D582553B-B8DF-44A3-BD61-D4F310C1EA70}"/>
    <hyperlink ref="M1610" r:id="rId2748" location="!/ajitamxy/status/996322160212922368" xr:uid="{D7F8B370-0DB1-49CB-81E1-BC80CE8116C2}"/>
    <hyperlink ref="M1611" r:id="rId2749" location="!/ajitamxy/status/996328930297700352" xr:uid="{C9E6B085-C7E3-4739-B42E-E68BC9626411}"/>
    <hyperlink ref="M2128" r:id="rId2750" location="!/ajitamxy/status/996365709759393793" xr:uid="{2EC68B30-25BA-4478-B37D-F524F8FFB300}"/>
    <hyperlink ref="M1612" r:id="rId2751" location="!/ajitamxy/status/996390375643336705" xr:uid="{7F00D8EE-048C-4006-AE7C-3DD6D925A809}"/>
    <hyperlink ref="M1613" r:id="rId2752" location="!/ajitamxy/status/996420304045006849" xr:uid="{BD494443-E769-4851-BBAC-24934C5DEF29}"/>
    <hyperlink ref="M1614" r:id="rId2753" location="!/ajitamxy/status/996736839548620805" xr:uid="{75442B61-50A5-4CE8-BB19-68F90B2D70F4}"/>
    <hyperlink ref="M1615" r:id="rId2754" location="!/boriscipot1/status/996663330793238531" xr:uid="{143087BB-9DAA-4832-8FFC-E9F3D7F05A04}"/>
    <hyperlink ref="M1616" r:id="rId2755" location="!/vso_slovenija/status/996375866388242434" xr:uid="{A4B0B83D-66A3-4D85-8D47-99F1CA94D790}"/>
    <hyperlink ref="M1617" r:id="rId2756" location="!/vso_slovenija/status/996375866388242434" xr:uid="{EB838AE4-5EC3-45AA-AF8F-5417E61B4CA4}"/>
    <hyperlink ref="M1618" r:id="rId2757" location="!/vso_slovenija/status/996417261522030593" xr:uid="{F31CC217-1670-40D5-B441-D8D8B4B4AB3C}"/>
    <hyperlink ref="M2129" r:id="rId2758" location="!/vso_slovenija/status/996418075904872456" xr:uid="{FA7FBA58-DD31-453F-939E-2D1513C0C675}"/>
    <hyperlink ref="M1619" r:id="rId2759" location="!/vso_slovenija/status/996664511938613248" xr:uid="{B2BB56FD-4E7B-43B5-9E97-4F8AD0D19205}"/>
    <hyperlink ref="M1620" r:id="rId2760" location="!/vso_slovenija/status/996664511938613248" xr:uid="{61DB6828-DD5E-4670-AA15-10DC3596E3E5}"/>
    <hyperlink ref="M1621" r:id="rId2761" location="!/tomazkavcic/status/996742810681430016" xr:uid="{33084C58-CA6F-40AC-B0B8-737BC6DF6EDE}"/>
    <hyperlink ref="M1622" r:id="rId2762" location="!/boriscipot1/status/996663330793238531" xr:uid="{5E47EC6D-AE23-46E2-8743-2CD4BF37E62A}"/>
    <hyperlink ref="M1623" r:id="rId2763" location="!/tomazkavcic/status/996742810681430016" xr:uid="{4F01491C-A7A8-46C9-BD45-19187F8C3FA7}"/>
    <hyperlink ref="M1624" r:id="rId2764" location="!/tomazkavcic/status/996742810681430016" xr:uid="{1A91FF0E-6CC0-4FC9-A8CB-10310EDE6A38}"/>
    <hyperlink ref="M1625" r:id="rId2765" location="!/tomazkavcic/status/996740142151987200" xr:uid="{8B3D2CCB-5091-46F5-A853-0770A67C385A}"/>
    <hyperlink ref="M1626" r:id="rId2766" location="!/tomazkavcic/status/996753189990010882" xr:uid="{C0A6065A-07DF-486C-8FFA-F1B9C90D761A}"/>
    <hyperlink ref="M1627" r:id="rId2767" location="!/gen_id_slo/status/996336792138932224" xr:uid="{26E040D0-3F20-4760-A73E-6718CFFC5A74}"/>
    <hyperlink ref="M1628" r:id="rId2768" location="!/gen_id_slo/status/996753550146441220" xr:uid="{5D256A62-BB57-434E-A211-7F05285CC7B1}"/>
    <hyperlink ref="M1629" r:id="rId2769" location="!/prisank9/status/996748537579831298" xr:uid="{9E6DFA7B-E043-48FD-95DA-AA44B1E888D0}"/>
    <hyperlink ref="M2130" r:id="rId2770" location="!/metkazevnik/status/996490188368109570" xr:uid="{BAD3CC30-D5DF-41CE-8E4D-EEEC059F3E43}"/>
    <hyperlink ref="M1630" r:id="rId2771" location="!/metkazevnik/status/996491947496833025" xr:uid="{482FD7BC-641A-4E4F-8F38-C7CDA677A76D}"/>
    <hyperlink ref="M1631" r:id="rId2772" location="!/metkazevnik/status/996491947496833025" xr:uid="{6FF1CBBA-2587-4CB9-991B-DAA2537B7E7C}"/>
    <hyperlink ref="M1632" r:id="rId2773" location="!/metkazevnik/status/996492609886523393" xr:uid="{26E733BA-E5A5-49CE-A8AD-9880FDE8A8CD}"/>
    <hyperlink ref="M1633" r:id="rId2774" location="!/rauterzani/status/996753738449801216" xr:uid="{BB46CD83-E2F9-4240-9B70-CCF635938DFA}"/>
    <hyperlink ref="M1634" r:id="rId2775" location="!/zidandejan/status/996613734142529536" xr:uid="{BB1CECF9-2608-4AE5-9AC9-5E346B2AB58C}"/>
    <hyperlink ref="M1635" r:id="rId2776" location="!/strankasd/status/996614275606237184" xr:uid="{13D85F06-A809-43CD-855A-11A4C100D4CB}"/>
    <hyperlink ref="M1636" r:id="rId2777" location="!/sova_0007/status/996346470482808832" xr:uid="{F996A857-2F6A-43FC-8AD6-04518897EFE9}"/>
    <hyperlink ref="M1637" r:id="rId2778" location="!/aleksan61182821/status/996373373079912448" xr:uid="{7DBBC7D1-81EE-402B-84B4-6E6C48374512}"/>
    <hyperlink ref="M1890" r:id="rId2779" location="!/sova_0007/status/996346470482808832" xr:uid="{1712DA93-0F4F-4EBF-97FA-0001036AF659}"/>
    <hyperlink ref="M1638" r:id="rId2780" location="!/sova_0007/status/996348787114369024" xr:uid="{0F4CD5C2-BCA0-4477-8765-E00391B223FB}"/>
    <hyperlink ref="M1639" r:id="rId2781" location="!/sova_0007/status/996351192115634176" xr:uid="{7E1C4E14-8293-4EDF-8F5B-3A4EBCFB88E2}"/>
    <hyperlink ref="M1891" r:id="rId2782" location="!/sova_0007/status/996351192115634176" xr:uid="{32D602BA-E72D-4844-AE46-BE25F988A637}"/>
    <hyperlink ref="M1640" r:id="rId2783" location="!/sova_0007/status/996371107866382336" xr:uid="{8AB16E64-49DA-4187-9471-9C5194920597}"/>
    <hyperlink ref="M1641" r:id="rId2784" location="!/sova_0007/status/996377533796028416" xr:uid="{51FBC071-D1B7-4C71-AB78-803144734142}"/>
    <hyperlink ref="M1642" r:id="rId2785" location="!/aleksan61182821/status/996352457256161281" xr:uid="{FEFEDAB5-E9E6-4FDB-AFAB-C4EC376F66F2}"/>
    <hyperlink ref="M1892" r:id="rId2786" location="!/jan_gerben/status/996420831017398272" xr:uid="{7A68243B-C2C7-424B-80A5-E16D03B603C1}"/>
    <hyperlink ref="M1643" r:id="rId2787" location="!/aleksan61182821/status/996437217362038784" xr:uid="{3E0F8BFE-8B0F-4E75-B87B-0B86E8AEA5CB}"/>
    <hyperlink ref="M1644" r:id="rId2788" location="!/aleksan61182821/status/996437217362038784" xr:uid="{6600B0E1-D5DE-4240-8F14-BD3863559EBC}"/>
    <hyperlink ref="M1893" r:id="rId2789" location="!/allbriefs/status/996495520192499713" xr:uid="{9EEA548B-E20A-49C8-A3B4-E46FE4EF21B1}"/>
    <hyperlink ref="M1645" r:id="rId2790" location="!/aleksan61182821/status/996583018558091265" xr:uid="{0A712E82-B9AC-4E1B-87F2-DD24CDE0807D}"/>
    <hyperlink ref="M1646" r:id="rId2791" location="!/allbriefs/status/996729660909244417" xr:uid="{0F80845F-6D27-4DDE-8334-32A6753E0E1E}"/>
    <hyperlink ref="M1647" r:id="rId2792" location="!/aleksan61182821/status/996583018558091265" xr:uid="{9BE7166C-0E5E-4054-BB40-86F4BD7A982E}"/>
    <hyperlink ref="M1648" r:id="rId2793" location="!/bojanpozar/status/996628826783453184" xr:uid="{78B83DEB-D3F1-4ED2-8982-855CA9D0B23A}"/>
    <hyperlink ref="M1649" r:id="rId2794" location="!/bojansimm/status/996633231205240832" xr:uid="{C28247CC-1739-4AFF-B62C-2C6D669A237C}"/>
    <hyperlink ref="M1650" r:id="rId2795" location="!/cikibucka/status/996657040578764800" xr:uid="{C949BEB1-77BD-4B36-B4DF-CDEE96EE2DAA}"/>
    <hyperlink ref="M1651" r:id="rId2796" location="!/aleksan61182821/status/996657191502471168" xr:uid="{69F27687-47E6-45D4-AFF8-B39D898806D3}"/>
    <hyperlink ref="M1894" r:id="rId2797" location="!/bojanpozar/status/996628826783453184" xr:uid="{DFE07E01-9ADE-424E-96D8-7E16CCB3DD30}"/>
    <hyperlink ref="M1652" r:id="rId2798" location="!/bojansimm/status/996633231205240832" xr:uid="{42CA33D2-D0EB-45DB-8E13-37F1979BB4AA}"/>
    <hyperlink ref="M1895" r:id="rId2799" location="!/bojansimm/status/996633231205240832" xr:uid="{A1B24F24-1520-47E9-8A7E-AE5D12AF9F7E}"/>
    <hyperlink ref="M1653" r:id="rId2800" location="!/cikibucka/status/996657040578764800" xr:uid="{F0348A5D-2CB0-4BD1-AF33-7BDB68330CA5}"/>
    <hyperlink ref="M1654" r:id="rId2801" location="!/aleksan61182821/status/996657191502471168" xr:uid="{203FF05B-A84B-4546-A240-6194EDBF9CBE}"/>
    <hyperlink ref="M1655" r:id="rId2802" location="!/cikibucka/status/996657040578764800" xr:uid="{1AA98EBE-94BE-47B4-9365-0FE2B0A26697}"/>
    <hyperlink ref="M1656" r:id="rId2803" location="!/aleksan61182821/status/996657191502471168" xr:uid="{598C584E-5961-4F13-A359-7B6A17222D0D}"/>
    <hyperlink ref="M1657" r:id="rId2804" location="!/cikibucka/status/996128731793108992" xr:uid="{58CBFAA4-D752-4A9E-9285-DD155D254239}"/>
    <hyperlink ref="M1658" r:id="rId2805" location="!/cikibucka/status/996286012807614464" xr:uid="{AD7BB402-AE74-4917-968B-F78FEB169522}"/>
    <hyperlink ref="M1659" r:id="rId2806" location="!/cikibucka/status/996295697430401024" xr:uid="{4C600389-5F13-4C64-B77A-594120F41630}"/>
    <hyperlink ref="M1660" r:id="rId2807" location="!/cikibucka/status/996297172718116864" xr:uid="{A0C8A64A-F203-4D4F-A32E-30BECE8E6A5C}"/>
    <hyperlink ref="M1661" r:id="rId2808" location="!/cikibucka/status/996321581617111040" xr:uid="{968DE252-6A1C-46E5-9288-3E3796D82735}"/>
    <hyperlink ref="M1662" r:id="rId2809" location="!/cikibucka/status/996322211916075008" xr:uid="{0A16AA29-369B-4BF1-BE10-1A1D5BDAE493}"/>
    <hyperlink ref="M1663" r:id="rId2810" location="!/cikibucka/status/996335285142204416" xr:uid="{C794B794-41E3-4656-BE9E-48EDE29FB40E}"/>
    <hyperlink ref="M1664" r:id="rId2811" location="!/cikibucka/status/996469330962362368" xr:uid="{CA156535-23D4-405B-9CC1-C5CC293EB3E6}"/>
    <hyperlink ref="M1665" r:id="rId2812" location="!/cikibucka/status/996670146327572480" xr:uid="{72A0C2BB-FAC5-4AD5-A906-A237AEE3D167}"/>
    <hyperlink ref="M1896" r:id="rId2813" location="!/cikibucka/status/996670146327572480" xr:uid="{298B6A14-DDA8-42B6-B335-EA74D7E64833}"/>
    <hyperlink ref="M1666" r:id="rId2814" location="!/aleksan61182821/status/996688880601567232" xr:uid="{7661A792-DC52-466F-96E2-D3C50FF2237B}"/>
    <hyperlink ref="M1667" r:id="rId2815" location="!/aleksan61182821/status/996352457256161281" xr:uid="{24B65F3E-B138-4F0E-AD43-FB2F0192693A}"/>
    <hyperlink ref="M1668" r:id="rId2816" location="!/aleksan61182821/status/996352457256161281" xr:uid="{EA3EDB66-CF77-4AF9-AFEE-9AFFBDD4AC1E}"/>
    <hyperlink ref="M1669" r:id="rId2817" location="!/aleksan61182821/status/996373373079912448" xr:uid="{22727DFB-E773-401B-A557-A1B628064DAA}"/>
    <hyperlink ref="M1670" r:id="rId2818" location="!/aleksan61182821/status/996446238093578241" xr:uid="{6C5454EB-F1EB-44EC-9735-B44927573204}"/>
    <hyperlink ref="M1671" r:id="rId2819" location="!/aleksan61182821/status/996446238093578241" xr:uid="{06FACC55-DAFC-4C4F-AB81-527F43815058}"/>
    <hyperlink ref="M1672" r:id="rId2820" location="!/aleksan61182821/status/996446238093578241" xr:uid="{3943A45C-0CA1-4A84-9FB0-694B9BA35D38}"/>
    <hyperlink ref="M1673" r:id="rId2821" location="!/aleksan61182821/status/996450217930182657" xr:uid="{676B3023-A9E3-4DBF-9BFB-2A259A26BF3F}"/>
    <hyperlink ref="M1674" r:id="rId2822" location="!/aleksan61182821/status/996456507666583553" xr:uid="{3A73BA39-50D6-4AAF-9515-4F209BBF491D}"/>
    <hyperlink ref="M1675" r:id="rId2823" location="!/aleksan61182821/status/996688880601567232" xr:uid="{A07B9DED-615F-487D-A841-890F9B95DB3A}"/>
    <hyperlink ref="M1676" r:id="rId2824" location="!/aleksan61182821/status/996688880601567232" xr:uid="{E0ABFF5A-96DF-4605-80EC-646D43F71328}"/>
    <hyperlink ref="M1677" r:id="rId2825" location="!/aleksan61182821/status/996753840627179525" xr:uid="{95134F15-F246-4BE0-B34F-4A70E5942E8F}"/>
    <hyperlink ref="M2131" r:id="rId2826" location="!/timessi/status/996107367581335552" xr:uid="{316518B8-857C-4354-9F21-758B89042579}"/>
    <hyperlink ref="M2132" r:id="rId2827" location="!/davorvrban/status/996754217300824065" xr:uid="{4F519A72-7E02-4B42-B9D8-855E555AA21B}"/>
    <hyperlink ref="M2133" r:id="rId2828" location="!/errrudit/status/996754220555624448" xr:uid="{73C9F8A3-0667-4486-A010-77A82DFC5B31}"/>
    <hyperlink ref="M1678" r:id="rId2829" location="!/krrokarr/status/996754457483448321" xr:uid="{03904538-F723-4161-9904-E9B0AD9CB7E9}"/>
    <hyperlink ref="M2134" r:id="rId2830" location="!/svizec5/status/996307230428364800" xr:uid="{233F5043-4349-41E6-B36F-5D35AF6D6D62}"/>
    <hyperlink ref="M1679" r:id="rId2831" location="!/svizec5/status/996729715372232705" xr:uid="{A345234C-305D-4CAD-B84A-255D388F7FA7}"/>
    <hyperlink ref="M1680" r:id="rId2832" location="!/darkoermenc/status/996754727252709376" xr:uid="{5D1A633E-1109-49AD-8F57-FCDACC78377E}"/>
    <hyperlink ref="M1681" r:id="rId2833" location="!/darkoermenc/status/996754727252709376" xr:uid="{40578862-CF35-4340-98EE-C830C5DC66AA}"/>
    <hyperlink ref="M2135" r:id="rId2834" location="!/fzagorc/status/996242436136546304" xr:uid="{CCAE693A-AA68-4733-BECC-BD16ADD1FAF2}"/>
    <hyperlink ref="M1682" r:id="rId2835" location="!/fzagorc/status/996254674075488256" xr:uid="{462FBF3C-66D7-4246-80A5-68E11E119E29}"/>
    <hyperlink ref="M1683" r:id="rId2836" location="!/fzagorc/status/996605322495168512" xr:uid="{A07BF70D-D62B-4022-A01F-F5B62B26268A}"/>
    <hyperlink ref="M1684" r:id="rId2837" location="!/fzagorc/status/996605322495168512" xr:uid="{FA1006FB-5BA9-4ED9-B416-39EEDCAC8613}"/>
    <hyperlink ref="M1685" r:id="rId2838" location="!/potepuski/status/996371870025965568" xr:uid="{E9591DC7-76F6-419D-B6CD-7E0456DE870B}"/>
    <hyperlink ref="M1686" r:id="rId2839" location="!/anazagozen/status/996322006994948096" xr:uid="{7F3CCAF7-D92E-4D92-AA41-561E1FD578A5}"/>
    <hyperlink ref="M2136" r:id="rId2840" location="!/profaljosa/status/996666420443385856" xr:uid="{94F073A5-A4EE-4EE6-9C60-1330B46C74F4}"/>
    <hyperlink ref="M1687" r:id="rId2841" location="!/anazagozen/status/996694175113515009" xr:uid="{2C27AE58-9EC3-4030-8FE1-94BD25AA0665}"/>
    <hyperlink ref="M1688" r:id="rId2842" location="!/anazagozen/status/996320580101132288" xr:uid="{149D35A0-BB24-48CB-9248-1C1CA0160195}"/>
    <hyperlink ref="M1689" r:id="rId2843" location="!/anazagozen/status/996425607700459520" xr:uid="{C3E0E42B-6684-4EBD-B661-A1A243D3DDB9}"/>
    <hyperlink ref="M1690" r:id="rId2844" location="!/anazagozen/status/996429469899460610" xr:uid="{E487DBEA-8E86-44A1-B983-439C1F4A2010}"/>
    <hyperlink ref="M1691" r:id="rId2845" location="!/anazagozen/status/996452591025426433" xr:uid="{BB314519-1902-45B4-ADC4-237FBCC7C9F8}"/>
    <hyperlink ref="M1692" r:id="rId2846" location="!/anazagozen/status/996731557548363777" xr:uid="{B3EFF360-BEEC-4B37-84F1-00E4A2BA0765}"/>
    <hyperlink ref="M1693" r:id="rId2847" location="!/anazagozen/status/996755066739707904" xr:uid="{89E42B6E-E013-46B2-8467-067F298C10B9}"/>
    <hyperlink ref="M2137" r:id="rId2848" location="!/didier_maradona/status/996327992325525504" xr:uid="{663D6515-77B8-4D04-A700-185D0BAE8A96}"/>
    <hyperlink ref="M1694" r:id="rId2849" location="!/dr_eclectic/status/996264545885802497" xr:uid="{C157C6AF-E929-432B-9D31-12EBDD31325A}"/>
    <hyperlink ref="M1695" r:id="rId2850" location="!/dr_eclectic/status/996631473129230336" xr:uid="{63549263-63C8-4CA1-80D8-B04076117BA2}"/>
    <hyperlink ref="M1897" r:id="rId2851" location="!/dr_eclectic/status/996755417362550784" xr:uid="{E286886D-1588-43FA-A921-3AA4CEE9FB01}"/>
    <hyperlink ref="M2138" r:id="rId2852" location="!/free_rtv/status/996753375227207681" xr:uid="{523FC63C-71CF-41EC-887C-EC833377D0DE}"/>
    <hyperlink ref="M1696" r:id="rId2853" location="!/slovenskipanter/status/996756387995807744" xr:uid="{4962730D-C2A3-4B7B-9EAF-F44E85993444}"/>
    <hyperlink ref="M1697" r:id="rId2854" location="!/slovenskipanter/status/996746218813513728" xr:uid="{EDDAE0AE-8D40-4612-B080-D75D8E683CCD}"/>
    <hyperlink ref="M1698" r:id="rId2855" location="!/matjadraksler/status/996435280889597953" xr:uid="{6C4E147F-9D8D-4911-8B73-BFD28BBBFFA2}"/>
    <hyperlink ref="M1699" r:id="rId2856" location="!/tomltoml/status/996123623634145281" xr:uid="{CB375CA0-CCFB-4529-A33C-8A687A3631BF}"/>
    <hyperlink ref="M1700" r:id="rId2857" location="!/margu501/status/996124768976998401" xr:uid="{87BCB204-08CC-42AD-9199-662CFAB64B8D}"/>
    <hyperlink ref="M2139" r:id="rId2858" location="!/mojcav1/status/996257356932579329" xr:uid="{89C4E7F1-1079-43CE-BD9C-1668A44F36D0}"/>
    <hyperlink ref="M1701" r:id="rId2859" location="!/mojcav1/status/996259357955448832" xr:uid="{43C17AE5-B0F0-48C3-8F7F-2C3A354B9FCF}"/>
    <hyperlink ref="M1898" r:id="rId2860" location="!/mojcav1/status/996699366076436480" xr:uid="{ED56E5AA-B187-45F1-BE78-6BDC3711299A}"/>
    <hyperlink ref="M1702" r:id="rId2861" location="!/jjansasds/status/996291829837516800" xr:uid="{C59981D9-6407-4ECD-B645-7A9E3C36D8DB}"/>
    <hyperlink ref="M1703" r:id="rId2862" location="!/margu501/status/996292564490903552" xr:uid="{77C0905F-1DD9-4A3B-A39D-068F21C16226}"/>
    <hyperlink ref="M2140" r:id="rId2863" location="!/mojcaskrinjar/status/996259170063192065" xr:uid="{C5FF0CA7-F027-4EDA-8CE9-B8B523FBC566}"/>
    <hyperlink ref="M1704" r:id="rId2864" location="!/mojcaskrinjar/status/996259364540420096" xr:uid="{9B9379B0-ADC4-4ED1-975C-E9A2DA830768}"/>
    <hyperlink ref="M1705" r:id="rId2865" location="!/mojcaskrinjar/status/996623301588987904" xr:uid="{7A888B5A-9F55-49CF-B725-BCA3C9DD54D8}"/>
    <hyperlink ref="M1706" r:id="rId2866" location="!/mojcaskrinjar/status/996623301588987904" xr:uid="{659D5DF1-B769-4CBB-916D-E8FC2C19E256}"/>
    <hyperlink ref="M1707" r:id="rId2867" location="!/margu501/status/996293955259158529" xr:uid="{01CA64C1-74D4-4089-BE34-C6A7F8E51D26}"/>
    <hyperlink ref="M1899" r:id="rId2868" location="!/freewiseguy/status/996140602348752896" xr:uid="{D91DDA3F-0169-4369-9193-89F6AD3BA142}"/>
    <hyperlink ref="M1708" r:id="rId2869" location="!/cesenj/status/996394062163906563" xr:uid="{9FC5DA81-4972-4A08-B42E-ED7C14CBC2C4}"/>
    <hyperlink ref="M1709" r:id="rId2870" location="!/tomltoml/status/996119013427118085" xr:uid="{89F1CF6F-A249-4216-8D03-7ABDF938F69E}"/>
    <hyperlink ref="M1710" r:id="rId2871" location="!/margu501/status/996297307875397632" xr:uid="{B90F18D8-F805-4825-8AE2-D362978D0C38}"/>
    <hyperlink ref="M2141" r:id="rId2872" location="!/strubeljg/status/996349199242407936" xr:uid="{E66579D9-BA78-46CA-B227-7AF430FDEF37}"/>
    <hyperlink ref="M1711" r:id="rId2873" location="!/strubeljg/status/996391443957731328" xr:uid="{36313C68-D0AB-4616-AFD2-D838F0A062DB}"/>
    <hyperlink ref="M1712" r:id="rId2874" location="!/margu501/status/996352736122867712" xr:uid="{48269A05-619B-4ABC-AEBB-3C843956E217}"/>
    <hyperlink ref="M2142" r:id="rId2875" location="!/trotz_dessen/status/996431174028406784" xr:uid="{C048D793-3A1A-41C3-B5B6-BDD25F5548C4}"/>
    <hyperlink ref="M1713" r:id="rId2876" location="!/margu501/status/996431751735103488" xr:uid="{A649AA11-1269-4A00-8D13-7326163AC98A}"/>
    <hyperlink ref="M1714" r:id="rId2877" location="!/strankasds/status/996454719446020109" xr:uid="{B1EF39FE-CED4-49FE-A773-023AF634648F}"/>
    <hyperlink ref="M1715" r:id="rId2878" location="!/bozidarbiscan/status/996455312415776768" xr:uid="{EAFAB502-6FF6-4FB5-BF44-197D3C3FEDDB}"/>
    <hyperlink ref="M1716" r:id="rId2879" location="!/jjansasds/status/996450309890363393" xr:uid="{1C5DC42A-8960-4BB8-BB24-EFF779C9F56F}"/>
    <hyperlink ref="M2143" r:id="rId2880" location="!/rtv_slovenija/status/996301111446433793" xr:uid="{F4522CAD-299E-40BD-92B5-BEEE201B0142}"/>
    <hyperlink ref="M1717" r:id="rId2881" location="!/r10vojko/status/996741254363910144" xr:uid="{21C1C6CD-9D98-4DCE-BB01-10770EA20AF5}"/>
    <hyperlink ref="M1718" r:id="rId2882" location="!/demokracija1/status/996457970048360449" xr:uid="{57F1E4A0-A9E5-4220-9978-40741413236B}"/>
    <hyperlink ref="M1719" r:id="rId2883" location="!/potepuski/status/996584110071132160" xr:uid="{A7B8BDB4-A7A3-4707-A144-6B13828A0124}"/>
    <hyperlink ref="M1720" r:id="rId2884" location="!/tomltoml/status/996454878900781056" xr:uid="{9871E693-4F60-434C-93D5-BAF089DB1FA0}"/>
    <hyperlink ref="M1721" r:id="rId2885" location="!/margu501/status/996488002032619520" xr:uid="{5CBB213D-0617-44EF-9B3B-44C7773ECC47}"/>
    <hyperlink ref="M2144" r:id="rId2886" location="!/24ur_com/status/996239943625334784" xr:uid="{B735F9CB-15D8-4E02-B56A-C70228E9CC19}"/>
    <hyperlink ref="M1722" r:id="rId2887" location="!/margu501/status/996488046488014849" xr:uid="{4BA5097D-BA1E-4765-BD6B-6AEC0D9E4860}"/>
    <hyperlink ref="M1723" r:id="rId2888" location="!/jozebiscak/status/996323288975663104" xr:uid="{BC11292F-50F2-422D-A172-92FB5F2077A7}"/>
    <hyperlink ref="M1724" r:id="rId2889" location="!/jozebiscak/status/996323288975663104" xr:uid="{4F88B42E-1989-4E6D-9973-5FB2817E2B51}"/>
    <hyperlink ref="M2145" r:id="rId2890" location="!/jozebiscak/status/996440757648216069" xr:uid="{EB06B146-0468-4E3B-B3A8-E37CE7BCBD32}"/>
    <hyperlink ref="M1725" r:id="rId2891" location="!/demokracija1/status/996443705136570368" xr:uid="{1846D52E-9526-4552-8473-827A31D59814}"/>
    <hyperlink ref="M1726" r:id="rId2892" location="!/cesenj/status/996127989397164032" xr:uid="{3C15278C-934D-46F7-9BC2-79CEE7DE6406}"/>
    <hyperlink ref="M1727" r:id="rId2893" location="!/markosket/status/996443019485249536" xr:uid="{3C9BEE35-7C60-4E0C-BFDC-B0CF4E69D0BC}"/>
    <hyperlink ref="M1728" r:id="rId2894" location="!/margu501/status/996489468424179712" xr:uid="{39261865-900A-4E14-9733-EE1B8E001554}"/>
    <hyperlink ref="M1729" r:id="rId2895" location="!/tomltoml/status/996400200322289664" xr:uid="{A3EEFCDE-8A6B-455B-8CF7-3C5460A8B65D}"/>
    <hyperlink ref="M1730" r:id="rId2896" location="!/margu501/status/996649093547134977" xr:uid="{D93ED62E-65FE-40A6-B293-84A1498A7671}"/>
    <hyperlink ref="M1731" r:id="rId2897" location="!/tomltoml/status/996400200322289664" xr:uid="{59BD7BD9-4938-4FD3-B7D5-A1D14E576AFF}"/>
    <hyperlink ref="M1732" r:id="rId2898" location="!/margu501/status/996649093547134977" xr:uid="{BB969A6E-6861-4529-A115-8C1D4E037010}"/>
    <hyperlink ref="M1733" r:id="rId2899" location="!/tomltoml/status/996123623634145281" xr:uid="{DCF671EA-3B26-4E9D-8163-B5BD3D3C8E7A}"/>
    <hyperlink ref="M1734" r:id="rId2900" location="!/tomltoml/status/996393242160746496" xr:uid="{59E8D8EF-7AEC-41F7-9534-ED919ED6A134}"/>
    <hyperlink ref="M1735" r:id="rId2901" location="!/tomltoml/status/996639249301688320" xr:uid="{507E662F-605C-455F-BACE-B9F8E8A47FD6}"/>
    <hyperlink ref="M1736" r:id="rId2902" location="!/tomltoml/status/996732912308539392" xr:uid="{8FBE0F70-BC66-461D-9769-033026AC2B40}"/>
    <hyperlink ref="M1737" r:id="rId2903" location="!/tomltoml/status/996732912308539392" xr:uid="{9E5113A6-C308-471F-930B-4AB5120AD264}"/>
    <hyperlink ref="M1738" r:id="rId2904" location="!/tomltoml/status/996749863240060931" xr:uid="{24927D35-7BFF-47D4-963E-F3C1D708BEE5}"/>
    <hyperlink ref="M1739" r:id="rId2905" location="!/margu501/status/996649093547134977" xr:uid="{E556EA2A-3CB3-47A0-948C-FD617FE9BE10}"/>
    <hyperlink ref="M2146" r:id="rId2906" location="!/mprevejsek/status/996700604947890178" xr:uid="{434186AD-6732-464C-8DD9-A48A0644D71E}"/>
    <hyperlink ref="M1740" r:id="rId2907" location="!/mprevejsek/status/996729709508616193" xr:uid="{F6EC7094-74B8-44D3-9D7D-D3C0A427DE14}"/>
    <hyperlink ref="M1741" r:id="rId2908" location="!/jjansasds/status/996721399476744192" xr:uid="{F14E0478-CA2A-4CB7-8A4B-48DAE1A38B29}"/>
    <hyperlink ref="M1742" r:id="rId2909" location="!/margu501/status/996700794136166401" xr:uid="{036017D3-DABF-44BA-9C44-AE16DF502F4B}"/>
    <hyperlink ref="M1743" r:id="rId2910" location="!/altpaulin/status/996608221015150592" xr:uid="{56F402D6-51A0-42CC-9450-C707899775CD}"/>
    <hyperlink ref="M1744" r:id="rId2911" location="!/r10vojko/status/996683285232275456" xr:uid="{6FB09FA6-6E0C-4860-97A6-DD072553BEA6}"/>
    <hyperlink ref="M1745" r:id="rId2912" location="!/markosket/status/996617304648675328" xr:uid="{A7EE8470-4D6D-45DC-8DBA-13F3E7727356}"/>
    <hyperlink ref="M1746" r:id="rId2913" location="!/margu501/status/996701881509535744" xr:uid="{ABB22FAB-DFB0-47E1-BA6E-E8601576EC3B}"/>
    <hyperlink ref="M1747" r:id="rId2914" location="!/strankasds/status/996312757698990081" xr:uid="{776C9F0A-61E4-42F5-97B4-26DD096DF1A9}"/>
    <hyperlink ref="M1748" r:id="rId2915" location="!/strankasds/status/996454719446020109" xr:uid="{60C35E16-2297-4854-85D3-056AD66BE026}"/>
    <hyperlink ref="M1749" r:id="rId2916" location="!/r10vojko/status/996646408366280704" xr:uid="{E330C703-85CC-4EBB-96F0-66406A00DB56}"/>
    <hyperlink ref="M1750" r:id="rId2917" location="!/margu501/status/996706749246787584" xr:uid="{4F8B9991-EB8F-45D8-A3CD-0526D7F76AD0}"/>
    <hyperlink ref="M1751" r:id="rId2918" location="!/jernejstromajer/status/996612483178795008" xr:uid="{27E3518F-9EE5-4546-BFE4-B1DB993FDF85}"/>
    <hyperlink ref="M1752" r:id="rId2919" location="!/strankasd/status/996614306316869632" xr:uid="{EA7A6552-102D-4355-93B0-6F6104A24833}"/>
    <hyperlink ref="M1753" r:id="rId2920" location="!/rokjarc/status/996629650989297664" xr:uid="{62EFF028-71C3-42D1-83A7-89365C231D29}"/>
    <hyperlink ref="M1754" r:id="rId2921" location="!/jjansasds/status/996291946653143040" xr:uid="{459D4223-90C1-409D-971F-C7536809ABA2}"/>
    <hyperlink ref="M1755" r:id="rId2922" location="!/r10vojko/status/996646408366280704" xr:uid="{2CDA9BF3-8A69-4661-9FE3-FB03CC722A84}"/>
    <hyperlink ref="M1756" r:id="rId2923" location="!/margu501/status/996706706339004416" xr:uid="{FB75A38B-AC23-4DCC-BBE3-4416F089291C}"/>
    <hyperlink ref="M1900" r:id="rId2924" location="!/rokjarc/status/996629650989297664" xr:uid="{F8AE7955-4DDA-4BD0-B4F6-237DA9CE02E1}"/>
    <hyperlink ref="M1757" r:id="rId2925" location="!/r10vojko/status/996646408366280704" xr:uid="{9471EDCD-2296-490B-8D87-BC0B71196D1F}"/>
    <hyperlink ref="M1758" r:id="rId2926" location="!/margu501/status/996706706339004416" xr:uid="{52C5863A-2D46-42AA-9A2C-EB959F8FE528}"/>
    <hyperlink ref="M1901" r:id="rId2927" location="!/r10vojko/status/996646408366280704" xr:uid="{CF8302CA-D875-4176-B802-02955B8D36C5}"/>
    <hyperlink ref="M1759" r:id="rId2928" location="!/margu501/status/996706706339004416" xr:uid="{C35FA2F6-CA69-410C-86DD-A2F4BA706F34}"/>
    <hyperlink ref="M1760" r:id="rId2929" location="!/r10vojko/status/996115978563084295" xr:uid="{F820DF05-A395-4B02-B6D3-A8F5CB8A4DEC}"/>
    <hyperlink ref="M1761" r:id="rId2930" location="!/r10vojko/status/996741254363910144" xr:uid="{B998C2D1-D204-44F1-A73C-50A4C02DB2A4}"/>
    <hyperlink ref="M1762" r:id="rId2931" location="!/r10vojko/status/996741254363910144" xr:uid="{A8900196-594A-4C9A-9E93-ABB2EB41D655}"/>
    <hyperlink ref="M1763" r:id="rId2932" location="!/margu501/status/996706749246787584" xr:uid="{C1EF2C3C-DB45-408C-83C8-2C07CFF877E8}"/>
    <hyperlink ref="M1764" r:id="rId2933" location="!/potepuski/status/996584110071132160" xr:uid="{AF5DD5CF-44FA-47B3-A02E-3CE5140E051B}"/>
    <hyperlink ref="M2147" r:id="rId2934" location="!/potepuski/status/996597686710218752" xr:uid="{0AF7500F-80F2-4DC4-9E69-7B5E43933A96}"/>
    <hyperlink ref="M1765" r:id="rId2935" location="!/potepuski/status/996744032826077184" xr:uid="{91FC89AF-05A1-416B-8412-0AABCF8CF3E9}"/>
    <hyperlink ref="M1766" r:id="rId2936" location="!/potepuski/status/996744547131707392" xr:uid="{3C582431-E3D8-4403-9DDB-128340BBA089}"/>
    <hyperlink ref="M1767" r:id="rId2937" location="!/margu501/status/996744217656528896" xr:uid="{BBE2DF90-B444-4876-B2E1-C5528ABB4168}"/>
    <hyperlink ref="M1768" r:id="rId2938" location="!/cesenj/status/996127989397164032" xr:uid="{35AAD206-1E5C-4D72-8453-5AFA5E446805}"/>
    <hyperlink ref="M2148" r:id="rId2939" location="!/cesenj/status/996743633553575936" xr:uid="{60983B3D-8CDD-47C4-B50D-4EB6F9593768}"/>
    <hyperlink ref="M1769" r:id="rId2940" location="!/margu501/status/996746198525644800" xr:uid="{F39614A0-FDD8-492C-A61D-8BB328EC92D1}"/>
    <hyperlink ref="M1770" r:id="rId2941" location="!/jozejos/status/996741347901140993" xr:uid="{CD36DCC7-568F-41E7-8B8F-BD092291E3DA}"/>
    <hyperlink ref="M1771" r:id="rId2942" location="!/jozejos/status/996741347901140993" xr:uid="{7D2BD435-BBA7-445B-8F14-CE9EC502B19F}"/>
    <hyperlink ref="M2149" r:id="rId2943" location="!/jozejos/status/996743559612174338" xr:uid="{DE90731D-BA03-48B5-9BB4-4C6BA3DD3364}"/>
    <hyperlink ref="M1772" r:id="rId2944" location="!/margu501/status/996746247594823682" xr:uid="{0947C5A3-A066-49C1-9A12-E1F72F348F93}"/>
    <hyperlink ref="M1773" r:id="rId2945" location="!/markosket/status/996263993042927616" xr:uid="{430F4503-9B35-41BA-8798-025CFCCBDA37}"/>
    <hyperlink ref="M1774" r:id="rId2946" location="!/markosket/status/996354442160168961" xr:uid="{E522282D-0DE2-4B10-A1D2-7956F061C30A}"/>
    <hyperlink ref="M1775" r:id="rId2947" location="!/markosket/status/996381853828268033" xr:uid="{1582110F-6569-4605-9C6F-1AABA2067D08}"/>
    <hyperlink ref="M2150" r:id="rId2948" location="!/markosket/status/996626181863759872" xr:uid="{59D763CD-5EF2-45FA-ABE7-B2E24769629F}"/>
    <hyperlink ref="M1776" r:id="rId2949" location="!/markosket/status/996744694322417664" xr:uid="{16DC2B20-E06A-41B5-8D68-0EFF0F5457A5}"/>
    <hyperlink ref="M1777" r:id="rId2950" location="!/margu501/status/996645829443244032" xr:uid="{07BCA73D-AEE0-4B28-ACBC-9FD4406A4670}"/>
    <hyperlink ref="M2151" r:id="rId2951" location="!/bernardbrscic/status/996752174368673792" xr:uid="{1271FCED-5018-468D-9D4E-C178E43271DF}"/>
    <hyperlink ref="M1778" r:id="rId2952" location="!/margu501/status/996756252125466624" xr:uid="{BEB2B576-BA13-4A85-9046-6823A6BA9C4C}"/>
    <hyperlink ref="M2152" r:id="rId2953" location="!/bozidarbiscan/status/996307362179878914" xr:uid="{5D608A05-A046-482E-82DA-16B2D348CCE8}"/>
    <hyperlink ref="M1779" r:id="rId2954" location="!/bozidarbiscan/status/996455312415776768" xr:uid="{E5646C08-E9CA-49FA-8EC5-0295CFEDCE49}"/>
    <hyperlink ref="M1780" r:id="rId2955" location="!/margu501/status/996756844306722816" xr:uid="{8FBBEC1F-7315-4249-9C93-C0CDA05B1A69}"/>
    <hyperlink ref="M1781" r:id="rId2956" location="!/margu501/status/996124768976998401" xr:uid="{B5BD17BE-6309-4C8A-B27F-E8A6F95B226F}"/>
    <hyperlink ref="M2153" r:id="rId2957" location="!/margu501/status/996292361905954816" xr:uid="{17D1406E-E05B-4FE5-983E-B146CDD74EA1}"/>
    <hyperlink ref="M1782" r:id="rId2958" location="!/jjansasds/status/996319007467823104" xr:uid="{EE4543DA-C7C6-47AE-83B6-0B050FCE740D}"/>
    <hyperlink ref="M1783" r:id="rId2959" location="!/majekprezi/status/996324365120823296" xr:uid="{367BCC13-FC3D-495C-AB37-AC90698688E7}"/>
    <hyperlink ref="M1784" r:id="rId2960" location="!/jjansasds/status/996291374273191937" xr:uid="{4F86EB8C-B040-4E77-8D28-CBE6F31B088A}"/>
    <hyperlink ref="M2154" r:id="rId2961" location="!/jjansasds/status/996333527565205504" xr:uid="{F1EC538A-495D-4D4C-B621-9F730C7CEAEE}"/>
    <hyperlink ref="M1785" r:id="rId2962" location="!/jjansasds/status/996422507078078465" xr:uid="{FA3B7748-F3FD-4D04-8732-C7F2399638F1}"/>
    <hyperlink ref="M1786" r:id="rId2963" location="!/jjansasds/status/996739410828939265" xr:uid="{90539364-CBD2-4F8B-9FA7-DFE570BA0D45}"/>
    <hyperlink ref="M1787" r:id="rId2964" location="!/jjansasds/status/996739740421509120" xr:uid="{72AC278F-BB10-4ECA-B7AC-EB6AFD22299D}"/>
    <hyperlink ref="M1788" r:id="rId2965" location="!/demokracija1/status/996457970048360449" xr:uid="{1EF8C7E6-9746-4B66-B0EE-D20EAF37FE99}"/>
    <hyperlink ref="M1789" r:id="rId2966" location="!/majekprezi/status/996324365120823296" xr:uid="{ACE9FDC6-9BE5-409E-BB32-B45CCF3218F1}"/>
    <hyperlink ref="M1790" r:id="rId2967" location="!/nemarambutlov/status/996344733839568896" xr:uid="{AF091B9F-AC1D-4D7F-B779-ACE7EB856BC3}"/>
    <hyperlink ref="M2155" r:id="rId2968" location="!/nova24tv/status/996250930902458369" xr:uid="{99D12D30-0521-4ED9-BE36-C2C77E6A59BC}"/>
    <hyperlink ref="M1791" r:id="rId2969" location="!/majekprezi/status/996757063291334658" xr:uid="{C026946D-4CB1-4497-9D90-B71E630C37AA}"/>
    <hyperlink ref="M1792" r:id="rId2970" location="!/majekprezi/status/996757063291334658" xr:uid="{0C1041DC-63FF-4132-BD5C-D8116EA5911A}"/>
    <hyperlink ref="M2156" r:id="rId2971" location="!/demokracija1/status/996331103358214145" xr:uid="{1C21C35E-7BA1-43BD-B906-EE60C00617F1}"/>
    <hyperlink ref="M1793" r:id="rId2972" location="!/majekprezi/status/996757510068625408" xr:uid="{B44D3FD8-A9D9-4F45-8649-FE8425177A3A}"/>
    <hyperlink ref="M2157" r:id="rId2973" location="!/stolnica/status/996352285520384000" xr:uid="{864FD75A-3E1F-43EA-9475-9D76F23362D9}"/>
  </hyperlinks>
  <pageMargins left="0.7" right="0.7" top="0.75" bottom="0.75" header="0.3" footer="0.3"/>
  <pageSetup orientation="portrait" verticalDpi="0" r:id="rId2974"/>
  <legacyDrawing r:id="rId2975"/>
  <tableParts count="1">
    <tablePart r:id="rId2976"/>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849"/>
  <sheetViews>
    <sheetView workbookViewId="0">
      <pane xSplit="1" ySplit="1" topLeftCell="B167" activePane="bottomRight" state="frozen"/>
      <selection pane="topRight" activeCell="B1" sqref="B1"/>
      <selection pane="bottomLeft" activeCell="A3" sqref="A3"/>
      <selection pane="bottomRight" sqref="A1:AQ1"/>
    </sheetView>
  </sheetViews>
  <sheetFormatPr defaultRowHeight="15" x14ac:dyDescent="0.25"/>
  <cols>
    <col min="1" max="1" width="14.85546875" style="1" customWidth="1"/>
    <col min="2" max="2" width="16" customWidth="1"/>
    <col min="3" max="3" width="9.140625" customWidth="1"/>
    <col min="4" max="4" width="9.140625" hidden="1" customWidth="1"/>
    <col min="5" max="6" width="4.28515625" hidden="1" customWidth="1"/>
    <col min="7" max="7" width="10.28515625" hidden="1" customWidth="1"/>
    <col min="8" max="8" width="6.42578125" hidden="1" customWidth="1"/>
    <col min="9" max="9" width="8.28515625" hidden="1" customWidth="1"/>
    <col min="10" max="10" width="9.5703125" customWidth="1"/>
    <col min="11" max="11" width="9.28515625" customWidth="1"/>
    <col min="12" max="12" width="9.5703125" customWidth="1"/>
    <col min="13" max="15" width="14.28515625" customWidth="1"/>
    <col min="16" max="16" width="11.85546875" customWidth="1"/>
    <col min="17" max="17" width="14.42578125" customWidth="1"/>
    <col min="18" max="18" width="18.28515625" customWidth="1"/>
    <col min="19" max="19" width="5" style="3" customWidth="1"/>
    <col min="20" max="20" width="16" style="3" hidden="1" customWidth="1"/>
    <col min="21" max="21" width="11.5703125" style="2" bestFit="1" customWidth="1"/>
    <col min="22" max="22" width="12" style="3" bestFit="1" customWidth="1"/>
    <col min="23" max="23" width="9.7109375" style="3" bestFit="1" customWidth="1"/>
    <col min="24" max="24" width="11.42578125" style="3" bestFit="1" customWidth="1"/>
    <col min="25" max="25" width="18.140625" style="3" bestFit="1" customWidth="1"/>
    <col min="26" max="26" width="10.5703125" bestFit="1" customWidth="1"/>
    <col min="27" max="27" width="10.7109375" bestFit="1" customWidth="1"/>
    <col min="28" max="28" width="7.42578125" bestFit="1" customWidth="1"/>
    <col min="29" max="29" width="8.140625" bestFit="1" customWidth="1"/>
    <col min="30" max="30" width="16.5703125" bestFit="1" customWidth="1"/>
    <col min="31" max="32" width="16.140625" bestFit="1" customWidth="1"/>
    <col min="33" max="33" width="15.140625" bestFit="1" customWidth="1"/>
    <col min="34" max="34" width="17.28515625" bestFit="1" customWidth="1"/>
    <col min="35" max="35" width="19.5703125" bestFit="1" customWidth="1"/>
    <col min="36" max="36" width="17.42578125" bestFit="1" customWidth="1"/>
    <col min="37" max="37" width="19.5703125" bestFit="1" customWidth="1"/>
    <col min="38" max="38" width="17.5703125" bestFit="1" customWidth="1"/>
    <col min="39" max="39" width="19.5703125" bestFit="1" customWidth="1"/>
    <col min="40" max="40" width="17.28515625" bestFit="1" customWidth="1"/>
    <col min="41" max="41" width="19.5703125" bestFit="1" customWidth="1"/>
    <col min="42" max="42" width="19.28515625" bestFit="1" customWidth="1"/>
    <col min="43" max="43" width="19.5703125" bestFit="1" customWidth="1"/>
  </cols>
  <sheetData>
    <row r="1" spans="1:48" ht="30" customHeight="1" x14ac:dyDescent="0.25">
      <c r="A1" s="8" t="s">
        <v>0</v>
      </c>
      <c r="B1" t="s">
        <v>6</v>
      </c>
      <c r="C1" s="7" t="s">
        <v>4</v>
      </c>
      <c r="D1" s="7" t="s">
        <v>20</v>
      </c>
      <c r="E1" s="7" t="s">
        <v>9</v>
      </c>
      <c r="F1" s="7" t="s">
        <v>10</v>
      </c>
      <c r="G1" s="7" t="s">
        <v>7</v>
      </c>
      <c r="H1" s="7" t="s">
        <v>21</v>
      </c>
      <c r="I1" s="7" t="s">
        <v>22</v>
      </c>
      <c r="J1" s="10" t="s">
        <v>24</v>
      </c>
      <c r="K1" s="10" t="s">
        <v>25</v>
      </c>
      <c r="L1" s="10" t="s">
        <v>26</v>
      </c>
      <c r="M1" s="10" t="s">
        <v>27</v>
      </c>
      <c r="N1" s="10" t="s">
        <v>28</v>
      </c>
      <c r="O1" s="10" t="s">
        <v>29</v>
      </c>
      <c r="P1" s="10" t="s">
        <v>123</v>
      </c>
      <c r="Q1" s="10" t="s">
        <v>30</v>
      </c>
      <c r="R1" s="10" t="s">
        <v>153</v>
      </c>
      <c r="S1" s="8" t="s">
        <v>9838</v>
      </c>
      <c r="T1" s="8" t="s">
        <v>31</v>
      </c>
      <c r="U1" s="10" t="s">
        <v>5411</v>
      </c>
      <c r="V1" s="10" t="s">
        <v>5412</v>
      </c>
      <c r="W1" s="10" t="s">
        <v>5413</v>
      </c>
      <c r="X1" s="10" t="s">
        <v>5414</v>
      </c>
      <c r="Y1" s="10" t="s">
        <v>5415</v>
      </c>
      <c r="Z1" s="10" t="s">
        <v>5416</v>
      </c>
      <c r="AA1" s="10" t="s">
        <v>5417</v>
      </c>
      <c r="AB1" s="10" t="s">
        <v>5418</v>
      </c>
      <c r="AC1" s="10" t="s">
        <v>5419</v>
      </c>
      <c r="AD1" s="10" t="s">
        <v>5420</v>
      </c>
      <c r="AE1" s="10" t="s">
        <v>5421</v>
      </c>
      <c r="AF1" s="10" t="s">
        <v>5422</v>
      </c>
      <c r="AG1" s="10" t="s">
        <v>5423</v>
      </c>
      <c r="AH1" s="73" t="s">
        <v>8348</v>
      </c>
      <c r="AI1" s="73" t="s">
        <v>8410</v>
      </c>
      <c r="AJ1" s="73" t="s">
        <v>8411</v>
      </c>
      <c r="AK1" s="73" t="s">
        <v>8464</v>
      </c>
      <c r="AL1" s="73" t="s">
        <v>8473</v>
      </c>
      <c r="AM1" s="73" t="s">
        <v>8485</v>
      </c>
      <c r="AN1" s="73" t="s">
        <v>8487</v>
      </c>
      <c r="AO1" s="73" t="s">
        <v>8927</v>
      </c>
      <c r="AP1" s="73" t="s">
        <v>9029</v>
      </c>
      <c r="AQ1" s="73" t="s">
        <v>9445</v>
      </c>
      <c r="AR1" s="3"/>
      <c r="AS1" s="3"/>
    </row>
    <row r="2" spans="1:48" ht="15" customHeight="1" x14ac:dyDescent="0.25">
      <c r="A2" s="46" t="s">
        <v>170</v>
      </c>
      <c r="B2">
        <v>2</v>
      </c>
      <c r="C2" s="47" t="s">
        <v>7456</v>
      </c>
      <c r="D2" s="49"/>
      <c r="E2" s="50">
        <v>8081.4208984375</v>
      </c>
      <c r="F2" s="50">
        <v>1869.298828125</v>
      </c>
      <c r="G2" s="51"/>
      <c r="H2" s="52"/>
      <c r="I2" s="52"/>
      <c r="J2" s="32"/>
      <c r="K2" s="32">
        <v>1</v>
      </c>
      <c r="L2" s="32">
        <v>1</v>
      </c>
      <c r="M2" s="33">
        <v>0</v>
      </c>
      <c r="N2" s="33">
        <v>0</v>
      </c>
      <c r="O2" s="33">
        <v>0</v>
      </c>
      <c r="P2" s="33">
        <v>0.99999899999999997</v>
      </c>
      <c r="Q2" s="33">
        <v>0</v>
      </c>
      <c r="R2" s="33" t="s">
        <v>8309</v>
      </c>
      <c r="S2" s="48">
        <v>2</v>
      </c>
      <c r="T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 s="54">
        <v>2645</v>
      </c>
      <c r="V2" s="54">
        <v>2371</v>
      </c>
      <c r="W2" s="54">
        <v>24901</v>
      </c>
      <c r="X2" s="54">
        <v>18310</v>
      </c>
      <c r="Y2" s="54"/>
      <c r="Z2" s="54" t="s">
        <v>5424</v>
      </c>
      <c r="AA2" s="54" t="s">
        <v>6011</v>
      </c>
      <c r="AB2" s="60" t="s">
        <v>6239</v>
      </c>
      <c r="AC2" s="54"/>
      <c r="AD2" s="56">
        <v>40428.693495370368</v>
      </c>
      <c r="AE2" s="54" t="s">
        <v>6607</v>
      </c>
      <c r="AF2" s="60" t="s">
        <v>6608</v>
      </c>
      <c r="AG2" s="54" t="s">
        <v>55</v>
      </c>
      <c r="AH2" s="32" t="s">
        <v>1741</v>
      </c>
      <c r="AI2" s="32" t="s">
        <v>1741</v>
      </c>
      <c r="AJ2" s="32" t="s">
        <v>2135</v>
      </c>
      <c r="AK2" s="32" t="s">
        <v>2135</v>
      </c>
      <c r="AL2" s="32"/>
      <c r="AM2" s="32"/>
      <c r="AN2" s="74" t="s">
        <v>8488</v>
      </c>
      <c r="AO2" s="74" t="s">
        <v>8488</v>
      </c>
      <c r="AP2" s="74" t="s">
        <v>9030</v>
      </c>
      <c r="AQ2" s="74" t="s">
        <v>9030</v>
      </c>
      <c r="AR2" s="3"/>
      <c r="AS2" s="3"/>
    </row>
    <row r="3" spans="1:48" x14ac:dyDescent="0.25">
      <c r="A3" s="46" t="s">
        <v>171</v>
      </c>
      <c r="B3">
        <v>3</v>
      </c>
      <c r="C3" s="47" t="s">
        <v>7457</v>
      </c>
      <c r="D3" s="49"/>
      <c r="E3" s="50">
        <v>9100.958984375</v>
      </c>
      <c r="F3" s="50">
        <v>4165.53857421875</v>
      </c>
      <c r="G3" s="51"/>
      <c r="H3" s="52"/>
      <c r="I3" s="52"/>
      <c r="J3" s="63"/>
      <c r="K3" s="32">
        <v>1</v>
      </c>
      <c r="L3" s="32">
        <v>1</v>
      </c>
      <c r="M3" s="33">
        <v>0</v>
      </c>
      <c r="N3" s="33">
        <v>0</v>
      </c>
      <c r="O3" s="33">
        <v>0</v>
      </c>
      <c r="P3" s="33">
        <v>0.99999899999999997</v>
      </c>
      <c r="Q3" s="33">
        <v>0</v>
      </c>
      <c r="R3" s="33" t="s">
        <v>8309</v>
      </c>
      <c r="S3" s="48">
        <v>3</v>
      </c>
      <c r="T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 s="54">
        <v>3</v>
      </c>
      <c r="V3" s="54">
        <v>11</v>
      </c>
      <c r="W3" s="54">
        <v>374</v>
      </c>
      <c r="X3" s="54">
        <v>1</v>
      </c>
      <c r="Y3" s="54">
        <v>7200</v>
      </c>
      <c r="Z3" s="54" t="s">
        <v>5425</v>
      </c>
      <c r="AA3" s="54"/>
      <c r="AB3" s="54"/>
      <c r="AC3" s="54" t="s">
        <v>6575</v>
      </c>
      <c r="AD3" s="56">
        <v>41235.000034722223</v>
      </c>
      <c r="AE3" s="54" t="s">
        <v>6607</v>
      </c>
      <c r="AF3" s="60" t="s">
        <v>6609</v>
      </c>
      <c r="AG3" s="54" t="s">
        <v>55</v>
      </c>
      <c r="AH3" s="32"/>
      <c r="AI3" s="32"/>
      <c r="AJ3" s="32"/>
      <c r="AK3" s="32"/>
      <c r="AL3" s="32"/>
      <c r="AM3" s="32"/>
      <c r="AN3" s="74" t="s">
        <v>8489</v>
      </c>
      <c r="AO3" s="74" t="s">
        <v>8489</v>
      </c>
      <c r="AP3" s="74" t="s">
        <v>9031</v>
      </c>
      <c r="AQ3" s="74" t="s">
        <v>9031</v>
      </c>
      <c r="AR3" s="2"/>
      <c r="AS3" s="3"/>
      <c r="AT3" s="3"/>
      <c r="AU3" s="3"/>
      <c r="AV3" s="3"/>
    </row>
    <row r="4" spans="1:48" x14ac:dyDescent="0.25">
      <c r="A4" s="46" t="s">
        <v>172</v>
      </c>
      <c r="B4">
        <v>4</v>
      </c>
      <c r="C4" s="47" t="s">
        <v>7458</v>
      </c>
      <c r="D4" s="49"/>
      <c r="E4" s="50">
        <v>2129.632568359375</v>
      </c>
      <c r="F4" s="50">
        <v>8813.3916015625</v>
      </c>
      <c r="G4" s="51"/>
      <c r="H4" s="52"/>
      <c r="I4" s="52"/>
      <c r="J4" s="63"/>
      <c r="K4" s="32">
        <v>0</v>
      </c>
      <c r="L4" s="32">
        <v>1</v>
      </c>
      <c r="M4" s="33">
        <v>0</v>
      </c>
      <c r="N4" s="33">
        <v>2.6200000000000003E-4</v>
      </c>
      <c r="O4" s="33">
        <v>0</v>
      </c>
      <c r="P4" s="33">
        <v>0.54073700000000002</v>
      </c>
      <c r="Q4" s="33">
        <v>0</v>
      </c>
      <c r="R4" s="33">
        <v>0</v>
      </c>
      <c r="S4" s="48">
        <v>4</v>
      </c>
      <c r="T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 s="54">
        <v>3015</v>
      </c>
      <c r="V4" s="54">
        <v>1668</v>
      </c>
      <c r="W4" s="54">
        <v>35037</v>
      </c>
      <c r="X4" s="54">
        <v>39015</v>
      </c>
      <c r="Y4" s="54">
        <v>7200</v>
      </c>
      <c r="Z4" s="54" t="s">
        <v>5426</v>
      </c>
      <c r="AA4" s="54" t="s">
        <v>6012</v>
      </c>
      <c r="AB4" s="60" t="s">
        <v>6240</v>
      </c>
      <c r="AC4" s="54" t="s">
        <v>6024</v>
      </c>
      <c r="AD4" s="56">
        <v>41847.068749999999</v>
      </c>
      <c r="AE4" s="54" t="s">
        <v>6607</v>
      </c>
      <c r="AF4" s="60" t="s">
        <v>6610</v>
      </c>
      <c r="AG4" s="54" t="s">
        <v>55</v>
      </c>
      <c r="AH4" s="32"/>
      <c r="AI4" s="32"/>
      <c r="AJ4" s="32"/>
      <c r="AK4" s="32"/>
      <c r="AL4" s="32" t="s">
        <v>2193</v>
      </c>
      <c r="AM4" s="32" t="s">
        <v>2193</v>
      </c>
      <c r="AN4" s="74" t="s">
        <v>8490</v>
      </c>
      <c r="AO4" s="74" t="s">
        <v>8490</v>
      </c>
      <c r="AP4" s="74" t="s">
        <v>9032</v>
      </c>
      <c r="AQ4" s="74" t="s">
        <v>9032</v>
      </c>
      <c r="AR4" s="2"/>
      <c r="AS4" s="3"/>
      <c r="AT4" s="3"/>
      <c r="AU4" s="3"/>
      <c r="AV4" s="3"/>
    </row>
    <row r="5" spans="1:48" x14ac:dyDescent="0.25">
      <c r="A5" s="46" t="s">
        <v>859</v>
      </c>
      <c r="B5">
        <v>5</v>
      </c>
      <c r="C5" s="47" t="s">
        <v>7459</v>
      </c>
      <c r="D5" s="49"/>
      <c r="E5" s="50">
        <v>3750.28173828125</v>
      </c>
      <c r="F5" s="50">
        <v>5363.6025390625</v>
      </c>
      <c r="G5" s="51"/>
      <c r="H5" s="52"/>
      <c r="I5" s="52"/>
      <c r="J5" s="63"/>
      <c r="K5" s="32">
        <v>5</v>
      </c>
      <c r="L5" s="32">
        <v>0</v>
      </c>
      <c r="M5" s="33">
        <v>4828</v>
      </c>
      <c r="N5" s="33">
        <v>3.1199999999999999E-4</v>
      </c>
      <c r="O5" s="33">
        <v>9.9999999999999995E-7</v>
      </c>
      <c r="P5" s="33">
        <v>2.298454</v>
      </c>
      <c r="Q5" s="33">
        <v>0</v>
      </c>
      <c r="R5" s="33">
        <v>0</v>
      </c>
      <c r="S5" s="48">
        <v>5</v>
      </c>
      <c r="T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 s="54">
        <v>155</v>
      </c>
      <c r="V5" s="54">
        <v>693</v>
      </c>
      <c r="W5" s="54">
        <v>4830</v>
      </c>
      <c r="X5" s="54">
        <v>1506</v>
      </c>
      <c r="Y5" s="54">
        <v>7200</v>
      </c>
      <c r="Z5" s="54" t="s">
        <v>5427</v>
      </c>
      <c r="AA5" s="54" t="s">
        <v>6013</v>
      </c>
      <c r="AB5" s="60" t="s">
        <v>6241</v>
      </c>
      <c r="AC5" s="54" t="s">
        <v>6024</v>
      </c>
      <c r="AD5" s="56">
        <v>40069.328576388885</v>
      </c>
      <c r="AE5" s="54" t="s">
        <v>6607</v>
      </c>
      <c r="AF5" s="60" t="s">
        <v>6611</v>
      </c>
      <c r="AG5" s="54" t="s">
        <v>54</v>
      </c>
      <c r="AH5" s="32"/>
      <c r="AI5" s="32"/>
      <c r="AJ5" s="32"/>
      <c r="AK5" s="32"/>
      <c r="AL5" s="32"/>
      <c r="AM5" s="32"/>
      <c r="AN5" s="32"/>
      <c r="AO5" s="32"/>
      <c r="AP5" s="32"/>
      <c r="AQ5" s="32"/>
      <c r="AR5" s="2"/>
      <c r="AS5" s="3"/>
      <c r="AT5" s="3"/>
      <c r="AU5" s="3"/>
      <c r="AV5" s="3"/>
    </row>
    <row r="6" spans="1:48" x14ac:dyDescent="0.25">
      <c r="A6" s="46" t="s">
        <v>173</v>
      </c>
      <c r="B6">
        <v>6</v>
      </c>
      <c r="C6" s="47" t="s">
        <v>7460</v>
      </c>
      <c r="D6" s="49"/>
      <c r="E6" s="50">
        <v>4936.13623046875</v>
      </c>
      <c r="F6" s="50">
        <v>3443.4677734375</v>
      </c>
      <c r="G6" s="51"/>
      <c r="H6" s="52"/>
      <c r="I6" s="52"/>
      <c r="J6" s="63"/>
      <c r="K6" s="32">
        <v>0</v>
      </c>
      <c r="L6" s="32">
        <v>2</v>
      </c>
      <c r="M6" s="33">
        <v>2</v>
      </c>
      <c r="N6" s="33">
        <v>0.5</v>
      </c>
      <c r="O6" s="33">
        <v>0</v>
      </c>
      <c r="P6" s="33">
        <v>1.4594590000000001</v>
      </c>
      <c r="Q6" s="33">
        <v>0</v>
      </c>
      <c r="R6" s="33">
        <v>0</v>
      </c>
      <c r="S6" s="48">
        <v>6</v>
      </c>
      <c r="T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 s="54">
        <v>687</v>
      </c>
      <c r="V6" s="54">
        <v>2121</v>
      </c>
      <c r="W6" s="54">
        <v>15950</v>
      </c>
      <c r="X6" s="54">
        <v>4839</v>
      </c>
      <c r="Y6" s="54">
        <v>10800</v>
      </c>
      <c r="Z6" s="54" t="s">
        <v>5428</v>
      </c>
      <c r="AA6" s="54" t="s">
        <v>6014</v>
      </c>
      <c r="AB6" s="60" t="s">
        <v>6242</v>
      </c>
      <c r="AC6" s="54" t="s">
        <v>6576</v>
      </c>
      <c r="AD6" s="56">
        <v>41396.31349537037</v>
      </c>
      <c r="AE6" s="54" t="s">
        <v>6607</v>
      </c>
      <c r="AF6" s="60" t="s">
        <v>6612</v>
      </c>
      <c r="AG6" s="54" t="s">
        <v>55</v>
      </c>
      <c r="AH6" s="32"/>
      <c r="AI6" s="32"/>
      <c r="AJ6" s="32"/>
      <c r="AK6" s="32"/>
      <c r="AL6" s="32" t="s">
        <v>2194</v>
      </c>
      <c r="AM6" s="32" t="s">
        <v>2194</v>
      </c>
      <c r="AN6" s="74" t="s">
        <v>8491</v>
      </c>
      <c r="AO6" s="74" t="s">
        <v>8491</v>
      </c>
      <c r="AP6" s="74" t="s">
        <v>9033</v>
      </c>
      <c r="AQ6" s="74" t="s">
        <v>9033</v>
      </c>
      <c r="AR6" s="2"/>
      <c r="AS6" s="3"/>
      <c r="AT6" s="3"/>
      <c r="AU6" s="3"/>
      <c r="AV6" s="3"/>
    </row>
    <row r="7" spans="1:48" x14ac:dyDescent="0.25">
      <c r="A7" s="46" t="s">
        <v>860</v>
      </c>
      <c r="B7">
        <v>7</v>
      </c>
      <c r="C7" s="47" t="s">
        <v>7461</v>
      </c>
      <c r="D7" s="49"/>
      <c r="E7" s="50">
        <v>3948.727294921875</v>
      </c>
      <c r="F7" s="50">
        <v>403.99041748046875</v>
      </c>
      <c r="G7" s="51"/>
      <c r="H7" s="52"/>
      <c r="I7" s="52"/>
      <c r="J7" s="63"/>
      <c r="K7" s="32">
        <v>1</v>
      </c>
      <c r="L7" s="32">
        <v>0</v>
      </c>
      <c r="M7" s="33">
        <v>0</v>
      </c>
      <c r="N7" s="33">
        <v>0.33333299999999999</v>
      </c>
      <c r="O7" s="33">
        <v>0</v>
      </c>
      <c r="P7" s="33">
        <v>0.77027000000000001</v>
      </c>
      <c r="Q7" s="33">
        <v>0</v>
      </c>
      <c r="R7" s="33">
        <v>0</v>
      </c>
      <c r="S7" s="48">
        <v>7</v>
      </c>
      <c r="T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 s="54">
        <v>92</v>
      </c>
      <c r="V7" s="54">
        <v>97</v>
      </c>
      <c r="W7" s="54">
        <v>92</v>
      </c>
      <c r="X7" s="54">
        <v>552</v>
      </c>
      <c r="Y7" s="54"/>
      <c r="Z7" s="54" t="s">
        <v>5429</v>
      </c>
      <c r="AA7" s="54" t="s">
        <v>6015</v>
      </c>
      <c r="AB7" s="54"/>
      <c r="AC7" s="54"/>
      <c r="AD7" s="56">
        <v>40837.805347222224</v>
      </c>
      <c r="AE7" s="54" t="s">
        <v>6607</v>
      </c>
      <c r="AF7" s="60" t="s">
        <v>6613</v>
      </c>
      <c r="AG7" s="54" t="s">
        <v>54</v>
      </c>
      <c r="AH7" s="32"/>
      <c r="AI7" s="32"/>
      <c r="AJ7" s="32"/>
      <c r="AK7" s="32"/>
      <c r="AL7" s="32"/>
      <c r="AM7" s="32"/>
      <c r="AN7" s="32"/>
      <c r="AO7" s="32"/>
      <c r="AP7" s="32"/>
      <c r="AQ7" s="32"/>
      <c r="AR7" s="2"/>
      <c r="AS7" s="3"/>
      <c r="AT7" s="3"/>
      <c r="AU7" s="3"/>
      <c r="AV7" s="3"/>
    </row>
    <row r="8" spans="1:48" x14ac:dyDescent="0.25">
      <c r="A8" s="46" t="s">
        <v>861</v>
      </c>
      <c r="B8">
        <v>8</v>
      </c>
      <c r="C8" s="47" t="s">
        <v>7462</v>
      </c>
      <c r="D8" s="49"/>
      <c r="E8" s="50">
        <v>749.98388671875</v>
      </c>
      <c r="F8" s="50">
        <v>3341.865478515625</v>
      </c>
      <c r="G8" s="51"/>
      <c r="H8" s="52"/>
      <c r="I8" s="52"/>
      <c r="J8" s="63"/>
      <c r="K8" s="32">
        <v>1</v>
      </c>
      <c r="L8" s="32">
        <v>0</v>
      </c>
      <c r="M8" s="33">
        <v>0</v>
      </c>
      <c r="N8" s="33">
        <v>0.33333299999999999</v>
      </c>
      <c r="O8" s="33">
        <v>0</v>
      </c>
      <c r="P8" s="33">
        <v>0.77027000000000001</v>
      </c>
      <c r="Q8" s="33">
        <v>0</v>
      </c>
      <c r="R8" s="33">
        <v>0</v>
      </c>
      <c r="S8" s="48">
        <v>8</v>
      </c>
      <c r="T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 s="54">
        <v>3263</v>
      </c>
      <c r="V8" s="54">
        <v>2767</v>
      </c>
      <c r="W8" s="54">
        <v>5720</v>
      </c>
      <c r="X8" s="54">
        <v>5975</v>
      </c>
      <c r="Y8" s="54">
        <v>7200</v>
      </c>
      <c r="Z8" s="54" t="s">
        <v>5430</v>
      </c>
      <c r="AA8" s="54" t="s">
        <v>6016</v>
      </c>
      <c r="AB8" s="60" t="s">
        <v>6243</v>
      </c>
      <c r="AC8" s="54" t="s">
        <v>6575</v>
      </c>
      <c r="AD8" s="56">
        <v>40955.805914351855</v>
      </c>
      <c r="AE8" s="54" t="s">
        <v>6607</v>
      </c>
      <c r="AF8" s="60" t="s">
        <v>6614</v>
      </c>
      <c r="AG8" s="54" t="s">
        <v>54</v>
      </c>
      <c r="AH8" s="32"/>
      <c r="AI8" s="32"/>
      <c r="AJ8" s="32"/>
      <c r="AK8" s="32"/>
      <c r="AL8" s="32"/>
      <c r="AM8" s="32"/>
      <c r="AN8" s="32"/>
      <c r="AO8" s="32"/>
      <c r="AP8" s="32"/>
      <c r="AQ8" s="32"/>
      <c r="AR8" s="2"/>
      <c r="AS8" s="3"/>
      <c r="AT8" s="3"/>
      <c r="AU8" s="3"/>
      <c r="AV8" s="3"/>
    </row>
    <row r="9" spans="1:48" x14ac:dyDescent="0.25">
      <c r="A9" s="46" t="s">
        <v>174</v>
      </c>
      <c r="B9">
        <v>9</v>
      </c>
      <c r="C9" s="47" t="s">
        <v>7463</v>
      </c>
      <c r="D9" s="49"/>
      <c r="E9" s="50">
        <v>1336.5089111328125</v>
      </c>
      <c r="F9" s="50">
        <v>4736.142578125</v>
      </c>
      <c r="G9" s="51"/>
      <c r="H9" s="52"/>
      <c r="I9" s="52"/>
      <c r="J9" s="63"/>
      <c r="K9" s="32">
        <v>1</v>
      </c>
      <c r="L9" s="32">
        <v>1</v>
      </c>
      <c r="M9" s="33">
        <v>0</v>
      </c>
      <c r="N9" s="33">
        <v>4.5100000000000001E-4</v>
      </c>
      <c r="O9" s="33">
        <v>3.2499999999999999E-4</v>
      </c>
      <c r="P9" s="33">
        <v>0.48372300000000001</v>
      </c>
      <c r="Q9" s="33">
        <v>0.5</v>
      </c>
      <c r="R9" s="33">
        <v>0</v>
      </c>
      <c r="S9" s="48">
        <v>9</v>
      </c>
      <c r="T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 s="54">
        <v>4551</v>
      </c>
      <c r="V9" s="54">
        <v>1263</v>
      </c>
      <c r="W9" s="54">
        <v>10984</v>
      </c>
      <c r="X9" s="54">
        <v>5362</v>
      </c>
      <c r="Y9" s="54"/>
      <c r="Z9" s="54" t="s">
        <v>5431</v>
      </c>
      <c r="AA9" s="54"/>
      <c r="AB9" s="60" t="s">
        <v>6244</v>
      </c>
      <c r="AC9" s="54"/>
      <c r="AD9" s="56">
        <v>42610.816527777781</v>
      </c>
      <c r="AE9" s="54" t="s">
        <v>6607</v>
      </c>
      <c r="AF9" s="60" t="s">
        <v>6615</v>
      </c>
      <c r="AG9" s="54" t="s">
        <v>55</v>
      </c>
      <c r="AH9" s="32" t="s">
        <v>1742</v>
      </c>
      <c r="AI9" s="32" t="s">
        <v>1742</v>
      </c>
      <c r="AJ9" s="32" t="s">
        <v>2136</v>
      </c>
      <c r="AK9" s="32" t="s">
        <v>2136</v>
      </c>
      <c r="AL9" s="32"/>
      <c r="AM9" s="32"/>
      <c r="AN9" s="74" t="s">
        <v>8492</v>
      </c>
      <c r="AO9" s="74" t="s">
        <v>8492</v>
      </c>
      <c r="AP9" s="74" t="s">
        <v>9034</v>
      </c>
      <c r="AQ9" s="74" t="s">
        <v>9034</v>
      </c>
      <c r="AR9" s="2"/>
      <c r="AS9" s="3"/>
      <c r="AT9" s="3"/>
      <c r="AU9" s="3"/>
      <c r="AV9" s="3"/>
    </row>
    <row r="10" spans="1:48" x14ac:dyDescent="0.25">
      <c r="A10" s="46" t="s">
        <v>848</v>
      </c>
      <c r="B10">
        <v>10</v>
      </c>
      <c r="C10" s="47" t="s">
        <v>7464</v>
      </c>
      <c r="D10" s="49"/>
      <c r="E10" s="50">
        <v>4587.9580078125</v>
      </c>
      <c r="F10" s="50">
        <v>4289.884765625</v>
      </c>
      <c r="G10" s="51"/>
      <c r="H10" s="52"/>
      <c r="I10" s="52"/>
      <c r="J10" s="63"/>
      <c r="K10" s="32">
        <v>28</v>
      </c>
      <c r="L10" s="32">
        <v>3</v>
      </c>
      <c r="M10" s="33">
        <v>34665.330816000002</v>
      </c>
      <c r="N10" s="33">
        <v>6.1899999999999998E-4</v>
      </c>
      <c r="O10" s="33">
        <v>7.2040000000000003E-3</v>
      </c>
      <c r="P10" s="33">
        <v>4.6733779999999996</v>
      </c>
      <c r="Q10" s="33">
        <v>5.8064516129032261E-2</v>
      </c>
      <c r="R10" s="33">
        <v>0</v>
      </c>
      <c r="S10" s="48">
        <v>10</v>
      </c>
      <c r="T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 s="54">
        <v>648</v>
      </c>
      <c r="V10" s="54">
        <v>12529</v>
      </c>
      <c r="W10" s="54">
        <v>45361</v>
      </c>
      <c r="X10" s="54">
        <v>741</v>
      </c>
      <c r="Y10" s="54">
        <v>7200</v>
      </c>
      <c r="Z10" s="54" t="s">
        <v>5432</v>
      </c>
      <c r="AA10" s="54" t="s">
        <v>6012</v>
      </c>
      <c r="AB10" s="60" t="s">
        <v>6245</v>
      </c>
      <c r="AC10" s="54" t="s">
        <v>6024</v>
      </c>
      <c r="AD10" s="56">
        <v>39869.661423611113</v>
      </c>
      <c r="AE10" s="54" t="s">
        <v>6607</v>
      </c>
      <c r="AF10" s="60" t="s">
        <v>6616</v>
      </c>
      <c r="AG10" s="54" t="s">
        <v>55</v>
      </c>
      <c r="AH10" s="32"/>
      <c r="AI10" s="32"/>
      <c r="AJ10" s="32"/>
      <c r="AK10" s="32"/>
      <c r="AL10" s="32"/>
      <c r="AM10" s="32"/>
      <c r="AN10" s="74" t="s">
        <v>8493</v>
      </c>
      <c r="AO10" s="74" t="s">
        <v>8638</v>
      </c>
      <c r="AP10" s="74" t="s">
        <v>9035</v>
      </c>
      <c r="AQ10" s="74" t="s">
        <v>9035</v>
      </c>
      <c r="AR10" s="2"/>
      <c r="AS10" s="3"/>
      <c r="AT10" s="3"/>
      <c r="AU10" s="3"/>
      <c r="AV10" s="3"/>
    </row>
    <row r="11" spans="1:48" x14ac:dyDescent="0.25">
      <c r="A11" s="46" t="s">
        <v>175</v>
      </c>
      <c r="B11">
        <v>11</v>
      </c>
      <c r="C11" s="47" t="s">
        <v>7465</v>
      </c>
      <c r="D11" s="49"/>
      <c r="E11" s="50">
        <v>4077.0419921875</v>
      </c>
      <c r="F11" s="50">
        <v>2679.88427734375</v>
      </c>
      <c r="G11" s="51"/>
      <c r="H11" s="52"/>
      <c r="I11" s="52"/>
      <c r="J11" s="63"/>
      <c r="K11" s="32">
        <v>0</v>
      </c>
      <c r="L11" s="32">
        <v>2</v>
      </c>
      <c r="M11" s="33">
        <v>0</v>
      </c>
      <c r="N11" s="33">
        <v>4.5100000000000001E-4</v>
      </c>
      <c r="O11" s="33">
        <v>3.2499999999999999E-4</v>
      </c>
      <c r="P11" s="33">
        <v>0.48372300000000001</v>
      </c>
      <c r="Q11" s="33">
        <v>0.5</v>
      </c>
      <c r="R11" s="33">
        <v>0</v>
      </c>
      <c r="S11" s="48">
        <v>11</v>
      </c>
      <c r="T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 s="54">
        <v>842</v>
      </c>
      <c r="V11" s="54">
        <v>243</v>
      </c>
      <c r="W11" s="54">
        <v>5876</v>
      </c>
      <c r="X11" s="54">
        <v>2488</v>
      </c>
      <c r="Y11" s="54">
        <v>-25200</v>
      </c>
      <c r="Z11" s="54"/>
      <c r="AA11" s="54"/>
      <c r="AB11" s="54"/>
      <c r="AC11" s="54" t="s">
        <v>6577</v>
      </c>
      <c r="AD11" s="56">
        <v>42372.874571759261</v>
      </c>
      <c r="AE11" s="54" t="s">
        <v>6607</v>
      </c>
      <c r="AF11" s="60" t="s">
        <v>6617</v>
      </c>
      <c r="AG11" s="54" t="s">
        <v>55</v>
      </c>
      <c r="AH11" s="32" t="s">
        <v>1742</v>
      </c>
      <c r="AI11" s="32" t="s">
        <v>1742</v>
      </c>
      <c r="AJ11" s="32" t="s">
        <v>2136</v>
      </c>
      <c r="AK11" s="32" t="s">
        <v>2136</v>
      </c>
      <c r="AL11" s="32"/>
      <c r="AM11" s="32"/>
      <c r="AN11" s="74" t="s">
        <v>8494</v>
      </c>
      <c r="AO11" s="74" t="s">
        <v>8494</v>
      </c>
      <c r="AP11" s="74" t="s">
        <v>9036</v>
      </c>
      <c r="AQ11" s="74" t="s">
        <v>9036</v>
      </c>
      <c r="AR11" s="2"/>
      <c r="AS11" s="3"/>
      <c r="AT11" s="3"/>
      <c r="AU11" s="3"/>
      <c r="AV11" s="3"/>
    </row>
    <row r="12" spans="1:48" x14ac:dyDescent="0.25">
      <c r="A12" s="46" t="s">
        <v>176</v>
      </c>
      <c r="B12">
        <v>12</v>
      </c>
      <c r="C12" s="47" t="s">
        <v>7466</v>
      </c>
      <c r="D12" s="49"/>
      <c r="E12" s="50">
        <v>1881.249755859375</v>
      </c>
      <c r="F12" s="50">
        <v>3124.672119140625</v>
      </c>
      <c r="G12" s="51"/>
      <c r="H12" s="52"/>
      <c r="I12" s="52"/>
      <c r="J12" s="63"/>
      <c r="K12" s="32">
        <v>0</v>
      </c>
      <c r="L12" s="32">
        <v>1</v>
      </c>
      <c r="M12" s="33">
        <v>0</v>
      </c>
      <c r="N12" s="33">
        <v>4.1599999999999997E-4</v>
      </c>
      <c r="O12" s="33">
        <v>4.2400000000000001E-4</v>
      </c>
      <c r="P12" s="33">
        <v>0.25786900000000001</v>
      </c>
      <c r="Q12" s="33">
        <v>0</v>
      </c>
      <c r="R12" s="33">
        <v>0</v>
      </c>
      <c r="S12" s="48">
        <v>12</v>
      </c>
      <c r="T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 s="54">
        <v>229</v>
      </c>
      <c r="V12" s="54">
        <v>37</v>
      </c>
      <c r="W12" s="54">
        <v>387</v>
      </c>
      <c r="X12" s="54">
        <v>954</v>
      </c>
      <c r="Y12" s="54"/>
      <c r="Z12" s="54"/>
      <c r="AA12" s="54" t="s">
        <v>6017</v>
      </c>
      <c r="AB12" s="54"/>
      <c r="AC12" s="54"/>
      <c r="AD12" s="56">
        <v>42403.837199074071</v>
      </c>
      <c r="AE12" s="54" t="s">
        <v>6607</v>
      </c>
      <c r="AF12" s="60" t="s">
        <v>6618</v>
      </c>
      <c r="AG12" s="54" t="s">
        <v>55</v>
      </c>
      <c r="AH12" s="32" t="s">
        <v>1743</v>
      </c>
      <c r="AI12" s="32" t="s">
        <v>1743</v>
      </c>
      <c r="AJ12" s="32" t="s">
        <v>2137</v>
      </c>
      <c r="AK12" s="32" t="s">
        <v>2137</v>
      </c>
      <c r="AL12" s="32"/>
      <c r="AM12" s="32"/>
      <c r="AN12" s="74" t="s">
        <v>8495</v>
      </c>
      <c r="AO12" s="74" t="s">
        <v>8495</v>
      </c>
      <c r="AP12" s="74" t="s">
        <v>9037</v>
      </c>
      <c r="AQ12" s="74" t="s">
        <v>9037</v>
      </c>
      <c r="AR12" s="2"/>
      <c r="AS12" s="3"/>
      <c r="AT12" s="3"/>
      <c r="AU12" s="3"/>
      <c r="AV12" s="3"/>
    </row>
    <row r="13" spans="1:48" x14ac:dyDescent="0.25">
      <c r="A13" s="46" t="s">
        <v>715</v>
      </c>
      <c r="B13">
        <v>13</v>
      </c>
      <c r="C13" s="47" t="s">
        <v>7467</v>
      </c>
      <c r="D13" s="49"/>
      <c r="E13" s="50">
        <v>4688.248046875</v>
      </c>
      <c r="F13" s="50">
        <v>5064.50390625</v>
      </c>
      <c r="G13" s="51"/>
      <c r="H13" s="52"/>
      <c r="I13" s="52"/>
      <c r="J13" s="63"/>
      <c r="K13" s="32">
        <v>56</v>
      </c>
      <c r="L13" s="32">
        <v>4</v>
      </c>
      <c r="M13" s="33">
        <v>16553.103273000001</v>
      </c>
      <c r="N13" s="33">
        <v>5.5599999999999996E-4</v>
      </c>
      <c r="O13" s="33">
        <v>9.8410000000000008E-3</v>
      </c>
      <c r="P13" s="33">
        <v>7.2335669999999999</v>
      </c>
      <c r="Q13" s="33">
        <v>2.1753246753246754E-2</v>
      </c>
      <c r="R13" s="33">
        <v>3.5714285714285712E-2</v>
      </c>
      <c r="S13" s="48">
        <v>13</v>
      </c>
      <c r="T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 s="54">
        <v>456</v>
      </c>
      <c r="V13" s="54">
        <v>6995</v>
      </c>
      <c r="W13" s="54">
        <v>37433</v>
      </c>
      <c r="X13" s="54">
        <v>279</v>
      </c>
      <c r="Y13" s="54">
        <v>7200</v>
      </c>
      <c r="Z13" s="54" t="s">
        <v>5433</v>
      </c>
      <c r="AA13" s="54" t="s">
        <v>6018</v>
      </c>
      <c r="AB13" s="60" t="s">
        <v>6246</v>
      </c>
      <c r="AC13" s="54" t="s">
        <v>6578</v>
      </c>
      <c r="AD13" s="56">
        <v>40787.663969907408</v>
      </c>
      <c r="AE13" s="54" t="s">
        <v>6607</v>
      </c>
      <c r="AF13" s="60" t="s">
        <v>6619</v>
      </c>
      <c r="AG13" s="54" t="s">
        <v>55</v>
      </c>
      <c r="AH13" s="32" t="s">
        <v>9470</v>
      </c>
      <c r="AI13" s="32" t="s">
        <v>9470</v>
      </c>
      <c r="AJ13" s="32" t="s">
        <v>8412</v>
      </c>
      <c r="AK13" s="32" t="s">
        <v>8465</v>
      </c>
      <c r="AL13" s="32"/>
      <c r="AM13" s="32"/>
      <c r="AN13" s="74" t="s">
        <v>9529</v>
      </c>
      <c r="AO13" s="74" t="s">
        <v>9529</v>
      </c>
      <c r="AP13" s="74" t="s">
        <v>9740</v>
      </c>
      <c r="AQ13" s="74" t="s">
        <v>9740</v>
      </c>
      <c r="AR13" s="2"/>
      <c r="AS13" s="3"/>
      <c r="AT13" s="3"/>
      <c r="AU13" s="3"/>
      <c r="AV13" s="3"/>
    </row>
    <row r="14" spans="1:48" x14ac:dyDescent="0.25">
      <c r="A14" s="46" t="s">
        <v>177</v>
      </c>
      <c r="B14">
        <v>14</v>
      </c>
      <c r="C14" s="47" t="s">
        <v>7468</v>
      </c>
      <c r="D14" s="49"/>
      <c r="E14" s="50">
        <v>7865.48486328125</v>
      </c>
      <c r="F14" s="50">
        <v>7549.80419921875</v>
      </c>
      <c r="G14" s="51"/>
      <c r="H14" s="52"/>
      <c r="I14" s="52"/>
      <c r="J14" s="63"/>
      <c r="K14" s="32">
        <v>0</v>
      </c>
      <c r="L14" s="32">
        <v>2</v>
      </c>
      <c r="M14" s="33">
        <v>0</v>
      </c>
      <c r="N14" s="33">
        <v>4.5100000000000001E-4</v>
      </c>
      <c r="O14" s="33">
        <v>9.5299999999999996E-4</v>
      </c>
      <c r="P14" s="33">
        <v>0.36343599999999998</v>
      </c>
      <c r="Q14" s="33">
        <v>0.5</v>
      </c>
      <c r="R14" s="33">
        <v>0</v>
      </c>
      <c r="S14" s="48">
        <v>14</v>
      </c>
      <c r="T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 s="54">
        <v>561</v>
      </c>
      <c r="V14" s="54">
        <v>344</v>
      </c>
      <c r="W14" s="54">
        <v>9211</v>
      </c>
      <c r="X14" s="54">
        <v>3339</v>
      </c>
      <c r="Y14" s="54">
        <v>10800</v>
      </c>
      <c r="Z14" s="54" t="s">
        <v>5434</v>
      </c>
      <c r="AA14" s="54" t="s">
        <v>6019</v>
      </c>
      <c r="AB14" s="54"/>
      <c r="AC14" s="54" t="s">
        <v>6576</v>
      </c>
      <c r="AD14" s="56">
        <v>41779.771886574075</v>
      </c>
      <c r="AE14" s="54" t="s">
        <v>6607</v>
      </c>
      <c r="AF14" s="60" t="s">
        <v>6620</v>
      </c>
      <c r="AG14" s="54" t="s">
        <v>55</v>
      </c>
      <c r="AH14" s="32" t="s">
        <v>1744</v>
      </c>
      <c r="AI14" s="32" t="s">
        <v>1744</v>
      </c>
      <c r="AJ14" s="32" t="s">
        <v>2138</v>
      </c>
      <c r="AK14" s="32" t="s">
        <v>2138</v>
      </c>
      <c r="AL14" s="32"/>
      <c r="AM14" s="32"/>
      <c r="AN14" s="74" t="s">
        <v>8496</v>
      </c>
      <c r="AO14" s="74" t="s">
        <v>8496</v>
      </c>
      <c r="AP14" s="74" t="s">
        <v>9038</v>
      </c>
      <c r="AQ14" s="74" t="s">
        <v>9038</v>
      </c>
      <c r="AR14" s="2"/>
      <c r="AS14" s="3"/>
      <c r="AT14" s="3"/>
      <c r="AU14" s="3"/>
      <c r="AV14" s="3"/>
    </row>
    <row r="15" spans="1:48" x14ac:dyDescent="0.25">
      <c r="A15" s="46" t="s">
        <v>818</v>
      </c>
      <c r="B15">
        <v>15</v>
      </c>
      <c r="C15" s="47" t="s">
        <v>7469</v>
      </c>
      <c r="D15" s="49"/>
      <c r="E15" s="50">
        <v>4922.2802734375</v>
      </c>
      <c r="F15" s="50">
        <v>5187.48828125</v>
      </c>
      <c r="G15" s="51"/>
      <c r="H15" s="52"/>
      <c r="I15" s="52"/>
      <c r="J15" s="63"/>
      <c r="K15" s="32">
        <v>61</v>
      </c>
      <c r="L15" s="32">
        <v>5</v>
      </c>
      <c r="M15" s="33">
        <v>17517.709070000001</v>
      </c>
      <c r="N15" s="33">
        <v>6.1499999999999999E-4</v>
      </c>
      <c r="O15" s="33">
        <v>1.4264000000000001E-2</v>
      </c>
      <c r="P15" s="33">
        <v>7.8522970000000001</v>
      </c>
      <c r="Q15" s="33">
        <v>3.6866359447004608E-2</v>
      </c>
      <c r="R15" s="33">
        <v>1.5873015873015872E-2</v>
      </c>
      <c r="S15" s="48">
        <v>15</v>
      </c>
      <c r="T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 s="54">
        <v>663</v>
      </c>
      <c r="V15" s="54">
        <v>4564</v>
      </c>
      <c r="W15" s="54">
        <v>62748</v>
      </c>
      <c r="X15" s="54">
        <v>5951</v>
      </c>
      <c r="Y15" s="54">
        <v>7200</v>
      </c>
      <c r="Z15" s="54"/>
      <c r="AA15" s="54" t="s">
        <v>6020</v>
      </c>
      <c r="AB15" s="60" t="s">
        <v>6247</v>
      </c>
      <c r="AC15" s="54" t="s">
        <v>6578</v>
      </c>
      <c r="AD15" s="56">
        <v>40801.464953703704</v>
      </c>
      <c r="AE15" s="54" t="s">
        <v>6607</v>
      </c>
      <c r="AF15" s="60" t="s">
        <v>6621</v>
      </c>
      <c r="AG15" s="54" t="s">
        <v>55</v>
      </c>
      <c r="AH15" s="32" t="s">
        <v>9471</v>
      </c>
      <c r="AI15" s="32" t="s">
        <v>9471</v>
      </c>
      <c r="AJ15" s="32" t="s">
        <v>8413</v>
      </c>
      <c r="AK15" s="32" t="s">
        <v>8413</v>
      </c>
      <c r="AL15" s="32"/>
      <c r="AM15" s="32"/>
      <c r="AN15" s="74" t="s">
        <v>9530</v>
      </c>
      <c r="AO15" s="74" t="s">
        <v>9663</v>
      </c>
      <c r="AP15" s="74" t="s">
        <v>9039</v>
      </c>
      <c r="AQ15" s="74" t="s">
        <v>9039</v>
      </c>
      <c r="AR15" s="2"/>
      <c r="AS15" s="3"/>
      <c r="AT15" s="3"/>
      <c r="AU15" s="3"/>
      <c r="AV15" s="3"/>
    </row>
    <row r="16" spans="1:48" x14ac:dyDescent="0.25">
      <c r="A16" s="46" t="s">
        <v>850</v>
      </c>
      <c r="B16">
        <v>16</v>
      </c>
      <c r="C16" s="47" t="s">
        <v>7470</v>
      </c>
      <c r="D16" s="49"/>
      <c r="E16" s="50">
        <v>5898.7626953125</v>
      </c>
      <c r="F16" s="50">
        <v>5674.10546875</v>
      </c>
      <c r="G16" s="51"/>
      <c r="H16" s="52"/>
      <c r="I16" s="52"/>
      <c r="J16" s="63"/>
      <c r="K16" s="32">
        <v>30</v>
      </c>
      <c r="L16" s="32">
        <v>3</v>
      </c>
      <c r="M16" s="33">
        <v>6860.7516130000004</v>
      </c>
      <c r="N16" s="33">
        <v>5.6499999999999996E-4</v>
      </c>
      <c r="O16" s="33">
        <v>7.8239999999999994E-3</v>
      </c>
      <c r="P16" s="33">
        <v>4.1091090000000001</v>
      </c>
      <c r="Q16" s="33">
        <v>6.1290322580645158E-2</v>
      </c>
      <c r="R16" s="33">
        <v>0</v>
      </c>
      <c r="S16" s="48">
        <v>16</v>
      </c>
      <c r="T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 s="54">
        <v>486</v>
      </c>
      <c r="V16" s="54">
        <v>3266</v>
      </c>
      <c r="W16" s="54">
        <v>69284</v>
      </c>
      <c r="X16" s="54">
        <v>41662</v>
      </c>
      <c r="Y16" s="54">
        <v>7200</v>
      </c>
      <c r="Z16" s="54" t="s">
        <v>5435</v>
      </c>
      <c r="AA16" s="54" t="s">
        <v>6021</v>
      </c>
      <c r="AB16" s="54"/>
      <c r="AC16" s="54" t="s">
        <v>6575</v>
      </c>
      <c r="AD16" s="56">
        <v>40957.527384259258</v>
      </c>
      <c r="AE16" s="54" t="s">
        <v>6607</v>
      </c>
      <c r="AF16" s="60" t="s">
        <v>6622</v>
      </c>
      <c r="AG16" s="54" t="s">
        <v>55</v>
      </c>
      <c r="AH16" s="32" t="s">
        <v>1836</v>
      </c>
      <c r="AI16" s="32" t="s">
        <v>1836</v>
      </c>
      <c r="AJ16" s="32" t="s">
        <v>2138</v>
      </c>
      <c r="AK16" s="32" t="s">
        <v>2138</v>
      </c>
      <c r="AL16" s="32"/>
      <c r="AM16" s="32"/>
      <c r="AN16" s="74" t="s">
        <v>8588</v>
      </c>
      <c r="AO16" s="74" t="s">
        <v>8588</v>
      </c>
      <c r="AP16" s="74" t="s">
        <v>9132</v>
      </c>
      <c r="AQ16" s="74" t="s">
        <v>9132</v>
      </c>
      <c r="AR16" s="2"/>
      <c r="AS16" s="3"/>
      <c r="AT16" s="3"/>
      <c r="AU16" s="3"/>
      <c r="AV16" s="3"/>
    </row>
    <row r="17" spans="1:48" x14ac:dyDescent="0.25">
      <c r="A17" s="46" t="s">
        <v>178</v>
      </c>
      <c r="B17">
        <v>17</v>
      </c>
      <c r="C17" s="47" t="s">
        <v>7471</v>
      </c>
      <c r="D17" s="49"/>
      <c r="E17" s="50">
        <v>8410.0283203125</v>
      </c>
      <c r="F17" s="50">
        <v>7332.84765625</v>
      </c>
      <c r="G17" s="51"/>
      <c r="H17" s="52"/>
      <c r="I17" s="52"/>
      <c r="J17" s="63"/>
      <c r="K17" s="32">
        <v>0</v>
      </c>
      <c r="L17" s="32">
        <v>1</v>
      </c>
      <c r="M17" s="33">
        <v>0</v>
      </c>
      <c r="N17" s="33">
        <v>4.2099999999999999E-4</v>
      </c>
      <c r="O17" s="33">
        <v>3.3700000000000001E-4</v>
      </c>
      <c r="P17" s="33">
        <v>0.25914799999999999</v>
      </c>
      <c r="Q17" s="33">
        <v>0</v>
      </c>
      <c r="R17" s="33">
        <v>0</v>
      </c>
      <c r="S17" s="48">
        <v>17</v>
      </c>
      <c r="T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 s="54">
        <v>311</v>
      </c>
      <c r="V17" s="54">
        <v>770</v>
      </c>
      <c r="W17" s="54">
        <v>13181</v>
      </c>
      <c r="X17" s="54">
        <v>9073</v>
      </c>
      <c r="Y17" s="54">
        <v>7200</v>
      </c>
      <c r="Z17" s="54" t="s">
        <v>5436</v>
      </c>
      <c r="AA17" s="54" t="s">
        <v>6020</v>
      </c>
      <c r="AB17" s="54"/>
      <c r="AC17" s="54" t="s">
        <v>6024</v>
      </c>
      <c r="AD17" s="56">
        <v>40804.552974537037</v>
      </c>
      <c r="AE17" s="54" t="s">
        <v>6607</v>
      </c>
      <c r="AF17" s="60" t="s">
        <v>6623</v>
      </c>
      <c r="AG17" s="54" t="s">
        <v>55</v>
      </c>
      <c r="AH17" s="32"/>
      <c r="AI17" s="32"/>
      <c r="AJ17" s="32"/>
      <c r="AK17" s="32"/>
      <c r="AL17" s="32"/>
      <c r="AM17" s="32"/>
      <c r="AN17" s="74" t="s">
        <v>8497</v>
      </c>
      <c r="AO17" s="74" t="s">
        <v>8497</v>
      </c>
      <c r="AP17" s="74" t="s">
        <v>9040</v>
      </c>
      <c r="AQ17" s="74" t="s">
        <v>9040</v>
      </c>
      <c r="AR17" s="2"/>
      <c r="AS17" s="3"/>
      <c r="AT17" s="3"/>
      <c r="AU17" s="3"/>
      <c r="AV17" s="3"/>
    </row>
    <row r="18" spans="1:48" x14ac:dyDescent="0.25">
      <c r="A18" s="46" t="s">
        <v>179</v>
      </c>
      <c r="B18">
        <v>18</v>
      </c>
      <c r="C18" s="47" t="s">
        <v>7472</v>
      </c>
      <c r="D18" s="49"/>
      <c r="E18" s="50">
        <v>7308.02099609375</v>
      </c>
      <c r="F18" s="50">
        <v>862.595703125</v>
      </c>
      <c r="G18" s="51"/>
      <c r="H18" s="52"/>
      <c r="I18" s="52"/>
      <c r="J18" s="63"/>
      <c r="K18" s="32">
        <v>0</v>
      </c>
      <c r="L18" s="32">
        <v>1</v>
      </c>
      <c r="M18" s="33">
        <v>0</v>
      </c>
      <c r="N18" s="33">
        <v>0.2</v>
      </c>
      <c r="O18" s="33">
        <v>0</v>
      </c>
      <c r="P18" s="33">
        <v>0.693693</v>
      </c>
      <c r="Q18" s="33">
        <v>0</v>
      </c>
      <c r="R18" s="33">
        <v>0</v>
      </c>
      <c r="S18" s="48">
        <v>18</v>
      </c>
      <c r="T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 s="54">
        <v>946</v>
      </c>
      <c r="V18" s="54">
        <v>628</v>
      </c>
      <c r="W18" s="54">
        <v>38908</v>
      </c>
      <c r="X18" s="54">
        <v>132</v>
      </c>
      <c r="Y18" s="54">
        <v>7200</v>
      </c>
      <c r="Z18" s="54"/>
      <c r="AA18" s="54"/>
      <c r="AB18" s="60" t="s">
        <v>6248</v>
      </c>
      <c r="AC18" s="54" t="s">
        <v>6024</v>
      </c>
      <c r="AD18" s="56">
        <v>40765.684166666666</v>
      </c>
      <c r="AE18" s="54" t="s">
        <v>6607</v>
      </c>
      <c r="AF18" s="60" t="s">
        <v>6624</v>
      </c>
      <c r="AG18" s="54" t="s">
        <v>55</v>
      </c>
      <c r="AH18" s="32"/>
      <c r="AI18" s="32"/>
      <c r="AJ18" s="32"/>
      <c r="AK18" s="32"/>
      <c r="AL18" s="32"/>
      <c r="AM18" s="32"/>
      <c r="AN18" s="74" t="s">
        <v>8498</v>
      </c>
      <c r="AO18" s="74" t="s">
        <v>8498</v>
      </c>
      <c r="AP18" s="74" t="s">
        <v>9041</v>
      </c>
      <c r="AQ18" s="74" t="s">
        <v>9041</v>
      </c>
      <c r="AR18" s="2"/>
      <c r="AS18" s="3"/>
      <c r="AT18" s="3"/>
      <c r="AU18" s="3"/>
      <c r="AV18" s="3"/>
    </row>
    <row r="19" spans="1:48" x14ac:dyDescent="0.25">
      <c r="A19" s="46" t="s">
        <v>862</v>
      </c>
      <c r="B19">
        <v>19</v>
      </c>
      <c r="C19" s="47" t="s">
        <v>7473</v>
      </c>
      <c r="D19" s="49"/>
      <c r="E19" s="50">
        <v>3335.63720703125</v>
      </c>
      <c r="F19" s="50">
        <v>2504.689208984375</v>
      </c>
      <c r="G19" s="51"/>
      <c r="H19" s="52"/>
      <c r="I19" s="52"/>
      <c r="J19" s="63"/>
      <c r="K19" s="32">
        <v>3</v>
      </c>
      <c r="L19" s="32">
        <v>0</v>
      </c>
      <c r="M19" s="33">
        <v>6</v>
      </c>
      <c r="N19" s="33">
        <v>0.33333299999999999</v>
      </c>
      <c r="O19" s="33">
        <v>0</v>
      </c>
      <c r="P19" s="33">
        <v>1.9189179999999999</v>
      </c>
      <c r="Q19" s="33">
        <v>0</v>
      </c>
      <c r="R19" s="33">
        <v>0</v>
      </c>
      <c r="S19" s="48">
        <v>19</v>
      </c>
      <c r="T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 s="54">
        <v>103</v>
      </c>
      <c r="V19" s="54">
        <v>329</v>
      </c>
      <c r="W19" s="54">
        <v>5066</v>
      </c>
      <c r="X19" s="54">
        <v>2573</v>
      </c>
      <c r="Y19" s="54">
        <v>7200</v>
      </c>
      <c r="Z19" s="54" t="s">
        <v>5437</v>
      </c>
      <c r="AA19" s="54" t="s">
        <v>6022</v>
      </c>
      <c r="AB19" s="60" t="s">
        <v>6249</v>
      </c>
      <c r="AC19" s="54" t="s">
        <v>6027</v>
      </c>
      <c r="AD19" s="56">
        <v>43100.584201388891</v>
      </c>
      <c r="AE19" s="54" t="s">
        <v>6607</v>
      </c>
      <c r="AF19" s="60" t="s">
        <v>6625</v>
      </c>
      <c r="AG19" s="54" t="s">
        <v>54</v>
      </c>
      <c r="AH19" s="32"/>
      <c r="AI19" s="32"/>
      <c r="AJ19" s="32"/>
      <c r="AK19" s="32"/>
      <c r="AL19" s="32"/>
      <c r="AM19" s="32"/>
      <c r="AN19" s="32"/>
      <c r="AO19" s="32"/>
      <c r="AP19" s="32"/>
      <c r="AQ19" s="32"/>
      <c r="AR19" s="2"/>
      <c r="AS19" s="3"/>
      <c r="AT19" s="3"/>
      <c r="AU19" s="3"/>
      <c r="AV19" s="3"/>
    </row>
    <row r="20" spans="1:48" x14ac:dyDescent="0.25">
      <c r="A20" s="46" t="s">
        <v>180</v>
      </c>
      <c r="B20">
        <v>20</v>
      </c>
      <c r="C20" s="47" t="s">
        <v>7474</v>
      </c>
      <c r="D20" s="49"/>
      <c r="E20" s="50">
        <v>5417.74365234375</v>
      </c>
      <c r="F20" s="50">
        <v>375.22784423828125</v>
      </c>
      <c r="G20" s="51"/>
      <c r="H20" s="52"/>
      <c r="I20" s="52"/>
      <c r="J20" s="63"/>
      <c r="K20" s="32">
        <v>1</v>
      </c>
      <c r="L20" s="32">
        <v>1</v>
      </c>
      <c r="M20" s="33">
        <v>0</v>
      </c>
      <c r="N20" s="33">
        <v>0</v>
      </c>
      <c r="O20" s="33">
        <v>0</v>
      </c>
      <c r="P20" s="33">
        <v>0.99999899999999997</v>
      </c>
      <c r="Q20" s="33">
        <v>0</v>
      </c>
      <c r="R20" s="33" t="s">
        <v>8309</v>
      </c>
      <c r="S20" s="48">
        <v>20</v>
      </c>
      <c r="T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 s="54">
        <v>208</v>
      </c>
      <c r="V20" s="54">
        <v>38</v>
      </c>
      <c r="W20" s="54">
        <v>379</v>
      </c>
      <c r="X20" s="54">
        <v>124</v>
      </c>
      <c r="Y20" s="54"/>
      <c r="Z20" s="54"/>
      <c r="AA20" s="54"/>
      <c r="AB20" s="54"/>
      <c r="AC20" s="54"/>
      <c r="AD20" s="56">
        <v>42802.717083333337</v>
      </c>
      <c r="AE20" s="54" t="s">
        <v>6607</v>
      </c>
      <c r="AF20" s="60" t="s">
        <v>6626</v>
      </c>
      <c r="AG20" s="54" t="s">
        <v>55</v>
      </c>
      <c r="AH20" s="32" t="s">
        <v>1745</v>
      </c>
      <c r="AI20" s="32" t="s">
        <v>1745</v>
      </c>
      <c r="AJ20" s="32" t="s">
        <v>2139</v>
      </c>
      <c r="AK20" s="32" t="s">
        <v>2139</v>
      </c>
      <c r="AL20" s="32"/>
      <c r="AM20" s="32"/>
      <c r="AN20" s="74" t="s">
        <v>8499</v>
      </c>
      <c r="AO20" s="74" t="s">
        <v>8499</v>
      </c>
      <c r="AP20" s="74" t="s">
        <v>9042</v>
      </c>
      <c r="AQ20" s="74" t="s">
        <v>9042</v>
      </c>
      <c r="AR20" s="2"/>
      <c r="AS20" s="3"/>
      <c r="AT20" s="3"/>
      <c r="AU20" s="3"/>
      <c r="AV20" s="3"/>
    </row>
    <row r="21" spans="1:48" x14ac:dyDescent="0.25">
      <c r="A21" s="46" t="s">
        <v>181</v>
      </c>
      <c r="B21">
        <v>21</v>
      </c>
      <c r="C21" s="47" t="s">
        <v>7475</v>
      </c>
      <c r="D21" s="49"/>
      <c r="E21" s="50">
        <v>6984.74853515625</v>
      </c>
      <c r="F21" s="50">
        <v>6112.9208984375</v>
      </c>
      <c r="G21" s="51"/>
      <c r="H21" s="52"/>
      <c r="I21" s="52"/>
      <c r="J21" s="63"/>
      <c r="K21" s="32">
        <v>0</v>
      </c>
      <c r="L21" s="32">
        <v>4</v>
      </c>
      <c r="M21" s="33">
        <v>47.300443000000001</v>
      </c>
      <c r="N21" s="33">
        <v>4.8899999999999996E-4</v>
      </c>
      <c r="O21" s="33">
        <v>1.3129999999999999E-3</v>
      </c>
      <c r="P21" s="33">
        <v>0.63765099999999997</v>
      </c>
      <c r="Q21" s="33">
        <v>0.5</v>
      </c>
      <c r="R21" s="33">
        <v>0</v>
      </c>
      <c r="S21" s="48">
        <v>21</v>
      </c>
      <c r="T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 s="54">
        <v>782</v>
      </c>
      <c r="V21" s="54">
        <v>1218</v>
      </c>
      <c r="W21" s="54">
        <v>19858</v>
      </c>
      <c r="X21" s="54">
        <v>41775</v>
      </c>
      <c r="Y21" s="54"/>
      <c r="Z21" s="54" t="s">
        <v>5438</v>
      </c>
      <c r="AA21" s="54" t="s">
        <v>6012</v>
      </c>
      <c r="AB21" s="54"/>
      <c r="AC21" s="54"/>
      <c r="AD21" s="56">
        <v>41684.443182870367</v>
      </c>
      <c r="AE21" s="54" t="s">
        <v>6607</v>
      </c>
      <c r="AF21" s="60" t="s">
        <v>6627</v>
      </c>
      <c r="AG21" s="54" t="s">
        <v>55</v>
      </c>
      <c r="AH21" s="32"/>
      <c r="AI21" s="32"/>
      <c r="AJ21" s="32"/>
      <c r="AK21" s="32"/>
      <c r="AL21" s="32"/>
      <c r="AM21" s="32"/>
      <c r="AN21" s="74" t="s">
        <v>8500</v>
      </c>
      <c r="AO21" s="74" t="s">
        <v>8500</v>
      </c>
      <c r="AP21" s="74" t="s">
        <v>9043</v>
      </c>
      <c r="AQ21" s="74" t="s">
        <v>9043</v>
      </c>
      <c r="AR21" s="2"/>
      <c r="AS21" s="3"/>
      <c r="AT21" s="3"/>
      <c r="AU21" s="3"/>
      <c r="AV21" s="3"/>
    </row>
    <row r="22" spans="1:48" x14ac:dyDescent="0.25">
      <c r="A22" s="46" t="s">
        <v>849</v>
      </c>
      <c r="B22">
        <v>22</v>
      </c>
      <c r="C22" s="47" t="s">
        <v>7476</v>
      </c>
      <c r="D22" s="49"/>
      <c r="E22" s="50">
        <v>6455.736328125</v>
      </c>
      <c r="F22" s="50">
        <v>5234.2763671875</v>
      </c>
      <c r="G22" s="51"/>
      <c r="H22" s="52"/>
      <c r="I22" s="52"/>
      <c r="J22" s="63"/>
      <c r="K22" s="32">
        <v>15</v>
      </c>
      <c r="L22" s="32">
        <v>1</v>
      </c>
      <c r="M22" s="33">
        <v>2960.0141619999999</v>
      </c>
      <c r="N22" s="33">
        <v>4.8700000000000002E-4</v>
      </c>
      <c r="O22" s="33">
        <v>2.0379999999999999E-3</v>
      </c>
      <c r="P22" s="33">
        <v>2.0568919999999999</v>
      </c>
      <c r="Q22" s="33">
        <v>7.1428571428571425E-2</v>
      </c>
      <c r="R22" s="33">
        <v>0</v>
      </c>
      <c r="S22" s="48">
        <v>22</v>
      </c>
      <c r="T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 s="54">
        <v>838</v>
      </c>
      <c r="V22" s="54">
        <v>110441</v>
      </c>
      <c r="W22" s="54">
        <v>66784</v>
      </c>
      <c r="X22" s="54">
        <v>113</v>
      </c>
      <c r="Y22" s="54">
        <v>7200</v>
      </c>
      <c r="Z22" s="54" t="s">
        <v>5439</v>
      </c>
      <c r="AA22" s="54" t="s">
        <v>6017</v>
      </c>
      <c r="AB22" s="60" t="s">
        <v>6250</v>
      </c>
      <c r="AC22" s="54" t="s">
        <v>6024</v>
      </c>
      <c r="AD22" s="56">
        <v>39954.492002314815</v>
      </c>
      <c r="AE22" s="54" t="s">
        <v>6607</v>
      </c>
      <c r="AF22" s="60" t="s">
        <v>6628</v>
      </c>
      <c r="AG22" s="54" t="s">
        <v>55</v>
      </c>
      <c r="AH22" s="32" t="s">
        <v>1805</v>
      </c>
      <c r="AI22" s="32" t="s">
        <v>1805</v>
      </c>
      <c r="AJ22" s="32" t="s">
        <v>2148</v>
      </c>
      <c r="AK22" s="32" t="s">
        <v>2148</v>
      </c>
      <c r="AL22" s="32"/>
      <c r="AM22" s="32"/>
      <c r="AN22" s="74" t="s">
        <v>8619</v>
      </c>
      <c r="AO22" s="74" t="s">
        <v>8619</v>
      </c>
      <c r="AP22" s="74" t="s">
        <v>9161</v>
      </c>
      <c r="AQ22" s="74" t="s">
        <v>9161</v>
      </c>
      <c r="AR22" s="2"/>
      <c r="AS22" s="3"/>
      <c r="AT22" s="3"/>
      <c r="AU22" s="3"/>
      <c r="AV22" s="3"/>
    </row>
    <row r="23" spans="1:48" x14ac:dyDescent="0.25">
      <c r="A23" s="46" t="s">
        <v>748</v>
      </c>
      <c r="B23">
        <v>23</v>
      </c>
      <c r="C23" s="47" t="s">
        <v>7477</v>
      </c>
      <c r="D23" s="49"/>
      <c r="E23" s="50">
        <v>5244.3779296875</v>
      </c>
      <c r="F23" s="50">
        <v>5773.2216796875</v>
      </c>
      <c r="G23" s="51"/>
      <c r="H23" s="52"/>
      <c r="I23" s="52"/>
      <c r="J23" s="63"/>
      <c r="K23" s="32">
        <v>131</v>
      </c>
      <c r="L23" s="32">
        <v>3</v>
      </c>
      <c r="M23" s="33">
        <v>56939.498707999999</v>
      </c>
      <c r="N23" s="33">
        <v>6.7400000000000001E-4</v>
      </c>
      <c r="O23" s="33">
        <v>2.4258999999999999E-2</v>
      </c>
      <c r="P23" s="33">
        <v>17.253820000000001</v>
      </c>
      <c r="Q23" s="33">
        <v>1.6712930835068241E-2</v>
      </c>
      <c r="R23" s="33">
        <v>0</v>
      </c>
      <c r="S23" s="48">
        <v>23</v>
      </c>
      <c r="T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 s="54">
        <v>1579</v>
      </c>
      <c r="V23" s="54">
        <v>68385</v>
      </c>
      <c r="W23" s="54">
        <v>13723</v>
      </c>
      <c r="X23" s="54">
        <v>1648</v>
      </c>
      <c r="Y23" s="54">
        <v>7200</v>
      </c>
      <c r="Z23" s="54" t="s">
        <v>5440</v>
      </c>
      <c r="AA23" s="54" t="s">
        <v>6018</v>
      </c>
      <c r="AB23" s="60" t="s">
        <v>6251</v>
      </c>
      <c r="AC23" s="54" t="s">
        <v>6024</v>
      </c>
      <c r="AD23" s="56">
        <v>40686.551006944443</v>
      </c>
      <c r="AE23" s="54" t="s">
        <v>6607</v>
      </c>
      <c r="AF23" s="60" t="s">
        <v>6629</v>
      </c>
      <c r="AG23" s="54" t="s">
        <v>55</v>
      </c>
      <c r="AH23" s="32" t="s">
        <v>9472</v>
      </c>
      <c r="AI23" s="32" t="s">
        <v>9472</v>
      </c>
      <c r="AJ23" s="32" t="s">
        <v>8415</v>
      </c>
      <c r="AK23" s="32" t="s">
        <v>2135</v>
      </c>
      <c r="AL23" s="32"/>
      <c r="AM23" s="32"/>
      <c r="AN23" s="74" t="s">
        <v>9531</v>
      </c>
      <c r="AO23" s="74" t="s">
        <v>9664</v>
      </c>
      <c r="AP23" s="74" t="s">
        <v>9044</v>
      </c>
      <c r="AQ23" s="74" t="s">
        <v>9044</v>
      </c>
      <c r="AR23" s="2"/>
      <c r="AS23" s="3"/>
      <c r="AT23" s="3"/>
      <c r="AU23" s="3"/>
      <c r="AV23" s="3"/>
    </row>
    <row r="24" spans="1:48" x14ac:dyDescent="0.25">
      <c r="A24" s="46" t="s">
        <v>719</v>
      </c>
      <c r="B24">
        <v>24</v>
      </c>
      <c r="C24" s="47" t="s">
        <v>7478</v>
      </c>
      <c r="D24" s="49"/>
      <c r="E24" s="50">
        <v>5770.599609375</v>
      </c>
      <c r="F24" s="50">
        <v>4900.0029296875</v>
      </c>
      <c r="G24" s="51"/>
      <c r="H24" s="52"/>
      <c r="I24" s="52"/>
      <c r="J24" s="63"/>
      <c r="K24" s="32">
        <v>4</v>
      </c>
      <c r="L24" s="32">
        <v>9</v>
      </c>
      <c r="M24" s="33">
        <v>2562.087176</v>
      </c>
      <c r="N24" s="33">
        <v>5.2300000000000003E-4</v>
      </c>
      <c r="O24" s="33">
        <v>2.8149999999999998E-3</v>
      </c>
      <c r="P24" s="33">
        <v>1.4222680000000001</v>
      </c>
      <c r="Q24" s="33">
        <v>0.125</v>
      </c>
      <c r="R24" s="33">
        <v>0.22222222222222221</v>
      </c>
      <c r="S24" s="48">
        <v>24</v>
      </c>
      <c r="T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 s="54">
        <v>1300</v>
      </c>
      <c r="V24" s="54">
        <v>1227</v>
      </c>
      <c r="W24" s="54">
        <v>39199</v>
      </c>
      <c r="X24" s="54">
        <v>92711</v>
      </c>
      <c r="Y24" s="54"/>
      <c r="Z24" s="54" t="s">
        <v>5441</v>
      </c>
      <c r="AA24" s="54" t="s">
        <v>6017</v>
      </c>
      <c r="AB24" s="54"/>
      <c r="AC24" s="54"/>
      <c r="AD24" s="56">
        <v>42370.701631944445</v>
      </c>
      <c r="AE24" s="54" t="s">
        <v>6607</v>
      </c>
      <c r="AF24" s="60" t="s">
        <v>6630</v>
      </c>
      <c r="AG24" s="54" t="s">
        <v>55</v>
      </c>
      <c r="AH24" s="32" t="s">
        <v>8349</v>
      </c>
      <c r="AI24" s="32" t="s">
        <v>8349</v>
      </c>
      <c r="AJ24" s="32" t="s">
        <v>8416</v>
      </c>
      <c r="AK24" s="32" t="s">
        <v>8416</v>
      </c>
      <c r="AL24" s="32"/>
      <c r="AM24" s="32"/>
      <c r="AN24" s="74" t="s">
        <v>8501</v>
      </c>
      <c r="AO24" s="74" t="s">
        <v>8928</v>
      </c>
      <c r="AP24" s="74" t="s">
        <v>9045</v>
      </c>
      <c r="AQ24" s="74" t="s">
        <v>9045</v>
      </c>
      <c r="AR24" s="2"/>
      <c r="AS24" s="3"/>
      <c r="AT24" s="3"/>
      <c r="AU24" s="3"/>
      <c r="AV24" s="3"/>
    </row>
    <row r="25" spans="1:48" x14ac:dyDescent="0.25">
      <c r="A25" s="46" t="s">
        <v>718</v>
      </c>
      <c r="B25">
        <v>25</v>
      </c>
      <c r="C25" s="47" t="s">
        <v>7479</v>
      </c>
      <c r="D25" s="49"/>
      <c r="E25" s="50">
        <v>5291.4765625</v>
      </c>
      <c r="F25" s="50">
        <v>3945.61279296875</v>
      </c>
      <c r="G25" s="51"/>
      <c r="H25" s="52"/>
      <c r="I25" s="52"/>
      <c r="J25" s="63"/>
      <c r="K25" s="32">
        <v>3</v>
      </c>
      <c r="L25" s="32">
        <v>3</v>
      </c>
      <c r="M25" s="33">
        <v>875.10339199999999</v>
      </c>
      <c r="N25" s="33">
        <v>4.9399999999999997E-4</v>
      </c>
      <c r="O25" s="33">
        <v>1.323E-3</v>
      </c>
      <c r="P25" s="33">
        <v>0.823133</v>
      </c>
      <c r="Q25" s="33">
        <v>0.35</v>
      </c>
      <c r="R25" s="33">
        <v>0.2</v>
      </c>
      <c r="S25" s="48">
        <v>25</v>
      </c>
      <c r="T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 s="54">
        <v>81</v>
      </c>
      <c r="V25" s="54">
        <v>69</v>
      </c>
      <c r="W25" s="54">
        <v>1173</v>
      </c>
      <c r="X25" s="54">
        <v>825</v>
      </c>
      <c r="Y25" s="54"/>
      <c r="Z25" s="54"/>
      <c r="AA25" s="54"/>
      <c r="AB25" s="54"/>
      <c r="AC25" s="54"/>
      <c r="AD25" s="56">
        <v>43115.123206018521</v>
      </c>
      <c r="AE25" s="54" t="s">
        <v>6607</v>
      </c>
      <c r="AF25" s="60" t="s">
        <v>6631</v>
      </c>
      <c r="AG25" s="54" t="s">
        <v>55</v>
      </c>
      <c r="AH25" s="32" t="s">
        <v>2010</v>
      </c>
      <c r="AI25" s="32" t="s">
        <v>2010</v>
      </c>
      <c r="AJ25" s="32" t="s">
        <v>2139</v>
      </c>
      <c r="AK25" s="32" t="s">
        <v>2139</v>
      </c>
      <c r="AL25" s="32"/>
      <c r="AM25" s="32"/>
      <c r="AN25" s="74" t="s">
        <v>8502</v>
      </c>
      <c r="AO25" s="74" t="s">
        <v>8502</v>
      </c>
      <c r="AP25" s="74" t="s">
        <v>9046</v>
      </c>
      <c r="AQ25" s="74" t="s">
        <v>9046</v>
      </c>
      <c r="AR25" s="2"/>
      <c r="AS25" s="3"/>
      <c r="AT25" s="3"/>
      <c r="AU25" s="3"/>
      <c r="AV25" s="3"/>
    </row>
    <row r="26" spans="1:48" x14ac:dyDescent="0.25">
      <c r="A26" s="46" t="s">
        <v>182</v>
      </c>
      <c r="B26">
        <v>26</v>
      </c>
      <c r="C26" s="47" t="s">
        <v>7480</v>
      </c>
      <c r="D26" s="49"/>
      <c r="E26" s="50">
        <v>8046.66455078125</v>
      </c>
      <c r="F26" s="50">
        <v>4998.16015625</v>
      </c>
      <c r="G26" s="51"/>
      <c r="H26" s="52"/>
      <c r="I26" s="52"/>
      <c r="J26" s="63"/>
      <c r="K26" s="32">
        <v>0</v>
      </c>
      <c r="L26" s="32">
        <v>1</v>
      </c>
      <c r="M26" s="33">
        <v>0</v>
      </c>
      <c r="N26" s="33">
        <v>1</v>
      </c>
      <c r="O26" s="33">
        <v>0</v>
      </c>
      <c r="P26" s="33">
        <v>0.70175399999999999</v>
      </c>
      <c r="Q26" s="33">
        <v>0</v>
      </c>
      <c r="R26" s="33">
        <v>0</v>
      </c>
      <c r="S26" s="48">
        <v>26</v>
      </c>
      <c r="T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 s="54">
        <v>1539</v>
      </c>
      <c r="V26" s="54">
        <v>1509</v>
      </c>
      <c r="W26" s="54">
        <v>5604</v>
      </c>
      <c r="X26" s="54">
        <v>1221</v>
      </c>
      <c r="Y26" s="54">
        <v>-25200</v>
      </c>
      <c r="Z26" s="54" t="s">
        <v>5442</v>
      </c>
      <c r="AA26" s="54" t="s">
        <v>6023</v>
      </c>
      <c r="AB26" s="60" t="s">
        <v>6252</v>
      </c>
      <c r="AC26" s="54" t="s">
        <v>6577</v>
      </c>
      <c r="AD26" s="56">
        <v>40549.84474537037</v>
      </c>
      <c r="AE26" s="54" t="s">
        <v>6607</v>
      </c>
      <c r="AF26" s="60" t="s">
        <v>6632</v>
      </c>
      <c r="AG26" s="54" t="s">
        <v>55</v>
      </c>
      <c r="AH26" s="32"/>
      <c r="AI26" s="32"/>
      <c r="AJ26" s="32"/>
      <c r="AK26" s="32"/>
      <c r="AL26" s="32"/>
      <c r="AM26" s="32"/>
      <c r="AN26" s="74" t="s">
        <v>8503</v>
      </c>
      <c r="AO26" s="74" t="s">
        <v>8503</v>
      </c>
      <c r="AP26" s="74" t="s">
        <v>9047</v>
      </c>
      <c r="AQ26" s="74" t="s">
        <v>9047</v>
      </c>
      <c r="AR26" s="2"/>
      <c r="AS26" s="3"/>
      <c r="AT26" s="3"/>
      <c r="AU26" s="3"/>
      <c r="AV26" s="3"/>
    </row>
    <row r="27" spans="1:48" x14ac:dyDescent="0.25">
      <c r="A27" s="46" t="s">
        <v>289</v>
      </c>
      <c r="B27">
        <v>27</v>
      </c>
      <c r="C27" s="47" t="s">
        <v>7481</v>
      </c>
      <c r="D27" s="49"/>
      <c r="E27" s="50">
        <v>5093.0869140625</v>
      </c>
      <c r="F27" s="50">
        <v>2240.109130859375</v>
      </c>
      <c r="G27" s="51"/>
      <c r="H27" s="52"/>
      <c r="I27" s="52"/>
      <c r="J27" s="63"/>
      <c r="K27" s="32">
        <v>2</v>
      </c>
      <c r="L27" s="32">
        <v>1</v>
      </c>
      <c r="M27" s="33">
        <v>0</v>
      </c>
      <c r="N27" s="33">
        <v>1</v>
      </c>
      <c r="O27" s="33">
        <v>0</v>
      </c>
      <c r="P27" s="33">
        <v>1.2982450000000001</v>
      </c>
      <c r="Q27" s="33">
        <v>0</v>
      </c>
      <c r="R27" s="33">
        <v>0</v>
      </c>
      <c r="S27" s="48">
        <v>27</v>
      </c>
      <c r="T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 s="54">
        <v>227</v>
      </c>
      <c r="V27" s="54">
        <v>311</v>
      </c>
      <c r="W27" s="54">
        <v>1307</v>
      </c>
      <c r="X27" s="54">
        <v>304</v>
      </c>
      <c r="Y27" s="54"/>
      <c r="Z27" s="54"/>
      <c r="AA27" s="54" t="s">
        <v>6024</v>
      </c>
      <c r="AB27" s="60" t="s">
        <v>6253</v>
      </c>
      <c r="AC27" s="54"/>
      <c r="AD27" s="56">
        <v>41901.70045138889</v>
      </c>
      <c r="AE27" s="54" t="s">
        <v>6607</v>
      </c>
      <c r="AF27" s="60" t="s">
        <v>6633</v>
      </c>
      <c r="AG27" s="54" t="s">
        <v>55</v>
      </c>
      <c r="AH27" s="32" t="s">
        <v>1795</v>
      </c>
      <c r="AI27" s="32" t="s">
        <v>1795</v>
      </c>
      <c r="AJ27" s="32" t="s">
        <v>2139</v>
      </c>
      <c r="AK27" s="32" t="s">
        <v>2139</v>
      </c>
      <c r="AL27" s="32"/>
      <c r="AM27" s="32"/>
      <c r="AN27" s="74" t="s">
        <v>9532</v>
      </c>
      <c r="AO27" s="74" t="s">
        <v>9532</v>
      </c>
      <c r="AP27" s="74" t="s">
        <v>9741</v>
      </c>
      <c r="AQ27" s="74" t="s">
        <v>9741</v>
      </c>
      <c r="AR27" s="2"/>
      <c r="AS27" s="3"/>
      <c r="AT27" s="3"/>
      <c r="AU27" s="3"/>
      <c r="AV27" s="3"/>
    </row>
    <row r="28" spans="1:48" x14ac:dyDescent="0.25">
      <c r="A28" s="46" t="s">
        <v>183</v>
      </c>
      <c r="B28">
        <v>28</v>
      </c>
      <c r="C28" s="47" t="s">
        <v>7482</v>
      </c>
      <c r="D28" s="49"/>
      <c r="E28" s="50">
        <v>7844.841796875</v>
      </c>
      <c r="F28" s="50">
        <v>6204.1767578125</v>
      </c>
      <c r="G28" s="51"/>
      <c r="H28" s="52"/>
      <c r="I28" s="52"/>
      <c r="J28" s="63"/>
      <c r="K28" s="32">
        <v>0</v>
      </c>
      <c r="L28" s="32">
        <v>1</v>
      </c>
      <c r="M28" s="33">
        <v>0</v>
      </c>
      <c r="N28" s="33">
        <v>2.6200000000000003E-4</v>
      </c>
      <c r="O28" s="33">
        <v>0</v>
      </c>
      <c r="P28" s="33">
        <v>0.54073700000000002</v>
      </c>
      <c r="Q28" s="33">
        <v>0</v>
      </c>
      <c r="R28" s="33">
        <v>0</v>
      </c>
      <c r="S28" s="48">
        <v>28</v>
      </c>
      <c r="T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 s="54">
        <v>368</v>
      </c>
      <c r="V28" s="54">
        <v>70</v>
      </c>
      <c r="W28" s="54">
        <v>437</v>
      </c>
      <c r="X28" s="54">
        <v>3152</v>
      </c>
      <c r="Y28" s="54"/>
      <c r="Z28" s="54"/>
      <c r="AA28" s="54" t="s">
        <v>6025</v>
      </c>
      <c r="AB28" s="54"/>
      <c r="AC28" s="54"/>
      <c r="AD28" s="56">
        <v>39975.407268518517</v>
      </c>
      <c r="AE28" s="54" t="s">
        <v>6607</v>
      </c>
      <c r="AF28" s="60" t="s">
        <v>6634</v>
      </c>
      <c r="AG28" s="54" t="s">
        <v>55</v>
      </c>
      <c r="AH28" s="32"/>
      <c r="AI28" s="32"/>
      <c r="AJ28" s="32"/>
      <c r="AK28" s="32"/>
      <c r="AL28" s="32" t="s">
        <v>2195</v>
      </c>
      <c r="AM28" s="32" t="s">
        <v>2195</v>
      </c>
      <c r="AN28" s="74" t="s">
        <v>8504</v>
      </c>
      <c r="AO28" s="74" t="s">
        <v>8504</v>
      </c>
      <c r="AP28" s="74" t="s">
        <v>9048</v>
      </c>
      <c r="AQ28" s="74" t="s">
        <v>9048</v>
      </c>
      <c r="AR28" s="2"/>
      <c r="AS28" s="3"/>
      <c r="AT28" s="3"/>
      <c r="AU28" s="3"/>
      <c r="AV28" s="3"/>
    </row>
    <row r="29" spans="1:48" x14ac:dyDescent="0.25">
      <c r="A29" s="46" t="s">
        <v>184</v>
      </c>
      <c r="B29">
        <v>29</v>
      </c>
      <c r="C29" s="47" t="s">
        <v>7483</v>
      </c>
      <c r="D29" s="49"/>
      <c r="E29" s="50">
        <v>1674.568359375</v>
      </c>
      <c r="F29" s="50">
        <v>7063.9453125</v>
      </c>
      <c r="G29" s="51"/>
      <c r="H29" s="52"/>
      <c r="I29" s="52"/>
      <c r="J29" s="63"/>
      <c r="K29" s="32">
        <v>0</v>
      </c>
      <c r="L29" s="32">
        <v>1</v>
      </c>
      <c r="M29" s="33">
        <v>0</v>
      </c>
      <c r="N29" s="33">
        <v>0.33333299999999999</v>
      </c>
      <c r="O29" s="33">
        <v>0</v>
      </c>
      <c r="P29" s="33">
        <v>0.77027000000000001</v>
      </c>
      <c r="Q29" s="33">
        <v>0</v>
      </c>
      <c r="R29" s="33">
        <v>0</v>
      </c>
      <c r="S29" s="48">
        <v>29</v>
      </c>
      <c r="T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 s="54">
        <v>309</v>
      </c>
      <c r="V29" s="54">
        <v>53</v>
      </c>
      <c r="W29" s="54">
        <v>136</v>
      </c>
      <c r="X29" s="54">
        <v>189</v>
      </c>
      <c r="Y29" s="54"/>
      <c r="Z29" s="54" t="s">
        <v>5443</v>
      </c>
      <c r="AA29" s="54"/>
      <c r="AB29" s="60" t="s">
        <v>6254</v>
      </c>
      <c r="AC29" s="54"/>
      <c r="AD29" s="56">
        <v>43195.875578703701</v>
      </c>
      <c r="AE29" s="54" t="s">
        <v>6607</v>
      </c>
      <c r="AF29" s="60" t="s">
        <v>6635</v>
      </c>
      <c r="AG29" s="54" t="s">
        <v>55</v>
      </c>
      <c r="AH29" s="32"/>
      <c r="AI29" s="32"/>
      <c r="AJ29" s="32"/>
      <c r="AK29" s="32"/>
      <c r="AL29" s="32"/>
      <c r="AM29" s="32"/>
      <c r="AN29" s="74" t="s">
        <v>8505</v>
      </c>
      <c r="AO29" s="74" t="s">
        <v>8505</v>
      </c>
      <c r="AP29" s="74" t="s">
        <v>9049</v>
      </c>
      <c r="AQ29" s="74" t="s">
        <v>9049</v>
      </c>
      <c r="AR29" s="2"/>
      <c r="AS29" s="3"/>
      <c r="AT29" s="3"/>
      <c r="AU29" s="3"/>
      <c r="AV29" s="3"/>
    </row>
    <row r="30" spans="1:48" x14ac:dyDescent="0.25">
      <c r="A30" s="46" t="s">
        <v>601</v>
      </c>
      <c r="B30">
        <v>30</v>
      </c>
      <c r="C30" s="47" t="s">
        <v>7484</v>
      </c>
      <c r="D30" s="49"/>
      <c r="E30" s="50">
        <v>4927.6591796875</v>
      </c>
      <c r="F30" s="50">
        <v>7828.689453125</v>
      </c>
      <c r="G30" s="51"/>
      <c r="H30" s="52"/>
      <c r="I30" s="52"/>
      <c r="J30" s="63"/>
      <c r="K30" s="32">
        <v>2</v>
      </c>
      <c r="L30" s="32">
        <v>1</v>
      </c>
      <c r="M30" s="33">
        <v>2</v>
      </c>
      <c r="N30" s="33">
        <v>0.5</v>
      </c>
      <c r="O30" s="33">
        <v>0</v>
      </c>
      <c r="P30" s="33">
        <v>1.4594590000000001</v>
      </c>
      <c r="Q30" s="33">
        <v>0</v>
      </c>
      <c r="R30" s="33">
        <v>0.5</v>
      </c>
      <c r="S30" s="48">
        <v>30</v>
      </c>
      <c r="T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 s="54">
        <v>3455</v>
      </c>
      <c r="V30" s="54">
        <v>527</v>
      </c>
      <c r="W30" s="54">
        <v>72</v>
      </c>
      <c r="X30" s="54">
        <v>10</v>
      </c>
      <c r="Y30" s="54"/>
      <c r="Z30" s="54"/>
      <c r="AA30" s="54" t="s">
        <v>6026</v>
      </c>
      <c r="AB30" s="54"/>
      <c r="AC30" s="54"/>
      <c r="AD30" s="56">
        <v>43109.597581018519</v>
      </c>
      <c r="AE30" s="54" t="s">
        <v>6607</v>
      </c>
      <c r="AF30" s="60" t="s">
        <v>6636</v>
      </c>
      <c r="AG30" s="54" t="s">
        <v>55</v>
      </c>
      <c r="AH30" s="32"/>
      <c r="AI30" s="32"/>
      <c r="AJ30" s="32"/>
      <c r="AK30" s="32"/>
      <c r="AL30" s="32"/>
      <c r="AM30" s="32"/>
      <c r="AN30" s="74" t="s">
        <v>8506</v>
      </c>
      <c r="AO30" s="74" t="s">
        <v>8506</v>
      </c>
      <c r="AP30" s="74" t="s">
        <v>9050</v>
      </c>
      <c r="AQ30" s="74" t="s">
        <v>9050</v>
      </c>
      <c r="AR30" s="2"/>
      <c r="AS30" s="3"/>
      <c r="AT30" s="3"/>
      <c r="AU30" s="3"/>
      <c r="AV30" s="3"/>
    </row>
    <row r="31" spans="1:48" x14ac:dyDescent="0.25">
      <c r="A31" s="46" t="s">
        <v>185</v>
      </c>
      <c r="B31">
        <v>31</v>
      </c>
      <c r="C31" s="47" t="s">
        <v>7485</v>
      </c>
      <c r="D31" s="49"/>
      <c r="E31" s="50">
        <v>9232.947265625</v>
      </c>
      <c r="F31" s="50">
        <v>5767.8212890625</v>
      </c>
      <c r="G31" s="51"/>
      <c r="H31" s="52"/>
      <c r="I31" s="52"/>
      <c r="J31" s="63"/>
      <c r="K31" s="32">
        <v>1</v>
      </c>
      <c r="L31" s="32">
        <v>1</v>
      </c>
      <c r="M31" s="33">
        <v>0</v>
      </c>
      <c r="N31" s="33">
        <v>0</v>
      </c>
      <c r="O31" s="33">
        <v>0</v>
      </c>
      <c r="P31" s="33">
        <v>0.99999899999999997</v>
      </c>
      <c r="Q31" s="33">
        <v>0</v>
      </c>
      <c r="R31" s="33" t="s">
        <v>8309</v>
      </c>
      <c r="S31" s="48">
        <v>31</v>
      </c>
      <c r="T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 s="54">
        <v>908</v>
      </c>
      <c r="V31" s="54">
        <v>504</v>
      </c>
      <c r="W31" s="54">
        <v>6835</v>
      </c>
      <c r="X31" s="54">
        <v>9843</v>
      </c>
      <c r="Y31" s="54">
        <v>7200</v>
      </c>
      <c r="Z31" s="54" t="s">
        <v>5444</v>
      </c>
      <c r="AA31" s="54" t="s">
        <v>6027</v>
      </c>
      <c r="AB31" s="54"/>
      <c r="AC31" s="54" t="s">
        <v>6578</v>
      </c>
      <c r="AD31" s="56">
        <v>41750.452592592592</v>
      </c>
      <c r="AE31" s="54" t="s">
        <v>6607</v>
      </c>
      <c r="AF31" s="60" t="s">
        <v>6637</v>
      </c>
      <c r="AG31" s="54" t="s">
        <v>55</v>
      </c>
      <c r="AH31" s="32" t="s">
        <v>1746</v>
      </c>
      <c r="AI31" s="32" t="s">
        <v>1746</v>
      </c>
      <c r="AJ31" s="32" t="s">
        <v>2139</v>
      </c>
      <c r="AK31" s="32" t="s">
        <v>2139</v>
      </c>
      <c r="AL31" s="32"/>
      <c r="AM31" s="32"/>
      <c r="AN31" s="74" t="s">
        <v>8507</v>
      </c>
      <c r="AO31" s="74" t="s">
        <v>8507</v>
      </c>
      <c r="AP31" s="74" t="s">
        <v>9051</v>
      </c>
      <c r="AQ31" s="74" t="s">
        <v>9051</v>
      </c>
      <c r="AR31" s="2"/>
      <c r="AS31" s="3"/>
      <c r="AT31" s="3"/>
      <c r="AU31" s="3"/>
      <c r="AV31" s="3"/>
    </row>
    <row r="32" spans="1:48" x14ac:dyDescent="0.25">
      <c r="A32" s="46" t="s">
        <v>186</v>
      </c>
      <c r="B32">
        <v>32</v>
      </c>
      <c r="C32" s="47" t="s">
        <v>7486</v>
      </c>
      <c r="D32" s="49"/>
      <c r="E32" s="50">
        <v>8466.658203125</v>
      </c>
      <c r="F32" s="50">
        <v>6904.2021484375</v>
      </c>
      <c r="G32" s="51"/>
      <c r="H32" s="52"/>
      <c r="I32" s="52"/>
      <c r="J32" s="63"/>
      <c r="K32" s="32">
        <v>1</v>
      </c>
      <c r="L32" s="32">
        <v>1</v>
      </c>
      <c r="M32" s="33">
        <v>0</v>
      </c>
      <c r="N32" s="33">
        <v>0</v>
      </c>
      <c r="O32" s="33">
        <v>0</v>
      </c>
      <c r="P32" s="33">
        <v>0.99999899999999997</v>
      </c>
      <c r="Q32" s="33">
        <v>0</v>
      </c>
      <c r="R32" s="33" t="s">
        <v>8309</v>
      </c>
      <c r="S32" s="48">
        <v>32</v>
      </c>
      <c r="T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 s="54">
        <v>0</v>
      </c>
      <c r="V32" s="54">
        <v>17</v>
      </c>
      <c r="W32" s="54">
        <v>16371</v>
      </c>
      <c r="X32" s="54">
        <v>0</v>
      </c>
      <c r="Y32" s="54"/>
      <c r="Z32" s="54"/>
      <c r="AA32" s="54"/>
      <c r="AB32" s="54"/>
      <c r="AC32" s="54"/>
      <c r="AD32" s="56">
        <v>40168.478634259256</v>
      </c>
      <c r="AE32" s="54" t="s">
        <v>6607</v>
      </c>
      <c r="AF32" s="60" t="s">
        <v>6638</v>
      </c>
      <c r="AG32" s="54" t="s">
        <v>55</v>
      </c>
      <c r="AH32" s="32" t="s">
        <v>1747</v>
      </c>
      <c r="AI32" s="32" t="s">
        <v>1747</v>
      </c>
      <c r="AJ32" s="32" t="s">
        <v>2140</v>
      </c>
      <c r="AK32" s="32" t="s">
        <v>2140</v>
      </c>
      <c r="AL32" s="32"/>
      <c r="AM32" s="32"/>
      <c r="AN32" s="74" t="s">
        <v>8508</v>
      </c>
      <c r="AO32" s="74" t="s">
        <v>8508</v>
      </c>
      <c r="AP32" s="74" t="s">
        <v>9052</v>
      </c>
      <c r="AQ32" s="74" t="s">
        <v>9052</v>
      </c>
      <c r="AR32" s="2"/>
      <c r="AS32" s="3"/>
      <c r="AT32" s="3"/>
      <c r="AU32" s="3"/>
      <c r="AV32" s="3"/>
    </row>
    <row r="33" spans="1:48" x14ac:dyDescent="0.25">
      <c r="A33" s="46" t="s">
        <v>187</v>
      </c>
      <c r="B33">
        <v>33</v>
      </c>
      <c r="C33" s="47" t="s">
        <v>7487</v>
      </c>
      <c r="D33" s="49"/>
      <c r="E33" s="50">
        <v>9240.720703125</v>
      </c>
      <c r="F33" s="50">
        <v>3796.17236328125</v>
      </c>
      <c r="G33" s="51"/>
      <c r="H33" s="52"/>
      <c r="I33" s="52"/>
      <c r="J33" s="63"/>
      <c r="K33" s="32">
        <v>0</v>
      </c>
      <c r="L33" s="32">
        <v>1</v>
      </c>
      <c r="M33" s="33">
        <v>0</v>
      </c>
      <c r="N33" s="33">
        <v>3.97E-4</v>
      </c>
      <c r="O33" s="33">
        <v>5.8999999999999998E-5</v>
      </c>
      <c r="P33" s="33">
        <v>0.28906799999999999</v>
      </c>
      <c r="Q33" s="33">
        <v>0</v>
      </c>
      <c r="R33" s="33">
        <v>0</v>
      </c>
      <c r="S33" s="48">
        <v>33</v>
      </c>
      <c r="T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 s="54">
        <v>18</v>
      </c>
      <c r="V33" s="54">
        <v>1</v>
      </c>
      <c r="W33" s="54">
        <v>8</v>
      </c>
      <c r="X33" s="54">
        <v>0</v>
      </c>
      <c r="Y33" s="54"/>
      <c r="Z33" s="54" t="s">
        <v>5445</v>
      </c>
      <c r="AA33" s="54" t="s">
        <v>6028</v>
      </c>
      <c r="AB33" s="54"/>
      <c r="AC33" s="54"/>
      <c r="AD33" s="56">
        <v>43230.389108796298</v>
      </c>
      <c r="AE33" s="54" t="s">
        <v>6607</v>
      </c>
      <c r="AF33" s="60" t="s">
        <v>6639</v>
      </c>
      <c r="AG33" s="54" t="s">
        <v>55</v>
      </c>
      <c r="AH33" s="32"/>
      <c r="AI33" s="32"/>
      <c r="AJ33" s="32"/>
      <c r="AK33" s="32"/>
      <c r="AL33" s="32"/>
      <c r="AM33" s="32"/>
      <c r="AN33" s="74" t="s">
        <v>8509</v>
      </c>
      <c r="AO33" s="74" t="s">
        <v>8509</v>
      </c>
      <c r="AP33" s="74" t="s">
        <v>9053</v>
      </c>
      <c r="AQ33" s="74" t="s">
        <v>9053</v>
      </c>
      <c r="AR33" s="2"/>
      <c r="AS33" s="3"/>
      <c r="AT33" s="3"/>
      <c r="AU33" s="3"/>
      <c r="AV33" s="3"/>
    </row>
    <row r="34" spans="1:48" x14ac:dyDescent="0.25">
      <c r="A34" s="46" t="s">
        <v>797</v>
      </c>
      <c r="B34">
        <v>34</v>
      </c>
      <c r="C34" s="47" t="s">
        <v>7488</v>
      </c>
      <c r="D34" s="49"/>
      <c r="E34" s="50">
        <v>5242.92626953125</v>
      </c>
      <c r="F34" s="50">
        <v>4428.81494140625</v>
      </c>
      <c r="G34" s="51"/>
      <c r="H34" s="52"/>
      <c r="I34" s="52"/>
      <c r="J34" s="63"/>
      <c r="K34" s="32">
        <v>19</v>
      </c>
      <c r="L34" s="32">
        <v>2</v>
      </c>
      <c r="M34" s="33">
        <v>18276.367676999998</v>
      </c>
      <c r="N34" s="33">
        <v>5.22E-4</v>
      </c>
      <c r="O34" s="33">
        <v>1.379E-3</v>
      </c>
      <c r="P34" s="33">
        <v>3.272189</v>
      </c>
      <c r="Q34" s="33">
        <v>9.2105263157894732E-2</v>
      </c>
      <c r="R34" s="33">
        <v>0.05</v>
      </c>
      <c r="S34" s="48">
        <v>34</v>
      </c>
      <c r="T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 s="54">
        <v>668</v>
      </c>
      <c r="V34" s="54">
        <v>31120</v>
      </c>
      <c r="W34" s="54">
        <v>6455</v>
      </c>
      <c r="X34" s="54">
        <v>1266</v>
      </c>
      <c r="Y34" s="54">
        <v>7200</v>
      </c>
      <c r="Z34" s="54" t="s">
        <v>5446</v>
      </c>
      <c r="AA34" s="54" t="s">
        <v>6020</v>
      </c>
      <c r="AB34" s="60" t="s">
        <v>6255</v>
      </c>
      <c r="AC34" s="54" t="s">
        <v>6024</v>
      </c>
      <c r="AD34" s="56">
        <v>41494.72420138889</v>
      </c>
      <c r="AE34" s="54" t="s">
        <v>6607</v>
      </c>
      <c r="AF34" s="60" t="s">
        <v>6640</v>
      </c>
      <c r="AG34" s="54" t="s">
        <v>55</v>
      </c>
      <c r="AH34" s="32" t="s">
        <v>8350</v>
      </c>
      <c r="AI34" s="32" t="s">
        <v>8350</v>
      </c>
      <c r="AJ34" s="32" t="s">
        <v>2139</v>
      </c>
      <c r="AK34" s="32" t="s">
        <v>2139</v>
      </c>
      <c r="AL34" s="32" t="s">
        <v>2225</v>
      </c>
      <c r="AM34" s="32" t="s">
        <v>2225</v>
      </c>
      <c r="AN34" s="74" t="s">
        <v>8510</v>
      </c>
      <c r="AO34" s="74" t="s">
        <v>8929</v>
      </c>
      <c r="AP34" s="74" t="s">
        <v>9054</v>
      </c>
      <c r="AQ34" s="74" t="s">
        <v>9054</v>
      </c>
      <c r="AR34" s="2"/>
      <c r="AS34" s="3"/>
      <c r="AT34" s="3"/>
      <c r="AU34" s="3"/>
      <c r="AV34" s="3"/>
    </row>
    <row r="35" spans="1:48" x14ac:dyDescent="0.25">
      <c r="A35" s="46" t="s">
        <v>188</v>
      </c>
      <c r="B35">
        <v>35</v>
      </c>
      <c r="C35" s="47" t="s">
        <v>7489</v>
      </c>
      <c r="D35" s="49"/>
      <c r="E35" s="50">
        <v>2809.88525390625</v>
      </c>
      <c r="F35" s="50">
        <v>2185.123291015625</v>
      </c>
      <c r="G35" s="51"/>
      <c r="H35" s="52"/>
      <c r="I35" s="52"/>
      <c r="J35" s="63"/>
      <c r="K35" s="32">
        <v>0</v>
      </c>
      <c r="L35" s="32">
        <v>1</v>
      </c>
      <c r="M35" s="33">
        <v>0</v>
      </c>
      <c r="N35" s="33">
        <v>0.2</v>
      </c>
      <c r="O35" s="33">
        <v>0</v>
      </c>
      <c r="P35" s="33">
        <v>0.693693</v>
      </c>
      <c r="Q35" s="33">
        <v>0</v>
      </c>
      <c r="R35" s="33">
        <v>0</v>
      </c>
      <c r="S35" s="48">
        <v>35</v>
      </c>
      <c r="T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 s="54">
        <v>750</v>
      </c>
      <c r="V35" s="54">
        <v>1040</v>
      </c>
      <c r="W35" s="54">
        <v>22015</v>
      </c>
      <c r="X35" s="54">
        <v>10057</v>
      </c>
      <c r="Y35" s="54">
        <v>7200</v>
      </c>
      <c r="Z35" s="54"/>
      <c r="AA35" s="54" t="s">
        <v>6012</v>
      </c>
      <c r="AB35" s="54"/>
      <c r="AC35" s="54" t="s">
        <v>6024</v>
      </c>
      <c r="AD35" s="56">
        <v>40878.887754629628</v>
      </c>
      <c r="AE35" s="54" t="s">
        <v>6607</v>
      </c>
      <c r="AF35" s="60" t="s">
        <v>6641</v>
      </c>
      <c r="AG35" s="54" t="s">
        <v>55</v>
      </c>
      <c r="AH35" s="32"/>
      <c r="AI35" s="32"/>
      <c r="AJ35" s="32"/>
      <c r="AK35" s="32"/>
      <c r="AL35" s="32"/>
      <c r="AM35" s="32"/>
      <c r="AN35" s="74" t="s">
        <v>8498</v>
      </c>
      <c r="AO35" s="74" t="s">
        <v>8498</v>
      </c>
      <c r="AP35" s="74" t="s">
        <v>9041</v>
      </c>
      <c r="AQ35" s="74" t="s">
        <v>9041</v>
      </c>
      <c r="AR35" s="2"/>
      <c r="AS35" s="3"/>
      <c r="AT35" s="3"/>
      <c r="AU35" s="3"/>
      <c r="AV35" s="3"/>
    </row>
    <row r="36" spans="1:48" x14ac:dyDescent="0.25">
      <c r="A36" s="46" t="s">
        <v>189</v>
      </c>
      <c r="B36">
        <v>36</v>
      </c>
      <c r="C36" s="47" t="s">
        <v>7490</v>
      </c>
      <c r="D36" s="49"/>
      <c r="E36" s="50">
        <v>4662.6962890625</v>
      </c>
      <c r="F36" s="50">
        <v>9065.939453125</v>
      </c>
      <c r="G36" s="51"/>
      <c r="H36" s="52"/>
      <c r="I36" s="52"/>
      <c r="J36" s="63"/>
      <c r="K36" s="32">
        <v>0</v>
      </c>
      <c r="L36" s="32">
        <v>1</v>
      </c>
      <c r="M36" s="33">
        <v>0</v>
      </c>
      <c r="N36" s="33">
        <v>3.88E-4</v>
      </c>
      <c r="O36" s="33">
        <v>5.8E-5</v>
      </c>
      <c r="P36" s="33">
        <v>0.41227200000000003</v>
      </c>
      <c r="Q36" s="33">
        <v>0</v>
      </c>
      <c r="R36" s="33">
        <v>0</v>
      </c>
      <c r="S36" s="48">
        <v>36</v>
      </c>
      <c r="T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 s="54">
        <v>216</v>
      </c>
      <c r="V36" s="54">
        <v>548</v>
      </c>
      <c r="W36" s="54">
        <v>12355</v>
      </c>
      <c r="X36" s="54">
        <v>8251</v>
      </c>
      <c r="Y36" s="54">
        <v>7200</v>
      </c>
      <c r="Z36" s="54"/>
      <c r="AA36" s="54"/>
      <c r="AB36" s="54"/>
      <c r="AC36" s="54" t="s">
        <v>6575</v>
      </c>
      <c r="AD36" s="56">
        <v>41047.321759259263</v>
      </c>
      <c r="AE36" s="54" t="s">
        <v>6607</v>
      </c>
      <c r="AF36" s="60" t="s">
        <v>6642</v>
      </c>
      <c r="AG36" s="54" t="s">
        <v>55</v>
      </c>
      <c r="AH36" s="32"/>
      <c r="AI36" s="32"/>
      <c r="AJ36" s="32"/>
      <c r="AK36" s="32"/>
      <c r="AL36" s="32" t="s">
        <v>2196</v>
      </c>
      <c r="AM36" s="32" t="s">
        <v>2196</v>
      </c>
      <c r="AN36" s="74" t="s">
        <v>8511</v>
      </c>
      <c r="AO36" s="74" t="s">
        <v>8511</v>
      </c>
      <c r="AP36" s="74" t="s">
        <v>9055</v>
      </c>
      <c r="AQ36" s="74" t="s">
        <v>9055</v>
      </c>
      <c r="AR36" s="2"/>
      <c r="AS36" s="3"/>
      <c r="AT36" s="3"/>
      <c r="AU36" s="3"/>
      <c r="AV36" s="3"/>
    </row>
    <row r="37" spans="1:48" x14ac:dyDescent="0.25">
      <c r="A37" s="46" t="s">
        <v>327</v>
      </c>
      <c r="B37">
        <v>37</v>
      </c>
      <c r="C37" s="47" t="s">
        <v>7491</v>
      </c>
      <c r="D37" s="49"/>
      <c r="E37" s="50">
        <v>7046.47021484375</v>
      </c>
      <c r="F37" s="50">
        <v>9231.884765625</v>
      </c>
      <c r="G37" s="51"/>
      <c r="H37" s="52"/>
      <c r="I37" s="52"/>
      <c r="J37" s="63"/>
      <c r="K37" s="32">
        <v>1</v>
      </c>
      <c r="L37" s="32">
        <v>1</v>
      </c>
      <c r="M37" s="33">
        <v>1210</v>
      </c>
      <c r="N37" s="33">
        <v>5.0600000000000005E-4</v>
      </c>
      <c r="O37" s="33">
        <v>1.3489999999999999E-3</v>
      </c>
      <c r="P37" s="33">
        <v>0.61711099999999997</v>
      </c>
      <c r="Q37" s="33">
        <v>0</v>
      </c>
      <c r="R37" s="33">
        <v>0</v>
      </c>
      <c r="S37" s="48">
        <v>37</v>
      </c>
      <c r="T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 s="54">
        <v>550</v>
      </c>
      <c r="V37" s="54">
        <v>2057</v>
      </c>
      <c r="W37" s="54">
        <v>9383</v>
      </c>
      <c r="X37" s="54">
        <v>10752</v>
      </c>
      <c r="Y37" s="54">
        <v>7200</v>
      </c>
      <c r="Z37" s="54" t="s">
        <v>5447</v>
      </c>
      <c r="AA37" s="54" t="s">
        <v>6017</v>
      </c>
      <c r="AB37" s="60" t="s">
        <v>6256</v>
      </c>
      <c r="AC37" s="54" t="s">
        <v>6024</v>
      </c>
      <c r="AD37" s="56">
        <v>40619.383020833331</v>
      </c>
      <c r="AE37" s="54" t="s">
        <v>6607</v>
      </c>
      <c r="AF37" s="60" t="s">
        <v>6643</v>
      </c>
      <c r="AG37" s="54" t="s">
        <v>55</v>
      </c>
      <c r="AH37" s="32"/>
      <c r="AI37" s="32"/>
      <c r="AJ37" s="32"/>
      <c r="AK37" s="32"/>
      <c r="AL37" s="32"/>
      <c r="AM37" s="32"/>
      <c r="AN37" s="74" t="s">
        <v>8512</v>
      </c>
      <c r="AO37" s="74" t="s">
        <v>8512</v>
      </c>
      <c r="AP37" s="74" t="s">
        <v>9056</v>
      </c>
      <c r="AQ37" s="74" t="s">
        <v>9056</v>
      </c>
      <c r="AR37" s="2"/>
      <c r="AS37" s="3"/>
      <c r="AT37" s="3"/>
      <c r="AU37" s="3"/>
      <c r="AV37" s="3"/>
    </row>
    <row r="38" spans="1:48" x14ac:dyDescent="0.25">
      <c r="A38" s="46" t="s">
        <v>190</v>
      </c>
      <c r="B38">
        <v>38</v>
      </c>
      <c r="C38" s="47" t="s">
        <v>7492</v>
      </c>
      <c r="D38" s="49"/>
      <c r="E38" s="50">
        <v>9237.4853515625</v>
      </c>
      <c r="F38" s="50">
        <v>6334.65234375</v>
      </c>
      <c r="G38" s="51"/>
      <c r="H38" s="52"/>
      <c r="I38" s="52"/>
      <c r="J38" s="63"/>
      <c r="K38" s="32">
        <v>0</v>
      </c>
      <c r="L38" s="32">
        <v>1</v>
      </c>
      <c r="M38" s="33">
        <v>0</v>
      </c>
      <c r="N38" s="33">
        <v>1</v>
      </c>
      <c r="O38" s="33">
        <v>0</v>
      </c>
      <c r="P38" s="33">
        <v>0.99999899999999997</v>
      </c>
      <c r="Q38" s="33">
        <v>0</v>
      </c>
      <c r="R38" s="33">
        <v>0</v>
      </c>
      <c r="S38" s="48">
        <v>38</v>
      </c>
      <c r="T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 s="54">
        <v>378</v>
      </c>
      <c r="V38" s="54">
        <v>34</v>
      </c>
      <c r="W38" s="54">
        <v>176</v>
      </c>
      <c r="X38" s="54">
        <v>17</v>
      </c>
      <c r="Y38" s="54">
        <v>7200</v>
      </c>
      <c r="Z38" s="54"/>
      <c r="AA38" s="54" t="s">
        <v>6029</v>
      </c>
      <c r="AB38" s="54"/>
      <c r="AC38" s="54" t="s">
        <v>6024</v>
      </c>
      <c r="AD38" s="56">
        <v>39972.660798611112</v>
      </c>
      <c r="AE38" s="54" t="s">
        <v>6607</v>
      </c>
      <c r="AF38" s="60" t="s">
        <v>6644</v>
      </c>
      <c r="AG38" s="54" t="s">
        <v>55</v>
      </c>
      <c r="AH38" s="32"/>
      <c r="AI38" s="32"/>
      <c r="AJ38" s="32"/>
      <c r="AK38" s="32"/>
      <c r="AL38" s="32"/>
      <c r="AM38" s="32"/>
      <c r="AN38" s="74" t="s">
        <v>8513</v>
      </c>
      <c r="AO38" s="74" t="s">
        <v>8513</v>
      </c>
      <c r="AP38" s="74" t="s">
        <v>9057</v>
      </c>
      <c r="AQ38" s="74" t="s">
        <v>9057</v>
      </c>
      <c r="AR38" s="2"/>
      <c r="AS38" s="3"/>
      <c r="AT38" s="3"/>
      <c r="AU38" s="3"/>
      <c r="AV38" s="3"/>
    </row>
    <row r="39" spans="1:48" x14ac:dyDescent="0.25">
      <c r="A39" s="46" t="s">
        <v>863</v>
      </c>
      <c r="B39">
        <v>39</v>
      </c>
      <c r="C39" s="47" t="s">
        <v>7493</v>
      </c>
      <c r="D39" s="49"/>
      <c r="E39" s="50">
        <v>6992.6806640625</v>
      </c>
      <c r="F39" s="50">
        <v>9294.4052734375</v>
      </c>
      <c r="G39" s="51"/>
      <c r="H39" s="52"/>
      <c r="I39" s="52"/>
      <c r="J39" s="63"/>
      <c r="K39" s="32">
        <v>1</v>
      </c>
      <c r="L39" s="32">
        <v>0</v>
      </c>
      <c r="M39" s="33">
        <v>0</v>
      </c>
      <c r="N39" s="33">
        <v>1</v>
      </c>
      <c r="O39" s="33">
        <v>0</v>
      </c>
      <c r="P39" s="33">
        <v>0.99999899999999997</v>
      </c>
      <c r="Q39" s="33">
        <v>0</v>
      </c>
      <c r="R39" s="33">
        <v>0</v>
      </c>
      <c r="S39" s="48">
        <v>39</v>
      </c>
      <c r="T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 s="54">
        <v>365</v>
      </c>
      <c r="V39" s="54">
        <v>912</v>
      </c>
      <c r="W39" s="54">
        <v>4165</v>
      </c>
      <c r="X39" s="54">
        <v>60</v>
      </c>
      <c r="Y39" s="54">
        <v>7200</v>
      </c>
      <c r="Z39" s="54" t="s">
        <v>5448</v>
      </c>
      <c r="AA39" s="54" t="s">
        <v>6030</v>
      </c>
      <c r="AB39" s="60" t="s">
        <v>6257</v>
      </c>
      <c r="AC39" s="54" t="s">
        <v>6575</v>
      </c>
      <c r="AD39" s="56">
        <v>41325.415868055556</v>
      </c>
      <c r="AE39" s="54" t="s">
        <v>6607</v>
      </c>
      <c r="AF39" s="60" t="s">
        <v>6645</v>
      </c>
      <c r="AG39" s="54" t="s">
        <v>54</v>
      </c>
      <c r="AH39" s="32"/>
      <c r="AI39" s="32"/>
      <c r="AJ39" s="32"/>
      <c r="AK39" s="32"/>
      <c r="AL39" s="32"/>
      <c r="AM39" s="32"/>
      <c r="AN39" s="32"/>
      <c r="AO39" s="32"/>
      <c r="AP39" s="32"/>
      <c r="AQ39" s="32"/>
      <c r="AR39" s="2"/>
      <c r="AS39" s="3"/>
      <c r="AT39" s="3"/>
      <c r="AU39" s="3"/>
      <c r="AV39" s="3"/>
    </row>
    <row r="40" spans="1:48" x14ac:dyDescent="0.25">
      <c r="A40" s="46" t="s">
        <v>191</v>
      </c>
      <c r="B40">
        <v>40</v>
      </c>
      <c r="C40" s="47" t="s">
        <v>7494</v>
      </c>
      <c r="D40" s="49"/>
      <c r="E40" s="50">
        <v>868.7005615234375</v>
      </c>
      <c r="F40" s="50">
        <v>6366.50341796875</v>
      </c>
      <c r="G40" s="51"/>
      <c r="H40" s="52"/>
      <c r="I40" s="52"/>
      <c r="J40" s="63"/>
      <c r="K40" s="32">
        <v>0</v>
      </c>
      <c r="L40" s="32">
        <v>1</v>
      </c>
      <c r="M40" s="33">
        <v>0</v>
      </c>
      <c r="N40" s="33">
        <v>0.2</v>
      </c>
      <c r="O40" s="33">
        <v>0</v>
      </c>
      <c r="P40" s="33">
        <v>0.693693</v>
      </c>
      <c r="Q40" s="33">
        <v>0</v>
      </c>
      <c r="R40" s="33">
        <v>0</v>
      </c>
      <c r="S40" s="48">
        <v>40</v>
      </c>
      <c r="T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 s="54">
        <v>3726</v>
      </c>
      <c r="V40" s="54">
        <v>4794</v>
      </c>
      <c r="W40" s="54">
        <v>77395</v>
      </c>
      <c r="X40" s="54">
        <v>11559</v>
      </c>
      <c r="Y40" s="54">
        <v>7200</v>
      </c>
      <c r="Z40" s="54" t="s">
        <v>5449</v>
      </c>
      <c r="AA40" s="54" t="s">
        <v>6031</v>
      </c>
      <c r="AB40" s="60" t="s">
        <v>6258</v>
      </c>
      <c r="AC40" s="54" t="s">
        <v>6024</v>
      </c>
      <c r="AD40" s="56">
        <v>39988.808969907404</v>
      </c>
      <c r="AE40" s="54" t="s">
        <v>6607</v>
      </c>
      <c r="AF40" s="60" t="s">
        <v>6646</v>
      </c>
      <c r="AG40" s="54" t="s">
        <v>55</v>
      </c>
      <c r="AH40" s="32"/>
      <c r="AI40" s="32"/>
      <c r="AJ40" s="32"/>
      <c r="AK40" s="32"/>
      <c r="AL40" s="32"/>
      <c r="AM40" s="32"/>
      <c r="AN40" s="74" t="s">
        <v>8498</v>
      </c>
      <c r="AO40" s="74" t="s">
        <v>8498</v>
      </c>
      <c r="AP40" s="74" t="s">
        <v>9041</v>
      </c>
      <c r="AQ40" s="74" t="s">
        <v>9041</v>
      </c>
      <c r="AR40" s="2"/>
      <c r="AS40" s="3"/>
      <c r="AT40" s="3"/>
      <c r="AU40" s="3"/>
      <c r="AV40" s="3"/>
    </row>
    <row r="41" spans="1:48" x14ac:dyDescent="0.25">
      <c r="A41" s="46" t="s">
        <v>192</v>
      </c>
      <c r="B41">
        <v>41</v>
      </c>
      <c r="C41" s="47" t="s">
        <v>7495</v>
      </c>
      <c r="D41" s="49"/>
      <c r="E41" s="50">
        <v>763.85064697265625</v>
      </c>
      <c r="F41" s="50">
        <v>7116.30517578125</v>
      </c>
      <c r="G41" s="51"/>
      <c r="H41" s="52"/>
      <c r="I41" s="52"/>
      <c r="J41" s="63"/>
      <c r="K41" s="32">
        <v>0</v>
      </c>
      <c r="L41" s="32">
        <v>2</v>
      </c>
      <c r="M41" s="33">
        <v>2</v>
      </c>
      <c r="N41" s="33">
        <v>0.5</v>
      </c>
      <c r="O41" s="33">
        <v>0</v>
      </c>
      <c r="P41" s="33">
        <v>1.4594590000000001</v>
      </c>
      <c r="Q41" s="33">
        <v>0</v>
      </c>
      <c r="R41" s="33">
        <v>0</v>
      </c>
      <c r="S41" s="48">
        <v>41</v>
      </c>
      <c r="T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 s="54">
        <v>494</v>
      </c>
      <c r="V41" s="54">
        <v>601</v>
      </c>
      <c r="W41" s="54">
        <v>14062</v>
      </c>
      <c r="X41" s="54">
        <v>31109</v>
      </c>
      <c r="Y41" s="54">
        <v>7200</v>
      </c>
      <c r="Z41" s="54" t="s">
        <v>5450</v>
      </c>
      <c r="AA41" s="54" t="s">
        <v>6032</v>
      </c>
      <c r="AB41" s="54"/>
      <c r="AC41" s="54" t="s">
        <v>6575</v>
      </c>
      <c r="AD41" s="56">
        <v>41313.804548611108</v>
      </c>
      <c r="AE41" s="54" t="s">
        <v>6607</v>
      </c>
      <c r="AF41" s="60" t="s">
        <v>6647</v>
      </c>
      <c r="AG41" s="54" t="s">
        <v>55</v>
      </c>
      <c r="AH41" s="32"/>
      <c r="AI41" s="32"/>
      <c r="AJ41" s="32"/>
      <c r="AK41" s="32"/>
      <c r="AL41" s="32"/>
      <c r="AM41" s="32"/>
      <c r="AN41" s="74" t="s">
        <v>8514</v>
      </c>
      <c r="AO41" s="74" t="s">
        <v>8514</v>
      </c>
      <c r="AP41" s="74" t="s">
        <v>9058</v>
      </c>
      <c r="AQ41" s="74" t="s">
        <v>9058</v>
      </c>
      <c r="AR41" s="2"/>
      <c r="AS41" s="3"/>
      <c r="AT41" s="3"/>
      <c r="AU41" s="3"/>
      <c r="AV41" s="3"/>
    </row>
    <row r="42" spans="1:48" x14ac:dyDescent="0.25">
      <c r="A42" s="46" t="s">
        <v>864</v>
      </c>
      <c r="B42">
        <v>42</v>
      </c>
      <c r="C42" s="47" t="s">
        <v>7496</v>
      </c>
      <c r="D42" s="49"/>
      <c r="E42" s="50">
        <v>4193.20458984375</v>
      </c>
      <c r="F42" s="50">
        <v>7976.64111328125</v>
      </c>
      <c r="G42" s="51"/>
      <c r="H42" s="52"/>
      <c r="I42" s="52"/>
      <c r="J42" s="63"/>
      <c r="K42" s="32">
        <v>1</v>
      </c>
      <c r="L42" s="32">
        <v>0</v>
      </c>
      <c r="M42" s="33">
        <v>0</v>
      </c>
      <c r="N42" s="33">
        <v>0.33333299999999999</v>
      </c>
      <c r="O42" s="33">
        <v>0</v>
      </c>
      <c r="P42" s="33">
        <v>0.77027000000000001</v>
      </c>
      <c r="Q42" s="33">
        <v>0</v>
      </c>
      <c r="R42" s="33">
        <v>0</v>
      </c>
      <c r="S42" s="48">
        <v>42</v>
      </c>
      <c r="T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 s="54">
        <v>435</v>
      </c>
      <c r="V42" s="54">
        <v>633</v>
      </c>
      <c r="W42" s="54">
        <v>41280</v>
      </c>
      <c r="X42" s="54">
        <v>43000</v>
      </c>
      <c r="Y42" s="54">
        <v>7200</v>
      </c>
      <c r="Z42" s="54" t="s">
        <v>5451</v>
      </c>
      <c r="AA42" s="54"/>
      <c r="AB42" s="54"/>
      <c r="AC42" s="54" t="s">
        <v>6578</v>
      </c>
      <c r="AD42" s="56">
        <v>40621.608865740738</v>
      </c>
      <c r="AE42" s="54" t="s">
        <v>6607</v>
      </c>
      <c r="AF42" s="60" t="s">
        <v>6648</v>
      </c>
      <c r="AG42" s="54" t="s">
        <v>54</v>
      </c>
      <c r="AH42" s="32"/>
      <c r="AI42" s="32"/>
      <c r="AJ42" s="32"/>
      <c r="AK42" s="32"/>
      <c r="AL42" s="32"/>
      <c r="AM42" s="32"/>
      <c r="AN42" s="32"/>
      <c r="AO42" s="32"/>
      <c r="AP42" s="32"/>
      <c r="AQ42" s="32"/>
      <c r="AR42" s="2"/>
      <c r="AS42" s="3"/>
      <c r="AT42" s="3"/>
      <c r="AU42" s="3"/>
      <c r="AV42" s="3"/>
    </row>
    <row r="43" spans="1:48" x14ac:dyDescent="0.25">
      <c r="A43" s="46" t="s">
        <v>865</v>
      </c>
      <c r="B43">
        <v>43</v>
      </c>
      <c r="C43" s="47" t="s">
        <v>7497</v>
      </c>
      <c r="D43" s="49"/>
      <c r="E43" s="50">
        <v>188.76991271972656</v>
      </c>
      <c r="F43" s="50">
        <v>5368.2451171875</v>
      </c>
      <c r="G43" s="51"/>
      <c r="H43" s="52"/>
      <c r="I43" s="52"/>
      <c r="J43" s="63"/>
      <c r="K43" s="32">
        <v>1</v>
      </c>
      <c r="L43" s="32">
        <v>0</v>
      </c>
      <c r="M43" s="33">
        <v>0</v>
      </c>
      <c r="N43" s="33">
        <v>0.33333299999999999</v>
      </c>
      <c r="O43" s="33">
        <v>0</v>
      </c>
      <c r="P43" s="33">
        <v>0.77027000000000001</v>
      </c>
      <c r="Q43" s="33">
        <v>0</v>
      </c>
      <c r="R43" s="33">
        <v>0</v>
      </c>
      <c r="S43" s="48">
        <v>43</v>
      </c>
      <c r="T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43" s="54">
        <v>1923</v>
      </c>
      <c r="V43" s="54">
        <v>4017</v>
      </c>
      <c r="W43" s="54">
        <v>73785</v>
      </c>
      <c r="X43" s="54">
        <v>124870</v>
      </c>
      <c r="Y43" s="54">
        <v>7200</v>
      </c>
      <c r="Z43" s="54" t="s">
        <v>5452</v>
      </c>
      <c r="AA43" s="54" t="s">
        <v>6033</v>
      </c>
      <c r="AB43" s="54"/>
      <c r="AC43" s="54" t="s">
        <v>6578</v>
      </c>
      <c r="AD43" s="56">
        <v>40788.933252314811</v>
      </c>
      <c r="AE43" s="54" t="s">
        <v>6607</v>
      </c>
      <c r="AF43" s="60" t="s">
        <v>6649</v>
      </c>
      <c r="AG43" s="54" t="s">
        <v>54</v>
      </c>
      <c r="AH43" s="32"/>
      <c r="AI43" s="32"/>
      <c r="AJ43" s="32"/>
      <c r="AK43" s="32"/>
      <c r="AL43" s="32"/>
      <c r="AM43" s="32"/>
      <c r="AN43" s="32"/>
      <c r="AO43" s="32"/>
      <c r="AP43" s="32"/>
      <c r="AQ43" s="32"/>
      <c r="AR43" s="2"/>
      <c r="AS43" s="3"/>
      <c r="AT43" s="3"/>
      <c r="AU43" s="3"/>
      <c r="AV43" s="3"/>
    </row>
    <row r="44" spans="1:48" x14ac:dyDescent="0.25">
      <c r="A44" s="46" t="s">
        <v>193</v>
      </c>
      <c r="B44">
        <v>44</v>
      </c>
      <c r="C44" s="47" t="s">
        <v>7498</v>
      </c>
      <c r="D44" s="49"/>
      <c r="E44" s="50">
        <v>9810.23046875</v>
      </c>
      <c r="F44" s="50">
        <v>2448.636474609375</v>
      </c>
      <c r="G44" s="51"/>
      <c r="H44" s="52"/>
      <c r="I44" s="52"/>
      <c r="J44" s="63"/>
      <c r="K44" s="32">
        <v>0</v>
      </c>
      <c r="L44" s="32">
        <v>1</v>
      </c>
      <c r="M44" s="33">
        <v>0</v>
      </c>
      <c r="N44" s="33">
        <v>4.2400000000000001E-4</v>
      </c>
      <c r="O44" s="33">
        <v>2.6899999999999998E-4</v>
      </c>
      <c r="P44" s="33">
        <v>0.25468600000000002</v>
      </c>
      <c r="Q44" s="33">
        <v>0</v>
      </c>
      <c r="R44" s="33">
        <v>0</v>
      </c>
      <c r="S44" s="48">
        <v>44</v>
      </c>
      <c r="T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44" s="54">
        <v>142</v>
      </c>
      <c r="V44" s="54">
        <v>265</v>
      </c>
      <c r="W44" s="54">
        <v>1440</v>
      </c>
      <c r="X44" s="54">
        <v>54798</v>
      </c>
      <c r="Y44" s="54">
        <v>7200</v>
      </c>
      <c r="Z44" s="54" t="s">
        <v>5453</v>
      </c>
      <c r="AA44" s="54" t="s">
        <v>6034</v>
      </c>
      <c r="AB44" s="54"/>
      <c r="AC44" s="54" t="s">
        <v>6575</v>
      </c>
      <c r="AD44" s="56">
        <v>41266.471319444441</v>
      </c>
      <c r="AE44" s="54" t="s">
        <v>6607</v>
      </c>
      <c r="AF44" s="60" t="s">
        <v>6650</v>
      </c>
      <c r="AG44" s="54" t="s">
        <v>55</v>
      </c>
      <c r="AH44" s="32" t="s">
        <v>1748</v>
      </c>
      <c r="AI44" s="32" t="s">
        <v>1748</v>
      </c>
      <c r="AJ44" s="32" t="s">
        <v>2141</v>
      </c>
      <c r="AK44" s="32" t="s">
        <v>2141</v>
      </c>
      <c r="AL44" s="32"/>
      <c r="AM44" s="32"/>
      <c r="AN44" s="74" t="s">
        <v>8515</v>
      </c>
      <c r="AO44" s="74" t="s">
        <v>8515</v>
      </c>
      <c r="AP44" s="74" t="s">
        <v>9059</v>
      </c>
      <c r="AQ44" s="74" t="s">
        <v>9059</v>
      </c>
      <c r="AR44" s="2"/>
      <c r="AS44" s="3"/>
      <c r="AT44" s="3"/>
      <c r="AU44" s="3"/>
      <c r="AV44" s="3"/>
    </row>
    <row r="45" spans="1:48" x14ac:dyDescent="0.25">
      <c r="A45" s="46" t="s">
        <v>765</v>
      </c>
      <c r="B45">
        <v>45</v>
      </c>
      <c r="C45" s="47" t="s">
        <v>7499</v>
      </c>
      <c r="D45" s="49"/>
      <c r="E45" s="50">
        <v>6289.25927734375</v>
      </c>
      <c r="F45" s="50">
        <v>5139.734375</v>
      </c>
      <c r="G45" s="51"/>
      <c r="H45" s="52"/>
      <c r="I45" s="52"/>
      <c r="J45" s="63"/>
      <c r="K45" s="32">
        <v>10</v>
      </c>
      <c r="L45" s="32">
        <v>10</v>
      </c>
      <c r="M45" s="33">
        <v>2934.713968</v>
      </c>
      <c r="N45" s="33">
        <v>5.6899999999999995E-4</v>
      </c>
      <c r="O45" s="33">
        <v>6.2319999999999997E-3</v>
      </c>
      <c r="P45" s="33">
        <v>2.3400409999999998</v>
      </c>
      <c r="Q45" s="33">
        <v>9.4771241830065356E-2</v>
      </c>
      <c r="R45" s="33">
        <v>0</v>
      </c>
      <c r="S45" s="48">
        <v>45</v>
      </c>
      <c r="T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 s="54">
        <v>1892</v>
      </c>
      <c r="V45" s="54">
        <v>1799</v>
      </c>
      <c r="W45" s="54">
        <v>59328</v>
      </c>
      <c r="X45" s="54">
        <v>105078</v>
      </c>
      <c r="Y45" s="54"/>
      <c r="Z45" s="54" t="s">
        <v>5454</v>
      </c>
      <c r="AA45" s="54" t="s">
        <v>6035</v>
      </c>
      <c r="AB45" s="54"/>
      <c r="AC45" s="54"/>
      <c r="AD45" s="56">
        <v>41707.784004629626</v>
      </c>
      <c r="AE45" s="54" t="s">
        <v>6607</v>
      </c>
      <c r="AF45" s="60" t="s">
        <v>6651</v>
      </c>
      <c r="AG45" s="54" t="s">
        <v>55</v>
      </c>
      <c r="AH45" s="32" t="s">
        <v>8351</v>
      </c>
      <c r="AI45" s="32" t="s">
        <v>8351</v>
      </c>
      <c r="AJ45" s="32" t="s">
        <v>8417</v>
      </c>
      <c r="AK45" s="32" t="s">
        <v>8417</v>
      </c>
      <c r="AL45" s="32" t="s">
        <v>8474</v>
      </c>
      <c r="AM45" s="32" t="s">
        <v>8476</v>
      </c>
      <c r="AN45" s="74" t="s">
        <v>9533</v>
      </c>
      <c r="AO45" s="74" t="s">
        <v>9665</v>
      </c>
      <c r="AP45" s="74" t="s">
        <v>9060</v>
      </c>
      <c r="AQ45" s="74" t="s">
        <v>9060</v>
      </c>
      <c r="AR45" s="2"/>
      <c r="AS45" s="3"/>
      <c r="AT45" s="3"/>
      <c r="AU45" s="3"/>
      <c r="AV45" s="3"/>
    </row>
    <row r="46" spans="1:48" x14ac:dyDescent="0.25">
      <c r="A46" s="46" t="s">
        <v>194</v>
      </c>
      <c r="B46">
        <v>46</v>
      </c>
      <c r="C46" s="47" t="s">
        <v>7500</v>
      </c>
      <c r="D46" s="49"/>
      <c r="E46" s="50">
        <v>8923.1337890625</v>
      </c>
      <c r="F46" s="50">
        <v>1368.501953125</v>
      </c>
      <c r="G46" s="51"/>
      <c r="H46" s="52"/>
      <c r="I46" s="52"/>
      <c r="J46" s="63"/>
      <c r="K46" s="32">
        <v>1</v>
      </c>
      <c r="L46" s="32">
        <v>1</v>
      </c>
      <c r="M46" s="33">
        <v>0</v>
      </c>
      <c r="N46" s="33">
        <v>0</v>
      </c>
      <c r="O46" s="33">
        <v>0</v>
      </c>
      <c r="P46" s="33">
        <v>0.99999899999999997</v>
      </c>
      <c r="Q46" s="33">
        <v>0</v>
      </c>
      <c r="R46" s="33" t="s">
        <v>8309</v>
      </c>
      <c r="S46" s="48">
        <v>46</v>
      </c>
      <c r="T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 s="54">
        <v>469</v>
      </c>
      <c r="V46" s="54">
        <v>1057</v>
      </c>
      <c r="W46" s="54">
        <v>20650</v>
      </c>
      <c r="X46" s="54">
        <v>7386</v>
      </c>
      <c r="Y46" s="54">
        <v>7200</v>
      </c>
      <c r="Z46" s="54" t="s">
        <v>5455</v>
      </c>
      <c r="AA46" s="54" t="s">
        <v>6020</v>
      </c>
      <c r="AB46" s="54"/>
      <c r="AC46" s="54" t="s">
        <v>6024</v>
      </c>
      <c r="AD46" s="56">
        <v>40316.875613425924</v>
      </c>
      <c r="AE46" s="54" t="s">
        <v>6607</v>
      </c>
      <c r="AF46" s="60" t="s">
        <v>6652</v>
      </c>
      <c r="AG46" s="54" t="s">
        <v>55</v>
      </c>
      <c r="AH46" s="32" t="s">
        <v>1749</v>
      </c>
      <c r="AI46" s="32" t="s">
        <v>1749</v>
      </c>
      <c r="AJ46" s="32" t="s">
        <v>2139</v>
      </c>
      <c r="AK46" s="32" t="s">
        <v>2139</v>
      </c>
      <c r="AL46" s="32"/>
      <c r="AM46" s="32"/>
      <c r="AN46" s="74" t="s">
        <v>8516</v>
      </c>
      <c r="AO46" s="74" t="s">
        <v>8516</v>
      </c>
      <c r="AP46" s="74" t="s">
        <v>9061</v>
      </c>
      <c r="AQ46" s="74" t="s">
        <v>9061</v>
      </c>
      <c r="AR46" s="2"/>
      <c r="AS46" s="3"/>
      <c r="AT46" s="3"/>
      <c r="AU46" s="3"/>
      <c r="AV46" s="3"/>
    </row>
    <row r="47" spans="1:48" x14ac:dyDescent="0.25">
      <c r="A47" s="46" t="s">
        <v>195</v>
      </c>
      <c r="B47">
        <v>47</v>
      </c>
      <c r="C47" s="47" t="s">
        <v>7501</v>
      </c>
      <c r="D47" s="49"/>
      <c r="E47" s="50">
        <v>495.32510375976563</v>
      </c>
      <c r="F47" s="50">
        <v>6785.5625</v>
      </c>
      <c r="G47" s="51"/>
      <c r="H47" s="52"/>
      <c r="I47" s="52"/>
      <c r="J47" s="63"/>
      <c r="K47" s="32">
        <v>0</v>
      </c>
      <c r="L47" s="32">
        <v>1</v>
      </c>
      <c r="M47" s="33">
        <v>0</v>
      </c>
      <c r="N47" s="33">
        <v>4.75E-4</v>
      </c>
      <c r="O47" s="33">
        <v>9.0799999999999995E-4</v>
      </c>
      <c r="P47" s="33">
        <v>0.26214900000000002</v>
      </c>
      <c r="Q47" s="33">
        <v>0</v>
      </c>
      <c r="R47" s="33">
        <v>0</v>
      </c>
      <c r="S47" s="48">
        <v>47</v>
      </c>
      <c r="T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 s="54">
        <v>394</v>
      </c>
      <c r="V47" s="54">
        <v>771</v>
      </c>
      <c r="W47" s="54">
        <v>6802</v>
      </c>
      <c r="X47" s="54">
        <v>737</v>
      </c>
      <c r="Y47" s="54"/>
      <c r="Z47" s="54" t="s">
        <v>5456</v>
      </c>
      <c r="AA47" s="54" t="s">
        <v>6036</v>
      </c>
      <c r="AB47" s="54"/>
      <c r="AC47" s="54"/>
      <c r="AD47" s="56">
        <v>40845.93712962963</v>
      </c>
      <c r="AE47" s="54" t="s">
        <v>6607</v>
      </c>
      <c r="AF47" s="60" t="s">
        <v>6653</v>
      </c>
      <c r="AG47" s="54" t="s">
        <v>55</v>
      </c>
      <c r="AH47" s="32" t="s">
        <v>1750</v>
      </c>
      <c r="AI47" s="32" t="s">
        <v>1750</v>
      </c>
      <c r="AJ47" s="32" t="s">
        <v>2142</v>
      </c>
      <c r="AK47" s="32" t="s">
        <v>2142</v>
      </c>
      <c r="AL47" s="32"/>
      <c r="AM47" s="32"/>
      <c r="AN47" s="74" t="s">
        <v>8517</v>
      </c>
      <c r="AO47" s="74" t="s">
        <v>8517</v>
      </c>
      <c r="AP47" s="74" t="s">
        <v>9062</v>
      </c>
      <c r="AQ47" s="74" t="s">
        <v>9062</v>
      </c>
      <c r="AR47" s="2"/>
      <c r="AS47" s="3"/>
      <c r="AT47" s="3"/>
      <c r="AU47" s="3"/>
      <c r="AV47" s="3"/>
    </row>
    <row r="48" spans="1:48" x14ac:dyDescent="0.25">
      <c r="A48" s="46" t="s">
        <v>857</v>
      </c>
      <c r="B48">
        <v>48</v>
      </c>
      <c r="C48" s="47" t="s">
        <v>7502</v>
      </c>
      <c r="D48" s="49"/>
      <c r="E48" s="50">
        <v>4720.0185546875</v>
      </c>
      <c r="F48" s="50">
        <v>4520.52783203125</v>
      </c>
      <c r="G48" s="51"/>
      <c r="H48" s="52"/>
      <c r="I48" s="52"/>
      <c r="J48" s="63"/>
      <c r="K48" s="32">
        <v>121</v>
      </c>
      <c r="L48" s="32">
        <v>1</v>
      </c>
      <c r="M48" s="33">
        <v>57623.533452000003</v>
      </c>
      <c r="N48" s="33">
        <v>6.6699999999999995E-4</v>
      </c>
      <c r="O48" s="33">
        <v>2.1045999999999999E-2</v>
      </c>
      <c r="P48" s="33">
        <v>15.964734999999999</v>
      </c>
      <c r="Q48" s="33">
        <v>1.5126050420168067E-2</v>
      </c>
      <c r="R48" s="33">
        <v>0</v>
      </c>
      <c r="S48" s="48">
        <v>48</v>
      </c>
      <c r="T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 s="54">
        <v>740</v>
      </c>
      <c r="V48" s="54">
        <v>4579</v>
      </c>
      <c r="W48" s="54">
        <v>25599</v>
      </c>
      <c r="X48" s="54">
        <v>82</v>
      </c>
      <c r="Y48" s="54">
        <v>-25200</v>
      </c>
      <c r="Z48" s="54"/>
      <c r="AA48" s="54" t="s">
        <v>6012</v>
      </c>
      <c r="AB48" s="60" t="s">
        <v>6259</v>
      </c>
      <c r="AC48" s="54" t="s">
        <v>6577</v>
      </c>
      <c r="AD48" s="56">
        <v>42167.3440162037</v>
      </c>
      <c r="AE48" s="54" t="s">
        <v>6607</v>
      </c>
      <c r="AF48" s="60" t="s">
        <v>6654</v>
      </c>
      <c r="AG48" s="54" t="s">
        <v>55</v>
      </c>
      <c r="AH48" s="32" t="s">
        <v>2132</v>
      </c>
      <c r="AI48" s="32" t="s">
        <v>2132</v>
      </c>
      <c r="AJ48" s="32" t="s">
        <v>2139</v>
      </c>
      <c r="AK48" s="32" t="s">
        <v>2139</v>
      </c>
      <c r="AL48" s="32"/>
      <c r="AM48" s="32"/>
      <c r="AN48" s="74" t="s">
        <v>8906</v>
      </c>
      <c r="AO48" s="74" t="s">
        <v>8906</v>
      </c>
      <c r="AP48" s="74" t="s">
        <v>9258</v>
      </c>
      <c r="AQ48" s="74" t="s">
        <v>9258</v>
      </c>
      <c r="AR48" s="2"/>
      <c r="AS48" s="3"/>
      <c r="AT48" s="3"/>
      <c r="AU48" s="3"/>
      <c r="AV48" s="3"/>
    </row>
    <row r="49" spans="1:48" x14ac:dyDescent="0.25">
      <c r="A49" s="46" t="s">
        <v>196</v>
      </c>
      <c r="B49">
        <v>49</v>
      </c>
      <c r="C49" s="47" t="s">
        <v>7503</v>
      </c>
      <c r="D49" s="49"/>
      <c r="E49" s="50">
        <v>5511.53369140625</v>
      </c>
      <c r="F49" s="50">
        <v>1686.125732421875</v>
      </c>
      <c r="G49" s="51"/>
      <c r="H49" s="52"/>
      <c r="I49" s="52"/>
      <c r="J49" s="63"/>
      <c r="K49" s="32">
        <v>0</v>
      </c>
      <c r="L49" s="32">
        <v>1</v>
      </c>
      <c r="M49" s="33">
        <v>0</v>
      </c>
      <c r="N49" s="33">
        <v>0.14285700000000001</v>
      </c>
      <c r="O49" s="33">
        <v>0</v>
      </c>
      <c r="P49" s="33">
        <v>0.65540500000000002</v>
      </c>
      <c r="Q49" s="33">
        <v>0</v>
      </c>
      <c r="R49" s="33">
        <v>0</v>
      </c>
      <c r="S49" s="48">
        <v>49</v>
      </c>
      <c r="T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 s="54">
        <v>254</v>
      </c>
      <c r="V49" s="54">
        <v>49</v>
      </c>
      <c r="W49" s="54">
        <v>1413</v>
      </c>
      <c r="X49" s="54">
        <v>4787</v>
      </c>
      <c r="Y49" s="54">
        <v>7200</v>
      </c>
      <c r="Z49" s="54"/>
      <c r="AA49" s="54" t="s">
        <v>6037</v>
      </c>
      <c r="AB49" s="54"/>
      <c r="AC49" s="54" t="s">
        <v>6575</v>
      </c>
      <c r="AD49" s="56">
        <v>40981.826701388891</v>
      </c>
      <c r="AE49" s="54" t="s">
        <v>6607</v>
      </c>
      <c r="AF49" s="60" t="s">
        <v>6655</v>
      </c>
      <c r="AG49" s="54" t="s">
        <v>55</v>
      </c>
      <c r="AH49" s="32"/>
      <c r="AI49" s="32"/>
      <c r="AJ49" s="32"/>
      <c r="AK49" s="32"/>
      <c r="AL49" s="32"/>
      <c r="AM49" s="32"/>
      <c r="AN49" s="74" t="s">
        <v>8518</v>
      </c>
      <c r="AO49" s="74" t="s">
        <v>8518</v>
      </c>
      <c r="AP49" s="74" t="s">
        <v>9063</v>
      </c>
      <c r="AQ49" s="74" t="s">
        <v>9063</v>
      </c>
      <c r="AR49" s="2"/>
      <c r="AS49" s="3"/>
      <c r="AT49" s="3"/>
      <c r="AU49" s="3"/>
      <c r="AV49" s="3"/>
    </row>
    <row r="50" spans="1:48" x14ac:dyDescent="0.25">
      <c r="A50" s="46" t="s">
        <v>866</v>
      </c>
      <c r="B50">
        <v>50</v>
      </c>
      <c r="C50" s="47" t="s">
        <v>7504</v>
      </c>
      <c r="D50" s="49"/>
      <c r="E50" s="50">
        <v>6057.17333984375</v>
      </c>
      <c r="F50" s="50">
        <v>5250.77001953125</v>
      </c>
      <c r="G50" s="51"/>
      <c r="H50" s="52"/>
      <c r="I50" s="52"/>
      <c r="J50" s="63"/>
      <c r="K50" s="32">
        <v>4</v>
      </c>
      <c r="L50" s="32">
        <v>0</v>
      </c>
      <c r="M50" s="33">
        <v>12</v>
      </c>
      <c r="N50" s="33">
        <v>0.25</v>
      </c>
      <c r="O50" s="33">
        <v>0</v>
      </c>
      <c r="P50" s="33">
        <v>2.378377</v>
      </c>
      <c r="Q50" s="33">
        <v>0</v>
      </c>
      <c r="R50" s="33">
        <v>0</v>
      </c>
      <c r="S50" s="48">
        <v>50</v>
      </c>
      <c r="T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 s="54">
        <v>1146</v>
      </c>
      <c r="V50" s="54">
        <v>1696</v>
      </c>
      <c r="W50" s="54">
        <v>7136</v>
      </c>
      <c r="X50" s="54">
        <v>2698</v>
      </c>
      <c r="Y50" s="54">
        <v>7200</v>
      </c>
      <c r="Z50" s="54" t="s">
        <v>5457</v>
      </c>
      <c r="AA50" s="54" t="s">
        <v>6024</v>
      </c>
      <c r="AB50" s="60" t="s">
        <v>6260</v>
      </c>
      <c r="AC50" s="54" t="s">
        <v>6024</v>
      </c>
      <c r="AD50" s="56">
        <v>40702.525856481479</v>
      </c>
      <c r="AE50" s="54" t="s">
        <v>6607</v>
      </c>
      <c r="AF50" s="60" t="s">
        <v>6656</v>
      </c>
      <c r="AG50" s="54" t="s">
        <v>54</v>
      </c>
      <c r="AH50" s="32"/>
      <c r="AI50" s="32"/>
      <c r="AJ50" s="32"/>
      <c r="AK50" s="32"/>
      <c r="AL50" s="32"/>
      <c r="AM50" s="32"/>
      <c r="AN50" s="32"/>
      <c r="AO50" s="32"/>
      <c r="AP50" s="32"/>
      <c r="AQ50" s="32"/>
      <c r="AR50" s="2"/>
      <c r="AS50" s="3"/>
      <c r="AT50" s="3"/>
      <c r="AU50" s="3"/>
      <c r="AV50" s="3"/>
    </row>
    <row r="51" spans="1:48" x14ac:dyDescent="0.25">
      <c r="A51" s="46" t="s">
        <v>197</v>
      </c>
      <c r="B51">
        <v>51</v>
      </c>
      <c r="C51" s="47" t="s">
        <v>7505</v>
      </c>
      <c r="D51" s="49"/>
      <c r="E51" s="50">
        <v>2939.990966796875</v>
      </c>
      <c r="F51" s="50">
        <v>5448.82763671875</v>
      </c>
      <c r="G51" s="51"/>
      <c r="H51" s="52"/>
      <c r="I51" s="52"/>
      <c r="J51" s="63"/>
      <c r="K51" s="32">
        <v>0</v>
      </c>
      <c r="L51" s="32">
        <v>1</v>
      </c>
      <c r="M51" s="33">
        <v>0</v>
      </c>
      <c r="N51" s="33">
        <v>4.75E-4</v>
      </c>
      <c r="O51" s="33">
        <v>9.0799999999999995E-4</v>
      </c>
      <c r="P51" s="33">
        <v>0.26214900000000002</v>
      </c>
      <c r="Q51" s="33">
        <v>0</v>
      </c>
      <c r="R51" s="33">
        <v>0</v>
      </c>
      <c r="S51" s="48">
        <v>51</v>
      </c>
      <c r="T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 s="54">
        <v>206</v>
      </c>
      <c r="V51" s="54">
        <v>298</v>
      </c>
      <c r="W51" s="54">
        <v>615</v>
      </c>
      <c r="X51" s="54">
        <v>297</v>
      </c>
      <c r="Y51" s="54"/>
      <c r="Z51" s="54"/>
      <c r="AA51" s="54"/>
      <c r="AB51" s="54"/>
      <c r="AC51" s="54"/>
      <c r="AD51" s="56">
        <v>41800.465949074074</v>
      </c>
      <c r="AE51" s="54" t="s">
        <v>6607</v>
      </c>
      <c r="AF51" s="60" t="s">
        <v>6657</v>
      </c>
      <c r="AG51" s="54" t="s">
        <v>55</v>
      </c>
      <c r="AH51" s="32" t="s">
        <v>1750</v>
      </c>
      <c r="AI51" s="32" t="s">
        <v>1750</v>
      </c>
      <c r="AJ51" s="32" t="s">
        <v>2142</v>
      </c>
      <c r="AK51" s="32" t="s">
        <v>2142</v>
      </c>
      <c r="AL51" s="32"/>
      <c r="AM51" s="32"/>
      <c r="AN51" s="74" t="s">
        <v>8517</v>
      </c>
      <c r="AO51" s="74" t="s">
        <v>8517</v>
      </c>
      <c r="AP51" s="74" t="s">
        <v>9062</v>
      </c>
      <c r="AQ51" s="74" t="s">
        <v>9062</v>
      </c>
      <c r="AR51" s="2"/>
      <c r="AS51" s="3"/>
      <c r="AT51" s="3"/>
      <c r="AU51" s="3"/>
      <c r="AV51" s="3"/>
    </row>
    <row r="52" spans="1:48" x14ac:dyDescent="0.25">
      <c r="A52" s="46" t="s">
        <v>198</v>
      </c>
      <c r="B52">
        <v>52</v>
      </c>
      <c r="C52" s="47" t="s">
        <v>7506</v>
      </c>
      <c r="D52" s="49"/>
      <c r="E52" s="50">
        <v>2085.1240234375</v>
      </c>
      <c r="F52" s="50">
        <v>7715.02001953125</v>
      </c>
      <c r="G52" s="51"/>
      <c r="H52" s="52"/>
      <c r="I52" s="52"/>
      <c r="J52" s="63"/>
      <c r="K52" s="32">
        <v>0</v>
      </c>
      <c r="L52" s="32">
        <v>1</v>
      </c>
      <c r="M52" s="33">
        <v>0</v>
      </c>
      <c r="N52" s="33">
        <v>1</v>
      </c>
      <c r="O52" s="33">
        <v>0</v>
      </c>
      <c r="P52" s="33">
        <v>0.99999899999999997</v>
      </c>
      <c r="Q52" s="33">
        <v>0</v>
      </c>
      <c r="R52" s="33">
        <v>0</v>
      </c>
      <c r="S52" s="48">
        <v>52</v>
      </c>
      <c r="T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 s="54">
        <v>838</v>
      </c>
      <c r="V52" s="54">
        <v>1700</v>
      </c>
      <c r="W52" s="54">
        <v>38336</v>
      </c>
      <c r="X52" s="54">
        <v>10109</v>
      </c>
      <c r="Y52" s="54">
        <v>7200</v>
      </c>
      <c r="Z52" s="54" t="s">
        <v>5458</v>
      </c>
      <c r="AA52" s="54" t="s">
        <v>6038</v>
      </c>
      <c r="AB52" s="54"/>
      <c r="AC52" s="54" t="s">
        <v>6575</v>
      </c>
      <c r="AD52" s="56">
        <v>40855.356180555558</v>
      </c>
      <c r="AE52" s="54" t="s">
        <v>6607</v>
      </c>
      <c r="AF52" s="60" t="s">
        <v>6658</v>
      </c>
      <c r="AG52" s="54" t="s">
        <v>55</v>
      </c>
      <c r="AH52" s="32" t="s">
        <v>1751</v>
      </c>
      <c r="AI52" s="32" t="s">
        <v>1751</v>
      </c>
      <c r="AJ52" s="32" t="s">
        <v>2139</v>
      </c>
      <c r="AK52" s="32" t="s">
        <v>2139</v>
      </c>
      <c r="AL52" s="32"/>
      <c r="AM52" s="32"/>
      <c r="AN52" s="74" t="s">
        <v>8519</v>
      </c>
      <c r="AO52" s="74" t="s">
        <v>8519</v>
      </c>
      <c r="AP52" s="74" t="s">
        <v>9064</v>
      </c>
      <c r="AQ52" s="74" t="s">
        <v>9064</v>
      </c>
      <c r="AR52" s="2"/>
      <c r="AS52" s="3"/>
      <c r="AT52" s="3"/>
      <c r="AU52" s="3"/>
      <c r="AV52" s="3"/>
    </row>
    <row r="53" spans="1:48" x14ac:dyDescent="0.25">
      <c r="A53" s="46" t="s">
        <v>867</v>
      </c>
      <c r="B53">
        <v>53</v>
      </c>
      <c r="C53" s="47" t="s">
        <v>7507</v>
      </c>
      <c r="D53" s="49"/>
      <c r="E53" s="50">
        <v>6377.56005859375</v>
      </c>
      <c r="F53" s="50">
        <v>9166.7001953125</v>
      </c>
      <c r="G53" s="51"/>
      <c r="H53" s="52"/>
      <c r="I53" s="52"/>
      <c r="J53" s="63"/>
      <c r="K53" s="32">
        <v>1</v>
      </c>
      <c r="L53" s="32">
        <v>0</v>
      </c>
      <c r="M53" s="33">
        <v>0</v>
      </c>
      <c r="N53" s="33">
        <v>1</v>
      </c>
      <c r="O53" s="33">
        <v>0</v>
      </c>
      <c r="P53" s="33">
        <v>0.99999899999999997</v>
      </c>
      <c r="Q53" s="33">
        <v>0</v>
      </c>
      <c r="R53" s="33">
        <v>0</v>
      </c>
      <c r="S53" s="48">
        <v>53</v>
      </c>
      <c r="T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 s="54">
        <v>276</v>
      </c>
      <c r="V53" s="54">
        <v>151</v>
      </c>
      <c r="W53" s="54">
        <v>1056</v>
      </c>
      <c r="X53" s="54">
        <v>1793</v>
      </c>
      <c r="Y53" s="54">
        <v>7200</v>
      </c>
      <c r="Z53" s="54" t="s">
        <v>5459</v>
      </c>
      <c r="AA53" s="54"/>
      <c r="AB53" s="60" t="s">
        <v>6261</v>
      </c>
      <c r="AC53" s="54" t="s">
        <v>6027</v>
      </c>
      <c r="AD53" s="56">
        <v>40622.567557870374</v>
      </c>
      <c r="AE53" s="54" t="s">
        <v>6607</v>
      </c>
      <c r="AF53" s="60" t="s">
        <v>6659</v>
      </c>
      <c r="AG53" s="54" t="s">
        <v>54</v>
      </c>
      <c r="AH53" s="32"/>
      <c r="AI53" s="32"/>
      <c r="AJ53" s="32"/>
      <c r="AK53" s="32"/>
      <c r="AL53" s="32"/>
      <c r="AM53" s="32"/>
      <c r="AN53" s="32"/>
      <c r="AO53" s="32"/>
      <c r="AP53" s="32"/>
      <c r="AQ53" s="32"/>
      <c r="AR53" s="2"/>
      <c r="AS53" s="3"/>
      <c r="AT53" s="3"/>
      <c r="AU53" s="3"/>
      <c r="AV53" s="3"/>
    </row>
    <row r="54" spans="1:48" x14ac:dyDescent="0.25">
      <c r="A54" s="46" t="s">
        <v>199</v>
      </c>
      <c r="B54">
        <v>54</v>
      </c>
      <c r="C54" s="47" t="s">
        <v>7508</v>
      </c>
      <c r="D54" s="49"/>
      <c r="E54" s="50">
        <v>845.875</v>
      </c>
      <c r="F54" s="50">
        <v>6357.70263671875</v>
      </c>
      <c r="G54" s="51"/>
      <c r="H54" s="52"/>
      <c r="I54" s="52"/>
      <c r="J54" s="63"/>
      <c r="K54" s="32">
        <v>0</v>
      </c>
      <c r="L54" s="32">
        <v>1</v>
      </c>
      <c r="M54" s="33">
        <v>0</v>
      </c>
      <c r="N54" s="33">
        <v>0.14285700000000001</v>
      </c>
      <c r="O54" s="33">
        <v>0</v>
      </c>
      <c r="P54" s="33">
        <v>0.65540500000000002</v>
      </c>
      <c r="Q54" s="33">
        <v>0</v>
      </c>
      <c r="R54" s="33">
        <v>0</v>
      </c>
      <c r="S54" s="48">
        <v>54</v>
      </c>
      <c r="T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 s="54">
        <v>1074</v>
      </c>
      <c r="V54" s="54">
        <v>82</v>
      </c>
      <c r="W54" s="54">
        <v>718</v>
      </c>
      <c r="X54" s="54">
        <v>2335</v>
      </c>
      <c r="Y54" s="54"/>
      <c r="Z54" s="54"/>
      <c r="AA54" s="54" t="s">
        <v>6039</v>
      </c>
      <c r="AB54" s="54"/>
      <c r="AC54" s="54"/>
      <c r="AD54" s="56">
        <v>42300.858773148146</v>
      </c>
      <c r="AE54" s="54" t="s">
        <v>6607</v>
      </c>
      <c r="AF54" s="60" t="s">
        <v>6660</v>
      </c>
      <c r="AG54" s="54" t="s">
        <v>55</v>
      </c>
      <c r="AH54" s="32"/>
      <c r="AI54" s="32"/>
      <c r="AJ54" s="32"/>
      <c r="AK54" s="32"/>
      <c r="AL54" s="32"/>
      <c r="AM54" s="32"/>
      <c r="AN54" s="74" t="s">
        <v>8518</v>
      </c>
      <c r="AO54" s="74" t="s">
        <v>8518</v>
      </c>
      <c r="AP54" s="74" t="s">
        <v>9063</v>
      </c>
      <c r="AQ54" s="74" t="s">
        <v>9063</v>
      </c>
      <c r="AR54" s="2"/>
      <c r="AS54" s="3"/>
      <c r="AT54" s="3"/>
      <c r="AU54" s="3"/>
      <c r="AV54" s="3"/>
    </row>
    <row r="55" spans="1:48" x14ac:dyDescent="0.25">
      <c r="A55" s="46" t="s">
        <v>200</v>
      </c>
      <c r="B55">
        <v>55</v>
      </c>
      <c r="C55" s="47" t="s">
        <v>7509</v>
      </c>
      <c r="D55" s="49"/>
      <c r="E55" s="50">
        <v>2507.6181640625</v>
      </c>
      <c r="F55" s="50">
        <v>7162.05810546875</v>
      </c>
      <c r="G55" s="51"/>
      <c r="H55" s="52"/>
      <c r="I55" s="52"/>
      <c r="J55" s="63"/>
      <c r="K55" s="32">
        <v>0</v>
      </c>
      <c r="L55" s="32">
        <v>1</v>
      </c>
      <c r="M55" s="33">
        <v>0</v>
      </c>
      <c r="N55" s="33">
        <v>0.33333299999999999</v>
      </c>
      <c r="O55" s="33">
        <v>0</v>
      </c>
      <c r="P55" s="33">
        <v>0.77027000000000001</v>
      </c>
      <c r="Q55" s="33">
        <v>0</v>
      </c>
      <c r="R55" s="33">
        <v>0</v>
      </c>
      <c r="S55" s="48">
        <v>55</v>
      </c>
      <c r="T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 s="54">
        <v>291</v>
      </c>
      <c r="V55" s="54">
        <v>173</v>
      </c>
      <c r="W55" s="54">
        <v>18980</v>
      </c>
      <c r="X55" s="54">
        <v>24159</v>
      </c>
      <c r="Y55" s="54"/>
      <c r="Z55" s="54" t="s">
        <v>5460</v>
      </c>
      <c r="AA55" s="54" t="s">
        <v>6040</v>
      </c>
      <c r="AB55" s="54"/>
      <c r="AC55" s="54"/>
      <c r="AD55" s="56">
        <v>43060.227824074071</v>
      </c>
      <c r="AE55" s="54" t="s">
        <v>6607</v>
      </c>
      <c r="AF55" s="60" t="s">
        <v>6661</v>
      </c>
      <c r="AG55" s="54" t="s">
        <v>55</v>
      </c>
      <c r="AH55" s="32"/>
      <c r="AI55" s="32"/>
      <c r="AJ55" s="32"/>
      <c r="AK55" s="32"/>
      <c r="AL55" s="32"/>
      <c r="AM55" s="32"/>
      <c r="AN55" s="74" t="s">
        <v>8520</v>
      </c>
      <c r="AO55" s="74" t="s">
        <v>8520</v>
      </c>
      <c r="AP55" s="74" t="s">
        <v>9065</v>
      </c>
      <c r="AQ55" s="74" t="s">
        <v>9065</v>
      </c>
      <c r="AR55" s="2"/>
      <c r="AS55" s="3"/>
      <c r="AT55" s="3"/>
      <c r="AU55" s="3"/>
      <c r="AV55" s="3"/>
    </row>
    <row r="56" spans="1:48" x14ac:dyDescent="0.25">
      <c r="A56" s="46" t="s">
        <v>868</v>
      </c>
      <c r="B56">
        <v>56</v>
      </c>
      <c r="C56" s="47" t="s">
        <v>7510</v>
      </c>
      <c r="D56" s="49"/>
      <c r="E56" s="50">
        <v>1874.358642578125</v>
      </c>
      <c r="F56" s="50">
        <v>7504.84716796875</v>
      </c>
      <c r="G56" s="51"/>
      <c r="H56" s="52"/>
      <c r="I56" s="52"/>
      <c r="J56" s="63"/>
      <c r="K56" s="32">
        <v>2</v>
      </c>
      <c r="L56" s="32">
        <v>0</v>
      </c>
      <c r="M56" s="33">
        <v>2</v>
      </c>
      <c r="N56" s="33">
        <v>0.5</v>
      </c>
      <c r="O56" s="33">
        <v>0</v>
      </c>
      <c r="P56" s="33">
        <v>1.4594590000000001</v>
      </c>
      <c r="Q56" s="33">
        <v>0</v>
      </c>
      <c r="R56" s="33">
        <v>0</v>
      </c>
      <c r="S56" s="48">
        <v>56</v>
      </c>
      <c r="T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 s="54">
        <v>2211</v>
      </c>
      <c r="V56" s="54">
        <v>460</v>
      </c>
      <c r="W56" s="54">
        <v>840</v>
      </c>
      <c r="X56" s="54">
        <v>2485</v>
      </c>
      <c r="Y56" s="54"/>
      <c r="Z56" s="54" t="s">
        <v>5461</v>
      </c>
      <c r="AA56" s="54" t="s">
        <v>6020</v>
      </c>
      <c r="AB56" s="54"/>
      <c r="AC56" s="54"/>
      <c r="AD56" s="56">
        <v>40182.267928240741</v>
      </c>
      <c r="AE56" s="54" t="s">
        <v>6607</v>
      </c>
      <c r="AF56" s="60" t="s">
        <v>6662</v>
      </c>
      <c r="AG56" s="54" t="s">
        <v>54</v>
      </c>
      <c r="AH56" s="32"/>
      <c r="AI56" s="32"/>
      <c r="AJ56" s="32"/>
      <c r="AK56" s="32"/>
      <c r="AL56" s="32"/>
      <c r="AM56" s="32"/>
      <c r="AN56" s="32"/>
      <c r="AO56" s="32"/>
      <c r="AP56" s="32"/>
      <c r="AQ56" s="32"/>
      <c r="AR56" s="2"/>
      <c r="AS56" s="3"/>
      <c r="AT56" s="3"/>
      <c r="AU56" s="3"/>
      <c r="AV56" s="3"/>
    </row>
    <row r="57" spans="1:48" x14ac:dyDescent="0.25">
      <c r="A57" s="46" t="s">
        <v>201</v>
      </c>
      <c r="B57">
        <v>57</v>
      </c>
      <c r="C57" s="47" t="s">
        <v>7511</v>
      </c>
      <c r="D57" s="49"/>
      <c r="E57" s="50">
        <v>7516.53271484375</v>
      </c>
      <c r="F57" s="50">
        <v>2195.552734375</v>
      </c>
      <c r="G57" s="51"/>
      <c r="H57" s="52"/>
      <c r="I57" s="52"/>
      <c r="J57" s="63"/>
      <c r="K57" s="32">
        <v>0</v>
      </c>
      <c r="L57" s="32">
        <v>1</v>
      </c>
      <c r="M57" s="33">
        <v>0</v>
      </c>
      <c r="N57" s="33">
        <v>4.7899999999999999E-4</v>
      </c>
      <c r="O57" s="33">
        <v>1.0460000000000001E-3</v>
      </c>
      <c r="P57" s="33">
        <v>0.26026899999999997</v>
      </c>
      <c r="Q57" s="33">
        <v>0</v>
      </c>
      <c r="R57" s="33">
        <v>0</v>
      </c>
      <c r="S57" s="48">
        <v>57</v>
      </c>
      <c r="T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 s="54">
        <v>398</v>
      </c>
      <c r="V57" s="54">
        <v>855</v>
      </c>
      <c r="W57" s="54">
        <v>10287</v>
      </c>
      <c r="X57" s="54">
        <v>3174</v>
      </c>
      <c r="Y57" s="54">
        <v>7200</v>
      </c>
      <c r="Z57" s="54" t="s">
        <v>5462</v>
      </c>
      <c r="AA57" s="54" t="s">
        <v>6041</v>
      </c>
      <c r="AB57" s="54"/>
      <c r="AC57" s="54" t="s">
        <v>6024</v>
      </c>
      <c r="AD57" s="56">
        <v>39883.970937500002</v>
      </c>
      <c r="AE57" s="54" t="s">
        <v>6607</v>
      </c>
      <c r="AF57" s="60" t="s">
        <v>6663</v>
      </c>
      <c r="AG57" s="54" t="s">
        <v>55</v>
      </c>
      <c r="AH57" s="32"/>
      <c r="AI57" s="32"/>
      <c r="AJ57" s="32"/>
      <c r="AK57" s="32"/>
      <c r="AL57" s="32"/>
      <c r="AM57" s="32"/>
      <c r="AN57" s="74" t="s">
        <v>8521</v>
      </c>
      <c r="AO57" s="74" t="s">
        <v>8521</v>
      </c>
      <c r="AP57" s="74" t="s">
        <v>9066</v>
      </c>
      <c r="AQ57" s="74" t="s">
        <v>9066</v>
      </c>
      <c r="AR57" s="2"/>
      <c r="AS57" s="3"/>
      <c r="AT57" s="3"/>
      <c r="AU57" s="3"/>
      <c r="AV57" s="3"/>
    </row>
    <row r="58" spans="1:48" x14ac:dyDescent="0.25">
      <c r="A58" s="46" t="s">
        <v>202</v>
      </c>
      <c r="B58">
        <v>58</v>
      </c>
      <c r="C58" s="47" t="s">
        <v>7512</v>
      </c>
      <c r="D58" s="49"/>
      <c r="E58" s="50">
        <v>1474.9683837890625</v>
      </c>
      <c r="F58" s="50">
        <v>1651.5067138671875</v>
      </c>
      <c r="G58" s="51"/>
      <c r="H58" s="52"/>
      <c r="I58" s="52"/>
      <c r="J58" s="63"/>
      <c r="K58" s="32">
        <v>1</v>
      </c>
      <c r="L58" s="32">
        <v>1</v>
      </c>
      <c r="M58" s="33">
        <v>0</v>
      </c>
      <c r="N58" s="33">
        <v>0</v>
      </c>
      <c r="O58" s="33">
        <v>0</v>
      </c>
      <c r="P58" s="33">
        <v>0.99999899999999997</v>
      </c>
      <c r="Q58" s="33">
        <v>0</v>
      </c>
      <c r="R58" s="33" t="s">
        <v>8309</v>
      </c>
      <c r="S58" s="48">
        <v>58</v>
      </c>
      <c r="T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 s="54">
        <v>267</v>
      </c>
      <c r="V58" s="54">
        <v>2432</v>
      </c>
      <c r="W58" s="54">
        <v>17192</v>
      </c>
      <c r="X58" s="54">
        <v>22</v>
      </c>
      <c r="Y58" s="54">
        <v>7200</v>
      </c>
      <c r="Z58" s="54" t="s">
        <v>5463</v>
      </c>
      <c r="AA58" s="54" t="s">
        <v>6042</v>
      </c>
      <c r="AB58" s="60" t="s">
        <v>6262</v>
      </c>
      <c r="AC58" s="54" t="s">
        <v>6578</v>
      </c>
      <c r="AD58" s="56">
        <v>39930.585752314815</v>
      </c>
      <c r="AE58" s="54" t="s">
        <v>6607</v>
      </c>
      <c r="AF58" s="60" t="s">
        <v>6664</v>
      </c>
      <c r="AG58" s="54" t="s">
        <v>55</v>
      </c>
      <c r="AH58" s="32" t="s">
        <v>1752</v>
      </c>
      <c r="AI58" s="32" t="s">
        <v>1752</v>
      </c>
      <c r="AJ58" s="32" t="s">
        <v>2143</v>
      </c>
      <c r="AK58" s="32" t="s">
        <v>2143</v>
      </c>
      <c r="AL58" s="32"/>
      <c r="AM58" s="32"/>
      <c r="AN58" s="74" t="s">
        <v>8522</v>
      </c>
      <c r="AO58" s="74" t="s">
        <v>8522</v>
      </c>
      <c r="AP58" s="74" t="s">
        <v>9067</v>
      </c>
      <c r="AQ58" s="74" t="s">
        <v>9067</v>
      </c>
      <c r="AR58" s="2"/>
      <c r="AS58" s="3"/>
      <c r="AT58" s="3"/>
      <c r="AU58" s="3"/>
      <c r="AV58" s="3"/>
    </row>
    <row r="59" spans="1:48" x14ac:dyDescent="0.25">
      <c r="A59" s="46" t="s">
        <v>203</v>
      </c>
      <c r="B59">
        <v>59</v>
      </c>
      <c r="C59" s="47" t="s">
        <v>7513</v>
      </c>
      <c r="D59" s="49"/>
      <c r="E59" s="50">
        <v>8754.12890625</v>
      </c>
      <c r="F59" s="50">
        <v>4433.75927734375</v>
      </c>
      <c r="G59" s="51"/>
      <c r="H59" s="52"/>
      <c r="I59" s="52"/>
      <c r="J59" s="63"/>
      <c r="K59" s="32">
        <v>0</v>
      </c>
      <c r="L59" s="32">
        <v>1</v>
      </c>
      <c r="M59" s="33">
        <v>0</v>
      </c>
      <c r="N59" s="33">
        <v>4.1800000000000002E-4</v>
      </c>
      <c r="O59" s="33">
        <v>1.4200000000000001E-4</v>
      </c>
      <c r="P59" s="33">
        <v>0.27957399999999999</v>
      </c>
      <c r="Q59" s="33">
        <v>0</v>
      </c>
      <c r="R59" s="33">
        <v>0</v>
      </c>
      <c r="S59" s="48">
        <v>59</v>
      </c>
      <c r="T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 s="54">
        <v>10</v>
      </c>
      <c r="V59" s="54">
        <v>5</v>
      </c>
      <c r="W59" s="54">
        <v>92</v>
      </c>
      <c r="X59" s="54">
        <v>97</v>
      </c>
      <c r="Y59" s="54"/>
      <c r="Z59" s="54" t="s">
        <v>5464</v>
      </c>
      <c r="AA59" s="54"/>
      <c r="AB59" s="54"/>
      <c r="AC59" s="54"/>
      <c r="AD59" s="56">
        <v>42269.589236111111</v>
      </c>
      <c r="AE59" s="54" t="s">
        <v>6607</v>
      </c>
      <c r="AF59" s="60" t="s">
        <v>6665</v>
      </c>
      <c r="AG59" s="54" t="s">
        <v>55</v>
      </c>
      <c r="AH59" s="32" t="s">
        <v>1753</v>
      </c>
      <c r="AI59" s="32" t="s">
        <v>1753</v>
      </c>
      <c r="AJ59" s="32" t="s">
        <v>2144</v>
      </c>
      <c r="AK59" s="32" t="s">
        <v>2144</v>
      </c>
      <c r="AL59" s="32"/>
      <c r="AM59" s="32"/>
      <c r="AN59" s="74" t="s">
        <v>8523</v>
      </c>
      <c r="AO59" s="74" t="s">
        <v>8523</v>
      </c>
      <c r="AP59" s="74" t="s">
        <v>9068</v>
      </c>
      <c r="AQ59" s="74" t="s">
        <v>9068</v>
      </c>
      <c r="AR59" s="2"/>
      <c r="AS59" s="3"/>
      <c r="AT59" s="3"/>
      <c r="AU59" s="3"/>
      <c r="AV59" s="3"/>
    </row>
    <row r="60" spans="1:48" x14ac:dyDescent="0.25">
      <c r="A60" s="46" t="s">
        <v>727</v>
      </c>
      <c r="B60">
        <v>60</v>
      </c>
      <c r="C60" s="47" t="s">
        <v>7514</v>
      </c>
      <c r="D60" s="49"/>
      <c r="E60" s="50">
        <v>4256.80322265625</v>
      </c>
      <c r="F60" s="50">
        <v>5906.283203125</v>
      </c>
      <c r="G60" s="51"/>
      <c r="H60" s="52"/>
      <c r="I60" s="52"/>
      <c r="J60" s="63"/>
      <c r="K60" s="32">
        <v>15</v>
      </c>
      <c r="L60" s="32">
        <v>3</v>
      </c>
      <c r="M60" s="33">
        <v>6818.6811909999997</v>
      </c>
      <c r="N60" s="33">
        <v>5.5999999999999995E-4</v>
      </c>
      <c r="O60" s="33">
        <v>3.3029999999999999E-3</v>
      </c>
      <c r="P60" s="33">
        <v>2.5914890000000002</v>
      </c>
      <c r="Q60" s="33">
        <v>6.6666666666666666E-2</v>
      </c>
      <c r="R60" s="33">
        <v>0</v>
      </c>
      <c r="S60" s="48">
        <v>60</v>
      </c>
      <c r="T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 s="54">
        <v>529</v>
      </c>
      <c r="V60" s="54">
        <v>61366</v>
      </c>
      <c r="W60" s="54">
        <v>105765</v>
      </c>
      <c r="X60" s="54">
        <v>3112</v>
      </c>
      <c r="Y60" s="54">
        <v>7200</v>
      </c>
      <c r="Z60" s="54" t="s">
        <v>5465</v>
      </c>
      <c r="AA60" s="54"/>
      <c r="AB60" s="60" t="s">
        <v>6263</v>
      </c>
      <c r="AC60" s="54" t="s">
        <v>6024</v>
      </c>
      <c r="AD60" s="56">
        <v>40504.728506944448</v>
      </c>
      <c r="AE60" s="54" t="s">
        <v>6607</v>
      </c>
      <c r="AF60" s="60" t="s">
        <v>6666</v>
      </c>
      <c r="AG60" s="54" t="s">
        <v>55</v>
      </c>
      <c r="AH60" s="32" t="s">
        <v>9473</v>
      </c>
      <c r="AI60" s="32" t="s">
        <v>9473</v>
      </c>
      <c r="AJ60" s="32" t="s">
        <v>2139</v>
      </c>
      <c r="AK60" s="32" t="s">
        <v>2139</v>
      </c>
      <c r="AL60" s="32" t="s">
        <v>2254</v>
      </c>
      <c r="AM60" s="32" t="s">
        <v>2254</v>
      </c>
      <c r="AN60" s="74" t="s">
        <v>9534</v>
      </c>
      <c r="AO60" s="74" t="s">
        <v>9666</v>
      </c>
      <c r="AP60" s="74" t="s">
        <v>9069</v>
      </c>
      <c r="AQ60" s="74" t="s">
        <v>9069</v>
      </c>
      <c r="AR60" s="2"/>
      <c r="AS60" s="3"/>
      <c r="AT60" s="3"/>
      <c r="AU60" s="3"/>
      <c r="AV60" s="3"/>
    </row>
    <row r="61" spans="1:48" x14ac:dyDescent="0.25">
      <c r="A61" s="46" t="s">
        <v>204</v>
      </c>
      <c r="B61">
        <v>61</v>
      </c>
      <c r="C61" s="47" t="s">
        <v>7515</v>
      </c>
      <c r="D61" s="49"/>
      <c r="E61" s="50">
        <v>8908.5478515625</v>
      </c>
      <c r="F61" s="50">
        <v>7779.642578125</v>
      </c>
      <c r="G61" s="51"/>
      <c r="H61" s="52"/>
      <c r="I61" s="52"/>
      <c r="J61" s="63"/>
      <c r="K61" s="32">
        <v>0</v>
      </c>
      <c r="L61" s="32">
        <v>2</v>
      </c>
      <c r="M61" s="33">
        <v>171.77166500000001</v>
      </c>
      <c r="N61" s="33">
        <v>3.8099999999999999E-4</v>
      </c>
      <c r="O61" s="33">
        <v>8.1000000000000004E-5</v>
      </c>
      <c r="P61" s="33">
        <v>0.50779200000000002</v>
      </c>
      <c r="Q61" s="33">
        <v>0</v>
      </c>
      <c r="R61" s="33">
        <v>0</v>
      </c>
      <c r="S61" s="48">
        <v>61</v>
      </c>
      <c r="T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 s="54">
        <v>1965</v>
      </c>
      <c r="V61" s="54">
        <v>2275</v>
      </c>
      <c r="W61" s="54">
        <v>23708</v>
      </c>
      <c r="X61" s="54">
        <v>8709</v>
      </c>
      <c r="Y61" s="54">
        <v>10800</v>
      </c>
      <c r="Z61" s="54" t="s">
        <v>5466</v>
      </c>
      <c r="AA61" s="54" t="s">
        <v>6043</v>
      </c>
      <c r="AB61" s="54"/>
      <c r="AC61" s="54" t="s">
        <v>6576</v>
      </c>
      <c r="AD61" s="56">
        <v>40722.454942129632</v>
      </c>
      <c r="AE61" s="54" t="s">
        <v>6607</v>
      </c>
      <c r="AF61" s="60" t="s">
        <v>6667</v>
      </c>
      <c r="AG61" s="54" t="s">
        <v>55</v>
      </c>
      <c r="AH61" s="32" t="s">
        <v>1754</v>
      </c>
      <c r="AI61" s="32" t="s">
        <v>1754</v>
      </c>
      <c r="AJ61" s="32" t="s">
        <v>2139</v>
      </c>
      <c r="AK61" s="32" t="s">
        <v>2139</v>
      </c>
      <c r="AL61" s="32"/>
      <c r="AM61" s="32"/>
      <c r="AN61" s="74" t="s">
        <v>8524</v>
      </c>
      <c r="AO61" s="74" t="s">
        <v>8524</v>
      </c>
      <c r="AP61" s="74" t="s">
        <v>9070</v>
      </c>
      <c r="AQ61" s="74" t="s">
        <v>9070</v>
      </c>
      <c r="AR61" s="2"/>
      <c r="AS61" s="3"/>
      <c r="AT61" s="3"/>
      <c r="AU61" s="3"/>
      <c r="AV61" s="3"/>
    </row>
    <row r="62" spans="1:48" x14ac:dyDescent="0.25">
      <c r="A62" s="46" t="s">
        <v>869</v>
      </c>
      <c r="B62">
        <v>62</v>
      </c>
      <c r="C62" s="47" t="s">
        <v>7516</v>
      </c>
      <c r="D62" s="49"/>
      <c r="E62" s="50">
        <v>9266.525390625</v>
      </c>
      <c r="F62" s="50">
        <v>5484.00830078125</v>
      </c>
      <c r="G62" s="51"/>
      <c r="H62" s="52"/>
      <c r="I62" s="52"/>
      <c r="J62" s="63"/>
      <c r="K62" s="32">
        <v>2</v>
      </c>
      <c r="L62" s="32">
        <v>0</v>
      </c>
      <c r="M62" s="33">
        <v>76.431016999999997</v>
      </c>
      <c r="N62" s="33">
        <v>3.6299999999999999E-4</v>
      </c>
      <c r="O62" s="33">
        <v>2.0999999999999999E-5</v>
      </c>
      <c r="P62" s="33">
        <v>0.55271999999999999</v>
      </c>
      <c r="Q62" s="33">
        <v>0</v>
      </c>
      <c r="R62" s="33">
        <v>0</v>
      </c>
      <c r="S62" s="48">
        <v>62</v>
      </c>
      <c r="T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 s="54">
        <v>681</v>
      </c>
      <c r="V62" s="54">
        <v>4779</v>
      </c>
      <c r="W62" s="54">
        <v>2904</v>
      </c>
      <c r="X62" s="54">
        <v>2301</v>
      </c>
      <c r="Y62" s="54">
        <v>7200</v>
      </c>
      <c r="Z62" s="54" t="s">
        <v>5467</v>
      </c>
      <c r="AA62" s="54" t="s">
        <v>6012</v>
      </c>
      <c r="AB62" s="60" t="s">
        <v>6264</v>
      </c>
      <c r="AC62" s="54" t="s">
        <v>6024</v>
      </c>
      <c r="AD62" s="56">
        <v>41452.870474537034</v>
      </c>
      <c r="AE62" s="54" t="s">
        <v>6607</v>
      </c>
      <c r="AF62" s="60" t="s">
        <v>6668</v>
      </c>
      <c r="AG62" s="54" t="s">
        <v>54</v>
      </c>
      <c r="AH62" s="32"/>
      <c r="AI62" s="32"/>
      <c r="AJ62" s="32"/>
      <c r="AK62" s="32"/>
      <c r="AL62" s="32"/>
      <c r="AM62" s="32"/>
      <c r="AN62" s="32"/>
      <c r="AO62" s="32"/>
      <c r="AP62" s="32"/>
      <c r="AQ62" s="32"/>
      <c r="AR62" s="2"/>
      <c r="AS62" s="3"/>
      <c r="AT62" s="3"/>
      <c r="AU62" s="3"/>
      <c r="AV62" s="3"/>
    </row>
    <row r="63" spans="1:48" x14ac:dyDescent="0.25">
      <c r="A63" s="46" t="s">
        <v>495</v>
      </c>
      <c r="B63">
        <v>63</v>
      </c>
      <c r="C63" s="47" t="s">
        <v>7517</v>
      </c>
      <c r="D63" s="49"/>
      <c r="E63" s="50">
        <v>4955.0439453125</v>
      </c>
      <c r="F63" s="50">
        <v>7452.171875</v>
      </c>
      <c r="G63" s="51"/>
      <c r="H63" s="52"/>
      <c r="I63" s="52"/>
      <c r="J63" s="63"/>
      <c r="K63" s="32">
        <v>6</v>
      </c>
      <c r="L63" s="32">
        <v>10</v>
      </c>
      <c r="M63" s="33">
        <v>3230.41419</v>
      </c>
      <c r="N63" s="33">
        <v>4.8999999999999998E-4</v>
      </c>
      <c r="O63" s="33">
        <v>1.8649999999999999E-3</v>
      </c>
      <c r="P63" s="33">
        <v>2.0240089999999999</v>
      </c>
      <c r="Q63" s="33">
        <v>0.16666666666666666</v>
      </c>
      <c r="R63" s="33">
        <v>7.6923076923076927E-2</v>
      </c>
      <c r="S63" s="48">
        <v>63</v>
      </c>
      <c r="T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 s="54">
        <v>1338</v>
      </c>
      <c r="V63" s="54">
        <v>608</v>
      </c>
      <c r="W63" s="54">
        <v>9655</v>
      </c>
      <c r="X63" s="54">
        <v>4146</v>
      </c>
      <c r="Y63" s="54"/>
      <c r="Z63" s="54" t="s">
        <v>5468</v>
      </c>
      <c r="AA63" s="54" t="s">
        <v>6020</v>
      </c>
      <c r="AB63" s="60" t="s">
        <v>6265</v>
      </c>
      <c r="AC63" s="54"/>
      <c r="AD63" s="56">
        <v>41204.35260416667</v>
      </c>
      <c r="AE63" s="54" t="s">
        <v>6607</v>
      </c>
      <c r="AF63" s="60" t="s">
        <v>6669</v>
      </c>
      <c r="AG63" s="54" t="s">
        <v>55</v>
      </c>
      <c r="AH63" s="32" t="s">
        <v>1892</v>
      </c>
      <c r="AI63" s="32" t="s">
        <v>1892</v>
      </c>
      <c r="AJ63" s="32" t="s">
        <v>2139</v>
      </c>
      <c r="AK63" s="32" t="s">
        <v>2139</v>
      </c>
      <c r="AL63" s="32"/>
      <c r="AM63" s="32"/>
      <c r="AN63" s="74" t="s">
        <v>8525</v>
      </c>
      <c r="AO63" s="74" t="s">
        <v>8525</v>
      </c>
      <c r="AP63" s="74" t="s">
        <v>9071</v>
      </c>
      <c r="AQ63" s="74" t="s">
        <v>9071</v>
      </c>
      <c r="AR63" s="2"/>
      <c r="AS63" s="3"/>
      <c r="AT63" s="3"/>
      <c r="AU63" s="3"/>
      <c r="AV63" s="3"/>
    </row>
    <row r="64" spans="1:48" x14ac:dyDescent="0.25">
      <c r="A64" s="46" t="s">
        <v>205</v>
      </c>
      <c r="B64">
        <v>64</v>
      </c>
      <c r="C64" s="47" t="s">
        <v>7518</v>
      </c>
      <c r="D64" s="49"/>
      <c r="E64" s="50">
        <v>1613.350830078125</v>
      </c>
      <c r="F64" s="50">
        <v>7496.640625</v>
      </c>
      <c r="G64" s="51"/>
      <c r="H64" s="52"/>
      <c r="I64" s="52"/>
      <c r="J64" s="63"/>
      <c r="K64" s="32">
        <v>0</v>
      </c>
      <c r="L64" s="32">
        <v>3</v>
      </c>
      <c r="M64" s="33">
        <v>7210</v>
      </c>
      <c r="N64" s="33">
        <v>3.8299999999999999E-4</v>
      </c>
      <c r="O64" s="33">
        <v>2.8E-5</v>
      </c>
      <c r="P64" s="33">
        <v>1.0939319999999999</v>
      </c>
      <c r="Q64" s="33">
        <v>0</v>
      </c>
      <c r="R64" s="33">
        <v>0</v>
      </c>
      <c r="S64" s="48">
        <v>64</v>
      </c>
      <c r="T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 s="54">
        <v>566</v>
      </c>
      <c r="V64" s="54">
        <v>195</v>
      </c>
      <c r="W64" s="54">
        <v>836</v>
      </c>
      <c r="X64" s="54">
        <v>1701</v>
      </c>
      <c r="Y64" s="54">
        <v>34200</v>
      </c>
      <c r="Z64" s="54"/>
      <c r="AA64" s="54"/>
      <c r="AB64" s="54"/>
      <c r="AC64" s="54" t="s">
        <v>6579</v>
      </c>
      <c r="AD64" s="56">
        <v>43150.035150462965</v>
      </c>
      <c r="AE64" s="54" t="s">
        <v>6607</v>
      </c>
      <c r="AF64" s="60" t="s">
        <v>6670</v>
      </c>
      <c r="AG64" s="54" t="s">
        <v>55</v>
      </c>
      <c r="AH64" s="32"/>
      <c r="AI64" s="32"/>
      <c r="AJ64" s="32"/>
      <c r="AK64" s="32"/>
      <c r="AL64" s="32" t="s">
        <v>8475</v>
      </c>
      <c r="AM64" s="32" t="s">
        <v>8475</v>
      </c>
      <c r="AN64" s="74" t="s">
        <v>8526</v>
      </c>
      <c r="AO64" s="74" t="s">
        <v>8930</v>
      </c>
      <c r="AP64" s="74" t="s">
        <v>9072</v>
      </c>
      <c r="AQ64" s="74" t="s">
        <v>9072</v>
      </c>
      <c r="AR64" s="2"/>
      <c r="AS64" s="3"/>
      <c r="AT64" s="3"/>
      <c r="AU64" s="3"/>
      <c r="AV64" s="3"/>
    </row>
    <row r="65" spans="1:48" x14ac:dyDescent="0.25">
      <c r="A65" s="46" t="s">
        <v>870</v>
      </c>
      <c r="B65">
        <v>65</v>
      </c>
      <c r="C65" s="47" t="s">
        <v>7519</v>
      </c>
      <c r="D65" s="49"/>
      <c r="E65" s="50">
        <v>798.65478515625</v>
      </c>
      <c r="F65" s="50">
        <v>6525.13427734375</v>
      </c>
      <c r="G65" s="51"/>
      <c r="H65" s="52"/>
      <c r="I65" s="52"/>
      <c r="J65" s="63"/>
      <c r="K65" s="32">
        <v>1</v>
      </c>
      <c r="L65" s="32">
        <v>0</v>
      </c>
      <c r="M65" s="33">
        <v>0</v>
      </c>
      <c r="N65" s="33">
        <v>3.1100000000000002E-4</v>
      </c>
      <c r="O65" s="33">
        <v>9.9999999999999995E-7</v>
      </c>
      <c r="P65" s="33">
        <v>0.45994800000000002</v>
      </c>
      <c r="Q65" s="33">
        <v>0</v>
      </c>
      <c r="R65" s="33">
        <v>0</v>
      </c>
      <c r="S65" s="48">
        <v>65</v>
      </c>
      <c r="T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 s="54">
        <v>121</v>
      </c>
      <c r="V65" s="54">
        <v>39</v>
      </c>
      <c r="W65" s="54">
        <v>93</v>
      </c>
      <c r="X65" s="54">
        <v>2</v>
      </c>
      <c r="Y65" s="54"/>
      <c r="Z65" s="54" t="s">
        <v>5469</v>
      </c>
      <c r="AA65" s="54" t="s">
        <v>6017</v>
      </c>
      <c r="AB65" s="54"/>
      <c r="AC65" s="54"/>
      <c r="AD65" s="56">
        <v>43098.549675925926</v>
      </c>
      <c r="AE65" s="54" t="s">
        <v>6607</v>
      </c>
      <c r="AF65" s="60" t="s">
        <v>6671</v>
      </c>
      <c r="AG65" s="54" t="s">
        <v>54</v>
      </c>
      <c r="AH65" s="32"/>
      <c r="AI65" s="32"/>
      <c r="AJ65" s="32"/>
      <c r="AK65" s="32"/>
      <c r="AL65" s="32"/>
      <c r="AM65" s="32"/>
      <c r="AN65" s="32"/>
      <c r="AO65" s="32"/>
      <c r="AP65" s="32"/>
      <c r="AQ65" s="32"/>
      <c r="AR65" s="2"/>
      <c r="AS65" s="3"/>
      <c r="AT65" s="3"/>
      <c r="AU65" s="3"/>
      <c r="AV65" s="3"/>
    </row>
    <row r="66" spans="1:48" x14ac:dyDescent="0.25">
      <c r="A66" s="46" t="s">
        <v>507</v>
      </c>
      <c r="B66">
        <v>66</v>
      </c>
      <c r="C66" s="47" t="s">
        <v>7520</v>
      </c>
      <c r="D66" s="49"/>
      <c r="E66" s="50">
        <v>4185.11572265625</v>
      </c>
      <c r="F66" s="50">
        <v>5316.32275390625</v>
      </c>
      <c r="G66" s="51"/>
      <c r="H66" s="52"/>
      <c r="I66" s="52"/>
      <c r="J66" s="63"/>
      <c r="K66" s="32">
        <v>17</v>
      </c>
      <c r="L66" s="32">
        <v>4</v>
      </c>
      <c r="M66" s="33">
        <v>22773.593508999998</v>
      </c>
      <c r="N66" s="33">
        <v>4.95E-4</v>
      </c>
      <c r="O66" s="33">
        <v>6.5300000000000004E-4</v>
      </c>
      <c r="P66" s="33">
        <v>3.817412</v>
      </c>
      <c r="Q66" s="33">
        <v>6.5789473684210523E-2</v>
      </c>
      <c r="R66" s="33">
        <v>0.05</v>
      </c>
      <c r="S66" s="48">
        <v>66</v>
      </c>
      <c r="T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 s="54">
        <v>10213</v>
      </c>
      <c r="V66" s="54">
        <v>63649</v>
      </c>
      <c r="W66" s="54">
        <v>16806</v>
      </c>
      <c r="X66" s="54">
        <v>303</v>
      </c>
      <c r="Y66" s="54">
        <v>7200</v>
      </c>
      <c r="Z66" s="54" t="s">
        <v>5470</v>
      </c>
      <c r="AA66" s="54" t="s">
        <v>6012</v>
      </c>
      <c r="AB66" s="60" t="s">
        <v>6266</v>
      </c>
      <c r="AC66" s="54" t="s">
        <v>6024</v>
      </c>
      <c r="AD66" s="56">
        <v>39976.35659722222</v>
      </c>
      <c r="AE66" s="54" t="s">
        <v>6607</v>
      </c>
      <c r="AF66" s="60" t="s">
        <v>6672</v>
      </c>
      <c r="AG66" s="54" t="s">
        <v>55</v>
      </c>
      <c r="AH66" s="32"/>
      <c r="AI66" s="32"/>
      <c r="AJ66" s="32"/>
      <c r="AK66" s="32"/>
      <c r="AL66" s="32" t="s">
        <v>2225</v>
      </c>
      <c r="AM66" s="32" t="s">
        <v>2225</v>
      </c>
      <c r="AN66" s="74" t="s">
        <v>9535</v>
      </c>
      <c r="AO66" s="74" t="s">
        <v>8931</v>
      </c>
      <c r="AP66" s="74" t="s">
        <v>9104</v>
      </c>
      <c r="AQ66" s="74" t="s">
        <v>9104</v>
      </c>
      <c r="AR66" s="2"/>
      <c r="AS66" s="3"/>
      <c r="AT66" s="3"/>
      <c r="AU66" s="3"/>
      <c r="AV66" s="3"/>
    </row>
    <row r="67" spans="1:48" x14ac:dyDescent="0.25">
      <c r="A67" s="46" t="s">
        <v>206</v>
      </c>
      <c r="B67">
        <v>67</v>
      </c>
      <c r="C67" s="47" t="s">
        <v>7521</v>
      </c>
      <c r="D67" s="49"/>
      <c r="E67" s="50">
        <v>1706.4908447265625</v>
      </c>
      <c r="F67" s="50">
        <v>7097.3974609375</v>
      </c>
      <c r="G67" s="51"/>
      <c r="H67" s="52"/>
      <c r="I67" s="52"/>
      <c r="J67" s="63"/>
      <c r="K67" s="32">
        <v>1</v>
      </c>
      <c r="L67" s="32">
        <v>1</v>
      </c>
      <c r="M67" s="33">
        <v>0</v>
      </c>
      <c r="N67" s="33">
        <v>0</v>
      </c>
      <c r="O67" s="33">
        <v>0</v>
      </c>
      <c r="P67" s="33">
        <v>0.99999899999999997</v>
      </c>
      <c r="Q67" s="33">
        <v>0</v>
      </c>
      <c r="R67" s="33" t="s">
        <v>8309</v>
      </c>
      <c r="S67" s="48">
        <v>67</v>
      </c>
      <c r="T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 s="54">
        <v>2003</v>
      </c>
      <c r="V67" s="54">
        <v>300</v>
      </c>
      <c r="W67" s="54">
        <v>5154</v>
      </c>
      <c r="X67" s="54">
        <v>8</v>
      </c>
      <c r="Y67" s="54"/>
      <c r="Z67" s="54" t="s">
        <v>5471</v>
      </c>
      <c r="AA67" s="54" t="s">
        <v>6044</v>
      </c>
      <c r="AB67" s="60" t="s">
        <v>6267</v>
      </c>
      <c r="AC67" s="54"/>
      <c r="AD67" s="56">
        <v>42831.304756944446</v>
      </c>
      <c r="AE67" s="54" t="s">
        <v>6607</v>
      </c>
      <c r="AF67" s="60" t="s">
        <v>6673</v>
      </c>
      <c r="AG67" s="54" t="s">
        <v>55</v>
      </c>
      <c r="AH67" s="32"/>
      <c r="AI67" s="32"/>
      <c r="AJ67" s="32"/>
      <c r="AK67" s="32"/>
      <c r="AL67" s="32"/>
      <c r="AM67" s="32"/>
      <c r="AN67" s="74" t="s">
        <v>8527</v>
      </c>
      <c r="AO67" s="74" t="s">
        <v>8527</v>
      </c>
      <c r="AP67" s="74" t="s">
        <v>9073</v>
      </c>
      <c r="AQ67" s="74" t="s">
        <v>9073</v>
      </c>
      <c r="AR67" s="2"/>
      <c r="AS67" s="3"/>
      <c r="AT67" s="3"/>
      <c r="AU67" s="3"/>
      <c r="AV67" s="3"/>
    </row>
    <row r="68" spans="1:48" x14ac:dyDescent="0.25">
      <c r="A68" s="46" t="s">
        <v>207</v>
      </c>
      <c r="B68">
        <v>68</v>
      </c>
      <c r="C68" s="47" t="s">
        <v>7522</v>
      </c>
      <c r="D68" s="49"/>
      <c r="E68" s="50">
        <v>4848.8984375</v>
      </c>
      <c r="F68" s="50">
        <v>8144.46728515625</v>
      </c>
      <c r="G68" s="51"/>
      <c r="H68" s="52"/>
      <c r="I68" s="52"/>
      <c r="J68" s="63"/>
      <c r="K68" s="32">
        <v>0</v>
      </c>
      <c r="L68" s="32">
        <v>1</v>
      </c>
      <c r="M68" s="33">
        <v>0</v>
      </c>
      <c r="N68" s="33">
        <v>1</v>
      </c>
      <c r="O68" s="33">
        <v>0</v>
      </c>
      <c r="P68" s="33">
        <v>0.99999899999999997</v>
      </c>
      <c r="Q68" s="33">
        <v>0</v>
      </c>
      <c r="R68" s="33">
        <v>0</v>
      </c>
      <c r="S68" s="48">
        <v>68</v>
      </c>
      <c r="T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 s="54">
        <v>594</v>
      </c>
      <c r="V68" s="54">
        <v>977</v>
      </c>
      <c r="W68" s="54">
        <v>2331</v>
      </c>
      <c r="X68" s="54">
        <v>127</v>
      </c>
      <c r="Y68" s="54"/>
      <c r="Z68" s="54"/>
      <c r="AA68" s="54"/>
      <c r="AB68" s="54"/>
      <c r="AC68" s="54"/>
      <c r="AD68" s="56">
        <v>41647.660462962966</v>
      </c>
      <c r="AE68" s="54" t="s">
        <v>6607</v>
      </c>
      <c r="AF68" s="60" t="s">
        <v>6674</v>
      </c>
      <c r="AG68" s="54" t="s">
        <v>55</v>
      </c>
      <c r="AH68" s="32" t="s">
        <v>1755</v>
      </c>
      <c r="AI68" s="32" t="s">
        <v>1755</v>
      </c>
      <c r="AJ68" s="32" t="s">
        <v>2145</v>
      </c>
      <c r="AK68" s="32" t="s">
        <v>2145</v>
      </c>
      <c r="AL68" s="32"/>
      <c r="AM68" s="32"/>
      <c r="AN68" s="74" t="s">
        <v>8528</v>
      </c>
      <c r="AO68" s="74" t="s">
        <v>8528</v>
      </c>
      <c r="AP68" s="74" t="s">
        <v>9074</v>
      </c>
      <c r="AQ68" s="74" t="s">
        <v>9074</v>
      </c>
      <c r="AR68" s="2"/>
      <c r="AS68" s="3"/>
      <c r="AT68" s="3"/>
      <c r="AU68" s="3"/>
      <c r="AV68" s="3"/>
    </row>
    <row r="69" spans="1:48" x14ac:dyDescent="0.25">
      <c r="A69" s="46" t="s">
        <v>871</v>
      </c>
      <c r="B69">
        <v>69</v>
      </c>
      <c r="C69" s="47" t="s">
        <v>7523</v>
      </c>
      <c r="D69" s="49"/>
      <c r="E69" s="50">
        <v>1358.8924560546875</v>
      </c>
      <c r="F69" s="50">
        <v>8561.0771484375</v>
      </c>
      <c r="G69" s="51"/>
      <c r="H69" s="52"/>
      <c r="I69" s="52"/>
      <c r="J69" s="63"/>
      <c r="K69" s="32">
        <v>1</v>
      </c>
      <c r="L69" s="32">
        <v>0</v>
      </c>
      <c r="M69" s="33">
        <v>0</v>
      </c>
      <c r="N69" s="33">
        <v>1</v>
      </c>
      <c r="O69" s="33">
        <v>0</v>
      </c>
      <c r="P69" s="33">
        <v>0.99999899999999997</v>
      </c>
      <c r="Q69" s="33">
        <v>0</v>
      </c>
      <c r="R69" s="33">
        <v>0</v>
      </c>
      <c r="S69" s="48">
        <v>69</v>
      </c>
      <c r="T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 s="54">
        <v>217</v>
      </c>
      <c r="V69" s="54">
        <v>799</v>
      </c>
      <c r="W69" s="54">
        <v>659</v>
      </c>
      <c r="X69" s="54">
        <v>613</v>
      </c>
      <c r="Y69" s="54">
        <v>10800</v>
      </c>
      <c r="Z69" s="54" t="s">
        <v>5472</v>
      </c>
      <c r="AA69" s="54"/>
      <c r="AB69" s="54"/>
      <c r="AC69" s="54" t="s">
        <v>6580</v>
      </c>
      <c r="AD69" s="56">
        <v>41873.442071759258</v>
      </c>
      <c r="AE69" s="54" t="s">
        <v>6607</v>
      </c>
      <c r="AF69" s="60" t="s">
        <v>6675</v>
      </c>
      <c r="AG69" s="54" t="s">
        <v>54</v>
      </c>
      <c r="AH69" s="32"/>
      <c r="AI69" s="32"/>
      <c r="AJ69" s="32"/>
      <c r="AK69" s="32"/>
      <c r="AL69" s="32"/>
      <c r="AM69" s="32"/>
      <c r="AN69" s="32"/>
      <c r="AO69" s="32"/>
      <c r="AP69" s="32"/>
      <c r="AQ69" s="32"/>
      <c r="AR69" s="2"/>
      <c r="AS69" s="3"/>
      <c r="AT69" s="3"/>
      <c r="AU69" s="3"/>
      <c r="AV69" s="3"/>
    </row>
    <row r="70" spans="1:48" x14ac:dyDescent="0.25">
      <c r="A70" s="46" t="s">
        <v>208</v>
      </c>
      <c r="B70">
        <v>70</v>
      </c>
      <c r="C70" s="47" t="s">
        <v>7524</v>
      </c>
      <c r="D70" s="49"/>
      <c r="E70" s="50">
        <v>2756.346923828125</v>
      </c>
      <c r="F70" s="50">
        <v>7004.3349609375</v>
      </c>
      <c r="G70" s="51"/>
      <c r="H70" s="52"/>
      <c r="I70" s="52"/>
      <c r="J70" s="63"/>
      <c r="K70" s="32">
        <v>0</v>
      </c>
      <c r="L70" s="32">
        <v>1</v>
      </c>
      <c r="M70" s="33">
        <v>0</v>
      </c>
      <c r="N70" s="33">
        <v>1</v>
      </c>
      <c r="O70" s="33">
        <v>0</v>
      </c>
      <c r="P70" s="33">
        <v>0.99999899999999997</v>
      </c>
      <c r="Q70" s="33">
        <v>0</v>
      </c>
      <c r="R70" s="33">
        <v>0</v>
      </c>
      <c r="S70" s="48">
        <v>70</v>
      </c>
      <c r="T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 s="54">
        <v>754</v>
      </c>
      <c r="V70" s="54">
        <v>18</v>
      </c>
      <c r="W70" s="54">
        <v>5268</v>
      </c>
      <c r="X70" s="54">
        <v>7964</v>
      </c>
      <c r="Y70" s="54"/>
      <c r="Z70" s="54"/>
      <c r="AA70" s="54"/>
      <c r="AB70" s="54"/>
      <c r="AC70" s="54"/>
      <c r="AD70" s="56">
        <v>42854.188437500001</v>
      </c>
      <c r="AE70" s="54" t="s">
        <v>6607</v>
      </c>
      <c r="AF70" s="60" t="s">
        <v>6676</v>
      </c>
      <c r="AG70" s="54" t="s">
        <v>55</v>
      </c>
      <c r="AH70" s="32"/>
      <c r="AI70" s="32"/>
      <c r="AJ70" s="32"/>
      <c r="AK70" s="32"/>
      <c r="AL70" s="32"/>
      <c r="AM70" s="32"/>
      <c r="AN70" s="74" t="s">
        <v>8529</v>
      </c>
      <c r="AO70" s="74" t="s">
        <v>8529</v>
      </c>
      <c r="AP70" s="74" t="s">
        <v>9075</v>
      </c>
      <c r="AQ70" s="74" t="s">
        <v>9075</v>
      </c>
      <c r="AR70" s="2"/>
      <c r="AS70" s="3"/>
      <c r="AT70" s="3"/>
      <c r="AU70" s="3"/>
      <c r="AV70" s="3"/>
    </row>
    <row r="71" spans="1:48" x14ac:dyDescent="0.25">
      <c r="A71" s="46" t="s">
        <v>872</v>
      </c>
      <c r="B71">
        <v>71</v>
      </c>
      <c r="C71" s="47" t="s">
        <v>7525</v>
      </c>
      <c r="D71" s="49"/>
      <c r="E71" s="50">
        <v>6541.82568359375</v>
      </c>
      <c r="F71" s="50">
        <v>8631.23828125</v>
      </c>
      <c r="G71" s="51"/>
      <c r="H71" s="52"/>
      <c r="I71" s="52"/>
      <c r="J71" s="63"/>
      <c r="K71" s="32">
        <v>1</v>
      </c>
      <c r="L71" s="32">
        <v>0</v>
      </c>
      <c r="M71" s="33">
        <v>0</v>
      </c>
      <c r="N71" s="33">
        <v>1</v>
      </c>
      <c r="O71" s="33">
        <v>0</v>
      </c>
      <c r="P71" s="33">
        <v>0.99999899999999997</v>
      </c>
      <c r="Q71" s="33">
        <v>0</v>
      </c>
      <c r="R71" s="33">
        <v>0</v>
      </c>
      <c r="S71" s="48">
        <v>71</v>
      </c>
      <c r="T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 s="54">
        <v>93</v>
      </c>
      <c r="V71" s="54">
        <v>150</v>
      </c>
      <c r="W71" s="54">
        <v>5362</v>
      </c>
      <c r="X71" s="54">
        <v>4208</v>
      </c>
      <c r="Y71" s="54">
        <v>-25200</v>
      </c>
      <c r="Z71" s="54" t="s">
        <v>5473</v>
      </c>
      <c r="AA71" s="54" t="s">
        <v>6045</v>
      </c>
      <c r="AB71" s="54"/>
      <c r="AC71" s="54" t="s">
        <v>6577</v>
      </c>
      <c r="AD71" s="56">
        <v>42925.309282407405</v>
      </c>
      <c r="AE71" s="54" t="s">
        <v>6607</v>
      </c>
      <c r="AF71" s="60" t="s">
        <v>6677</v>
      </c>
      <c r="AG71" s="54" t="s">
        <v>54</v>
      </c>
      <c r="AH71" s="32"/>
      <c r="AI71" s="32"/>
      <c r="AJ71" s="32"/>
      <c r="AK71" s="32"/>
      <c r="AL71" s="32"/>
      <c r="AM71" s="32"/>
      <c r="AN71" s="32"/>
      <c r="AO71" s="32"/>
      <c r="AP71" s="32"/>
      <c r="AQ71" s="32"/>
      <c r="AR71" s="2"/>
      <c r="AS71" s="3"/>
      <c r="AT71" s="3"/>
      <c r="AU71" s="3"/>
      <c r="AV71" s="3"/>
    </row>
    <row r="72" spans="1:48" x14ac:dyDescent="0.25">
      <c r="A72" s="46" t="s">
        <v>209</v>
      </c>
      <c r="B72">
        <v>72</v>
      </c>
      <c r="C72" s="47" t="s">
        <v>7526</v>
      </c>
      <c r="D72" s="49"/>
      <c r="E72" s="50">
        <v>1405.87109375</v>
      </c>
      <c r="F72" s="50">
        <v>1632.9498291015625</v>
      </c>
      <c r="G72" s="51"/>
      <c r="H72" s="52"/>
      <c r="I72" s="52"/>
      <c r="J72" s="63"/>
      <c r="K72" s="32">
        <v>0</v>
      </c>
      <c r="L72" s="32">
        <v>1</v>
      </c>
      <c r="M72" s="33">
        <v>0</v>
      </c>
      <c r="N72" s="33">
        <v>2.6200000000000003E-4</v>
      </c>
      <c r="O72" s="33">
        <v>0</v>
      </c>
      <c r="P72" s="33">
        <v>0.54073700000000002</v>
      </c>
      <c r="Q72" s="33">
        <v>0</v>
      </c>
      <c r="R72" s="33">
        <v>0</v>
      </c>
      <c r="S72" s="48">
        <v>72</v>
      </c>
      <c r="T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 s="54">
        <v>40</v>
      </c>
      <c r="V72" s="54">
        <v>3</v>
      </c>
      <c r="W72" s="54">
        <v>192</v>
      </c>
      <c r="X72" s="54">
        <v>687</v>
      </c>
      <c r="Y72" s="54"/>
      <c r="Z72" s="54"/>
      <c r="AA72" s="54" t="s">
        <v>6046</v>
      </c>
      <c r="AB72" s="54"/>
      <c r="AC72" s="54"/>
      <c r="AD72" s="56">
        <v>43111.021562499998</v>
      </c>
      <c r="AE72" s="54" t="s">
        <v>6607</v>
      </c>
      <c r="AF72" s="60" t="s">
        <v>6678</v>
      </c>
      <c r="AG72" s="54" t="s">
        <v>55</v>
      </c>
      <c r="AH72" s="32"/>
      <c r="AI72" s="32"/>
      <c r="AJ72" s="32"/>
      <c r="AK72" s="32"/>
      <c r="AL72" s="32" t="s">
        <v>2195</v>
      </c>
      <c r="AM72" s="32" t="s">
        <v>2195</v>
      </c>
      <c r="AN72" s="74" t="s">
        <v>8504</v>
      </c>
      <c r="AO72" s="74" t="s">
        <v>8504</v>
      </c>
      <c r="AP72" s="74" t="s">
        <v>9048</v>
      </c>
      <c r="AQ72" s="74" t="s">
        <v>9048</v>
      </c>
      <c r="AR72" s="2"/>
      <c r="AS72" s="3"/>
      <c r="AT72" s="3"/>
      <c r="AU72" s="3"/>
      <c r="AV72" s="3"/>
    </row>
    <row r="73" spans="1:48" x14ac:dyDescent="0.25">
      <c r="A73" s="46" t="s">
        <v>210</v>
      </c>
      <c r="B73">
        <v>73</v>
      </c>
      <c r="C73" s="47" t="s">
        <v>7527</v>
      </c>
      <c r="D73" s="49"/>
      <c r="E73" s="50">
        <v>9534.33984375</v>
      </c>
      <c r="F73" s="50">
        <v>5197.20263671875</v>
      </c>
      <c r="G73" s="51"/>
      <c r="H73" s="52"/>
      <c r="I73" s="52"/>
      <c r="J73" s="63"/>
      <c r="K73" s="32">
        <v>0</v>
      </c>
      <c r="L73" s="32">
        <v>1</v>
      </c>
      <c r="M73" s="33">
        <v>0</v>
      </c>
      <c r="N73" s="33">
        <v>3.21E-4</v>
      </c>
      <c r="O73" s="33">
        <v>1.9999999999999999E-6</v>
      </c>
      <c r="P73" s="33">
        <v>0.48370299999999999</v>
      </c>
      <c r="Q73" s="33">
        <v>0</v>
      </c>
      <c r="R73" s="33">
        <v>0</v>
      </c>
      <c r="S73" s="48">
        <v>73</v>
      </c>
      <c r="T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 s="54">
        <v>137</v>
      </c>
      <c r="V73" s="54">
        <v>146</v>
      </c>
      <c r="W73" s="54">
        <v>10001</v>
      </c>
      <c r="X73" s="54">
        <v>15</v>
      </c>
      <c r="Y73" s="54">
        <v>7200</v>
      </c>
      <c r="Z73" s="54" t="s">
        <v>5474</v>
      </c>
      <c r="AA73" s="54"/>
      <c r="AB73" s="60" t="s">
        <v>6268</v>
      </c>
      <c r="AC73" s="54" t="s">
        <v>6024</v>
      </c>
      <c r="AD73" s="56">
        <v>40870.430405092593</v>
      </c>
      <c r="AE73" s="54" t="s">
        <v>6607</v>
      </c>
      <c r="AF73" s="60" t="s">
        <v>6679</v>
      </c>
      <c r="AG73" s="54" t="s">
        <v>55</v>
      </c>
      <c r="AH73" s="32" t="s">
        <v>1756</v>
      </c>
      <c r="AI73" s="32" t="s">
        <v>1756</v>
      </c>
      <c r="AJ73" s="32" t="s">
        <v>2146</v>
      </c>
      <c r="AK73" s="32" t="s">
        <v>2146</v>
      </c>
      <c r="AL73" s="32"/>
      <c r="AM73" s="32"/>
      <c r="AN73" s="74" t="s">
        <v>9536</v>
      </c>
      <c r="AO73" s="74" t="s">
        <v>9536</v>
      </c>
      <c r="AP73" s="74" t="s">
        <v>9742</v>
      </c>
      <c r="AQ73" s="74" t="s">
        <v>9742</v>
      </c>
      <c r="AR73" s="2"/>
      <c r="AS73" s="3"/>
      <c r="AT73" s="3"/>
      <c r="AU73" s="3"/>
      <c r="AV73" s="3"/>
    </row>
    <row r="74" spans="1:48" x14ac:dyDescent="0.25">
      <c r="A74" s="46" t="s">
        <v>873</v>
      </c>
      <c r="B74">
        <v>74</v>
      </c>
      <c r="C74" s="47" t="s">
        <v>7528</v>
      </c>
      <c r="D74" s="49"/>
      <c r="E74" s="50">
        <v>6711.75830078125</v>
      </c>
      <c r="F74" s="50">
        <v>4215.43896484375</v>
      </c>
      <c r="G74" s="51"/>
      <c r="H74" s="52"/>
      <c r="I74" s="52"/>
      <c r="J74" s="63"/>
      <c r="K74" s="32">
        <v>5</v>
      </c>
      <c r="L74" s="32">
        <v>0</v>
      </c>
      <c r="M74" s="33">
        <v>14316</v>
      </c>
      <c r="N74" s="33">
        <v>3.9899999999999999E-4</v>
      </c>
      <c r="O74" s="33">
        <v>3.6999999999999998E-5</v>
      </c>
      <c r="P74" s="33">
        <v>1.962958</v>
      </c>
      <c r="Q74" s="33">
        <v>0</v>
      </c>
      <c r="R74" s="33">
        <v>0</v>
      </c>
      <c r="S74" s="48">
        <v>74</v>
      </c>
      <c r="T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 s="54">
        <v>1032</v>
      </c>
      <c r="V74" s="54">
        <v>72250706</v>
      </c>
      <c r="W74" s="54">
        <v>22456</v>
      </c>
      <c r="X74" s="54">
        <v>2194</v>
      </c>
      <c r="Y74" s="54">
        <v>-25200</v>
      </c>
      <c r="Z74" s="54" t="s">
        <v>5475</v>
      </c>
      <c r="AA74" s="54" t="s">
        <v>6047</v>
      </c>
      <c r="AB74" s="60" t="s">
        <v>6269</v>
      </c>
      <c r="AC74" s="54" t="s">
        <v>6577</v>
      </c>
      <c r="AD74" s="56">
        <v>39399.905393518522</v>
      </c>
      <c r="AE74" s="54" t="s">
        <v>6607</v>
      </c>
      <c r="AF74" s="60" t="s">
        <v>6680</v>
      </c>
      <c r="AG74" s="54" t="s">
        <v>54</v>
      </c>
      <c r="AH74" s="32"/>
      <c r="AI74" s="32"/>
      <c r="AJ74" s="32"/>
      <c r="AK74" s="32"/>
      <c r="AL74" s="32"/>
      <c r="AM74" s="32"/>
      <c r="AN74" s="32"/>
      <c r="AO74" s="32"/>
      <c r="AP74" s="32"/>
      <c r="AQ74" s="32"/>
      <c r="AR74" s="2"/>
      <c r="AS74" s="3"/>
      <c r="AT74" s="3"/>
      <c r="AU74" s="3"/>
      <c r="AV74" s="3"/>
    </row>
    <row r="75" spans="1:48" x14ac:dyDescent="0.25">
      <c r="A75" s="46" t="s">
        <v>211</v>
      </c>
      <c r="B75">
        <v>75</v>
      </c>
      <c r="C75" s="47" t="s">
        <v>7529</v>
      </c>
      <c r="D75" s="49"/>
      <c r="E75" s="50">
        <v>5855.708984375</v>
      </c>
      <c r="F75" s="50">
        <v>5860.357421875</v>
      </c>
      <c r="G75" s="51"/>
      <c r="H75" s="52"/>
      <c r="I75" s="52"/>
      <c r="J75" s="63"/>
      <c r="K75" s="32">
        <v>0</v>
      </c>
      <c r="L75" s="32">
        <v>5</v>
      </c>
      <c r="M75" s="33">
        <v>20</v>
      </c>
      <c r="N75" s="33">
        <v>0.2</v>
      </c>
      <c r="O75" s="33">
        <v>0</v>
      </c>
      <c r="P75" s="33">
        <v>2.8378359999999998</v>
      </c>
      <c r="Q75" s="33">
        <v>0</v>
      </c>
      <c r="R75" s="33">
        <v>0</v>
      </c>
      <c r="S75" s="48">
        <v>75</v>
      </c>
      <c r="T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 s="54">
        <v>315</v>
      </c>
      <c r="V75" s="54">
        <v>177</v>
      </c>
      <c r="W75" s="54">
        <v>1124</v>
      </c>
      <c r="X75" s="54">
        <v>304</v>
      </c>
      <c r="Y75" s="54"/>
      <c r="Z75" s="54" t="s">
        <v>5476</v>
      </c>
      <c r="AA75" s="54" t="s">
        <v>6048</v>
      </c>
      <c r="AB75" s="60" t="s">
        <v>6270</v>
      </c>
      <c r="AC75" s="54"/>
      <c r="AD75" s="56">
        <v>42476.750243055554</v>
      </c>
      <c r="AE75" s="54" t="s">
        <v>6607</v>
      </c>
      <c r="AF75" s="60" t="s">
        <v>6681</v>
      </c>
      <c r="AG75" s="54" t="s">
        <v>55</v>
      </c>
      <c r="AH75" s="32" t="s">
        <v>1757</v>
      </c>
      <c r="AI75" s="32" t="s">
        <v>1757</v>
      </c>
      <c r="AJ75" s="32" t="s">
        <v>2139</v>
      </c>
      <c r="AK75" s="32" t="s">
        <v>2139</v>
      </c>
      <c r="AL75" s="32" t="s">
        <v>2199</v>
      </c>
      <c r="AM75" s="32" t="s">
        <v>2199</v>
      </c>
      <c r="AN75" s="74" t="s">
        <v>8530</v>
      </c>
      <c r="AO75" s="74" t="s">
        <v>8530</v>
      </c>
      <c r="AP75" s="74" t="s">
        <v>9076</v>
      </c>
      <c r="AQ75" s="74" t="s">
        <v>9076</v>
      </c>
      <c r="AR75" s="2"/>
      <c r="AS75" s="3"/>
      <c r="AT75" s="3"/>
      <c r="AU75" s="3"/>
      <c r="AV75" s="3"/>
    </row>
    <row r="76" spans="1:48" x14ac:dyDescent="0.25">
      <c r="A76" s="46" t="s">
        <v>874</v>
      </c>
      <c r="B76">
        <v>76</v>
      </c>
      <c r="C76" s="47" t="s">
        <v>7530</v>
      </c>
      <c r="D76" s="49"/>
      <c r="E76" s="50">
        <v>9631.3046875</v>
      </c>
      <c r="F76" s="50">
        <v>4664.5810546875</v>
      </c>
      <c r="G76" s="51"/>
      <c r="H76" s="52"/>
      <c r="I76" s="52"/>
      <c r="J76" s="63"/>
      <c r="K76" s="32">
        <v>1</v>
      </c>
      <c r="L76" s="32">
        <v>0</v>
      </c>
      <c r="M76" s="33">
        <v>0</v>
      </c>
      <c r="N76" s="33">
        <v>0.111111</v>
      </c>
      <c r="O76" s="33">
        <v>0</v>
      </c>
      <c r="P76" s="33">
        <v>0.63243199999999999</v>
      </c>
      <c r="Q76" s="33">
        <v>0</v>
      </c>
      <c r="R76" s="33">
        <v>0</v>
      </c>
      <c r="S76" s="48">
        <v>76</v>
      </c>
      <c r="T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 s="54">
        <v>107</v>
      </c>
      <c r="V76" s="54">
        <v>94745</v>
      </c>
      <c r="W76" s="54">
        <v>10002</v>
      </c>
      <c r="X76" s="54">
        <v>1404</v>
      </c>
      <c r="Y76" s="54">
        <v>-25200</v>
      </c>
      <c r="Z76" s="54" t="s">
        <v>5477</v>
      </c>
      <c r="AA76" s="54" t="s">
        <v>6049</v>
      </c>
      <c r="AB76" s="60" t="s">
        <v>6271</v>
      </c>
      <c r="AC76" s="54" t="s">
        <v>6577</v>
      </c>
      <c r="AD76" s="56">
        <v>40424.952673611115</v>
      </c>
      <c r="AE76" s="54" t="s">
        <v>6607</v>
      </c>
      <c r="AF76" s="60" t="s">
        <v>6682</v>
      </c>
      <c r="AG76" s="54" t="s">
        <v>54</v>
      </c>
      <c r="AH76" s="32"/>
      <c r="AI76" s="32"/>
      <c r="AJ76" s="32"/>
      <c r="AK76" s="32"/>
      <c r="AL76" s="32"/>
      <c r="AM76" s="32"/>
      <c r="AN76" s="32"/>
      <c r="AO76" s="32"/>
      <c r="AP76" s="32"/>
      <c r="AQ76" s="32"/>
      <c r="AR76" s="2"/>
      <c r="AS76" s="3"/>
      <c r="AT76" s="3"/>
      <c r="AU76" s="3"/>
      <c r="AV76" s="3"/>
    </row>
    <row r="77" spans="1:48" x14ac:dyDescent="0.25">
      <c r="A77" s="46" t="s">
        <v>875</v>
      </c>
      <c r="B77">
        <v>77</v>
      </c>
      <c r="C77" s="47" t="s">
        <v>7531</v>
      </c>
      <c r="D77" s="49"/>
      <c r="E77" s="50">
        <v>7414.97705078125</v>
      </c>
      <c r="F77" s="50">
        <v>8619.2607421875</v>
      </c>
      <c r="G77" s="51"/>
      <c r="H77" s="52"/>
      <c r="I77" s="52"/>
      <c r="J77" s="63"/>
      <c r="K77" s="32">
        <v>1</v>
      </c>
      <c r="L77" s="32">
        <v>0</v>
      </c>
      <c r="M77" s="33">
        <v>0</v>
      </c>
      <c r="N77" s="33">
        <v>0.111111</v>
      </c>
      <c r="O77" s="33">
        <v>0</v>
      </c>
      <c r="P77" s="33">
        <v>0.63243199999999999</v>
      </c>
      <c r="Q77" s="33">
        <v>0</v>
      </c>
      <c r="R77" s="33">
        <v>0</v>
      </c>
      <c r="S77" s="48">
        <v>77</v>
      </c>
      <c r="T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 s="54">
        <v>45</v>
      </c>
      <c r="V77" s="54">
        <v>35105</v>
      </c>
      <c r="W77" s="54">
        <v>755</v>
      </c>
      <c r="X77" s="54">
        <v>260</v>
      </c>
      <c r="Y77" s="54">
        <v>-18000</v>
      </c>
      <c r="Z77" s="54" t="s">
        <v>5478</v>
      </c>
      <c r="AA77" s="54" t="s">
        <v>6050</v>
      </c>
      <c r="AB77" s="60" t="s">
        <v>6272</v>
      </c>
      <c r="AC77" s="54" t="s">
        <v>6581</v>
      </c>
      <c r="AD77" s="56">
        <v>41665.086643518516</v>
      </c>
      <c r="AE77" s="54" t="s">
        <v>6607</v>
      </c>
      <c r="AF77" s="60" t="s">
        <v>6683</v>
      </c>
      <c r="AG77" s="54" t="s">
        <v>54</v>
      </c>
      <c r="AH77" s="32"/>
      <c r="AI77" s="32"/>
      <c r="AJ77" s="32"/>
      <c r="AK77" s="32"/>
      <c r="AL77" s="32"/>
      <c r="AM77" s="32"/>
      <c r="AN77" s="32"/>
      <c r="AO77" s="32"/>
      <c r="AP77" s="32"/>
      <c r="AQ77" s="32"/>
      <c r="AR77" s="2"/>
      <c r="AS77" s="3"/>
      <c r="AT77" s="3"/>
      <c r="AU77" s="3"/>
      <c r="AV77" s="3"/>
    </row>
    <row r="78" spans="1:48" x14ac:dyDescent="0.25">
      <c r="A78" s="46" t="s">
        <v>876</v>
      </c>
      <c r="B78">
        <v>78</v>
      </c>
      <c r="C78" s="47" t="s">
        <v>7532</v>
      </c>
      <c r="D78" s="49"/>
      <c r="E78" s="50">
        <v>2333.7412109375</v>
      </c>
      <c r="F78" s="50">
        <v>8981.1640625</v>
      </c>
      <c r="G78" s="51"/>
      <c r="H78" s="52"/>
      <c r="I78" s="52"/>
      <c r="J78" s="63"/>
      <c r="K78" s="32">
        <v>1</v>
      </c>
      <c r="L78" s="32">
        <v>0</v>
      </c>
      <c r="M78" s="33">
        <v>0</v>
      </c>
      <c r="N78" s="33">
        <v>0.111111</v>
      </c>
      <c r="O78" s="33">
        <v>0</v>
      </c>
      <c r="P78" s="33">
        <v>0.63243199999999999</v>
      </c>
      <c r="Q78" s="33">
        <v>0</v>
      </c>
      <c r="R78" s="33">
        <v>0</v>
      </c>
      <c r="S78" s="48">
        <v>78</v>
      </c>
      <c r="T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 s="54">
        <v>14496</v>
      </c>
      <c r="V78" s="54">
        <v>14433</v>
      </c>
      <c r="W78" s="54">
        <v>3224</v>
      </c>
      <c r="X78" s="54">
        <v>2786</v>
      </c>
      <c r="Y78" s="54"/>
      <c r="Z78" s="54" t="s">
        <v>5479</v>
      </c>
      <c r="AA78" s="54" t="s">
        <v>6051</v>
      </c>
      <c r="AB78" s="60" t="s">
        <v>6273</v>
      </c>
      <c r="AC78" s="54"/>
      <c r="AD78" s="56">
        <v>40424.894768518519</v>
      </c>
      <c r="AE78" s="54" t="s">
        <v>6607</v>
      </c>
      <c r="AF78" s="60" t="s">
        <v>6684</v>
      </c>
      <c r="AG78" s="54" t="s">
        <v>54</v>
      </c>
      <c r="AH78" s="32"/>
      <c r="AI78" s="32"/>
      <c r="AJ78" s="32"/>
      <c r="AK78" s="32"/>
      <c r="AL78" s="32"/>
      <c r="AM78" s="32"/>
      <c r="AN78" s="32"/>
      <c r="AO78" s="32"/>
      <c r="AP78" s="32"/>
      <c r="AQ78" s="32"/>
      <c r="AR78" s="2"/>
      <c r="AS78" s="3"/>
      <c r="AT78" s="3"/>
      <c r="AU78" s="3"/>
      <c r="AV78" s="3"/>
    </row>
    <row r="79" spans="1:48" x14ac:dyDescent="0.25">
      <c r="A79" s="46" t="s">
        <v>877</v>
      </c>
      <c r="B79">
        <v>79</v>
      </c>
      <c r="C79" s="47" t="s">
        <v>7533</v>
      </c>
      <c r="D79" s="49"/>
      <c r="E79" s="50">
        <v>3540.6640625</v>
      </c>
      <c r="F79" s="50">
        <v>9479.423828125</v>
      </c>
      <c r="G79" s="51"/>
      <c r="H79" s="52"/>
      <c r="I79" s="52"/>
      <c r="J79" s="63"/>
      <c r="K79" s="32">
        <v>1</v>
      </c>
      <c r="L79" s="32">
        <v>0</v>
      </c>
      <c r="M79" s="33">
        <v>0</v>
      </c>
      <c r="N79" s="33">
        <v>0.111111</v>
      </c>
      <c r="O79" s="33">
        <v>0</v>
      </c>
      <c r="P79" s="33">
        <v>0.63243199999999999</v>
      </c>
      <c r="Q79" s="33">
        <v>0</v>
      </c>
      <c r="R79" s="33">
        <v>0</v>
      </c>
      <c r="S79" s="48">
        <v>79</v>
      </c>
      <c r="T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 s="54">
        <v>4886</v>
      </c>
      <c r="V79" s="54">
        <v>4461</v>
      </c>
      <c r="W79" s="54">
        <v>38331</v>
      </c>
      <c r="X79" s="54">
        <v>28108</v>
      </c>
      <c r="Y79" s="54">
        <v>-14400</v>
      </c>
      <c r="Z79" s="54" t="s">
        <v>5480</v>
      </c>
      <c r="AA79" s="54" t="s">
        <v>6052</v>
      </c>
      <c r="AB79" s="60" t="s">
        <v>6274</v>
      </c>
      <c r="AC79" s="54" t="s">
        <v>6582</v>
      </c>
      <c r="AD79" s="56">
        <v>41119.516967592594</v>
      </c>
      <c r="AE79" s="54" t="s">
        <v>6607</v>
      </c>
      <c r="AF79" s="60" t="s">
        <v>6685</v>
      </c>
      <c r="AG79" s="54" t="s">
        <v>54</v>
      </c>
      <c r="AH79" s="32"/>
      <c r="AI79" s="32"/>
      <c r="AJ79" s="32"/>
      <c r="AK79" s="32"/>
      <c r="AL79" s="32"/>
      <c r="AM79" s="32"/>
      <c r="AN79" s="32"/>
      <c r="AO79" s="32"/>
      <c r="AP79" s="32"/>
      <c r="AQ79" s="32"/>
      <c r="AR79" s="2"/>
      <c r="AS79" s="3"/>
      <c r="AT79" s="3"/>
      <c r="AU79" s="3"/>
      <c r="AV79" s="3"/>
    </row>
    <row r="80" spans="1:48" x14ac:dyDescent="0.25">
      <c r="A80" s="46" t="s">
        <v>878</v>
      </c>
      <c r="B80">
        <v>80</v>
      </c>
      <c r="C80" s="47" t="s">
        <v>7534</v>
      </c>
      <c r="D80" s="49"/>
      <c r="E80" s="50">
        <v>3175.47607421875</v>
      </c>
      <c r="F80" s="50">
        <v>8669.0224609375</v>
      </c>
      <c r="G80" s="51"/>
      <c r="H80" s="52"/>
      <c r="I80" s="52"/>
      <c r="J80" s="63"/>
      <c r="K80" s="32">
        <v>1</v>
      </c>
      <c r="L80" s="32">
        <v>0</v>
      </c>
      <c r="M80" s="33">
        <v>0</v>
      </c>
      <c r="N80" s="33">
        <v>0.111111</v>
      </c>
      <c r="O80" s="33">
        <v>0</v>
      </c>
      <c r="P80" s="33">
        <v>0.63243199999999999</v>
      </c>
      <c r="Q80" s="33">
        <v>0</v>
      </c>
      <c r="R80" s="33">
        <v>0</v>
      </c>
      <c r="S80" s="48">
        <v>80</v>
      </c>
      <c r="T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 s="54">
        <v>130</v>
      </c>
      <c r="V80" s="54">
        <v>336117</v>
      </c>
      <c r="W80" s="54">
        <v>62175</v>
      </c>
      <c r="X80" s="54">
        <v>2529</v>
      </c>
      <c r="Y80" s="54">
        <v>-14400</v>
      </c>
      <c r="Z80" s="54" t="s">
        <v>5481</v>
      </c>
      <c r="AA80" s="54"/>
      <c r="AB80" s="60" t="s">
        <v>6275</v>
      </c>
      <c r="AC80" s="54" t="s">
        <v>6582</v>
      </c>
      <c r="AD80" s="56">
        <v>41375.999641203707</v>
      </c>
      <c r="AE80" s="54" t="s">
        <v>6607</v>
      </c>
      <c r="AF80" s="60" t="s">
        <v>6686</v>
      </c>
      <c r="AG80" s="54" t="s">
        <v>54</v>
      </c>
      <c r="AH80" s="32"/>
      <c r="AI80" s="32"/>
      <c r="AJ80" s="32"/>
      <c r="AK80" s="32"/>
      <c r="AL80" s="32"/>
      <c r="AM80" s="32"/>
      <c r="AN80" s="32"/>
      <c r="AO80" s="32"/>
      <c r="AP80" s="32"/>
      <c r="AQ80" s="32"/>
      <c r="AR80" s="2"/>
      <c r="AS80" s="3"/>
      <c r="AT80" s="3"/>
      <c r="AU80" s="3"/>
      <c r="AV80" s="3"/>
    </row>
    <row r="81" spans="1:48" x14ac:dyDescent="0.25">
      <c r="A81" s="46" t="s">
        <v>212</v>
      </c>
      <c r="B81">
        <v>81</v>
      </c>
      <c r="C81" s="47" t="s">
        <v>7535</v>
      </c>
      <c r="D81" s="49"/>
      <c r="E81" s="50">
        <v>2061.024169921875</v>
      </c>
      <c r="F81" s="50">
        <v>9593.08203125</v>
      </c>
      <c r="G81" s="51"/>
      <c r="H81" s="52"/>
      <c r="I81" s="52"/>
      <c r="J81" s="63"/>
      <c r="K81" s="32">
        <v>1</v>
      </c>
      <c r="L81" s="32">
        <v>1</v>
      </c>
      <c r="M81" s="33">
        <v>0</v>
      </c>
      <c r="N81" s="33">
        <v>0</v>
      </c>
      <c r="O81" s="33">
        <v>0</v>
      </c>
      <c r="P81" s="33">
        <v>0.99999899999999997</v>
      </c>
      <c r="Q81" s="33">
        <v>0</v>
      </c>
      <c r="R81" s="33" t="s">
        <v>8309</v>
      </c>
      <c r="S81" s="48">
        <v>81</v>
      </c>
      <c r="T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 s="54">
        <v>391</v>
      </c>
      <c r="V81" s="54">
        <v>1643</v>
      </c>
      <c r="W81" s="54">
        <v>13251</v>
      </c>
      <c r="X81" s="54">
        <v>419</v>
      </c>
      <c r="Y81" s="54">
        <v>10800</v>
      </c>
      <c r="Z81" s="54" t="s">
        <v>5482</v>
      </c>
      <c r="AA81" s="54" t="s">
        <v>6053</v>
      </c>
      <c r="AB81" s="60" t="s">
        <v>6276</v>
      </c>
      <c r="AC81" s="54" t="s">
        <v>6576</v>
      </c>
      <c r="AD81" s="56">
        <v>40507.333865740744</v>
      </c>
      <c r="AE81" s="54" t="s">
        <v>6607</v>
      </c>
      <c r="AF81" s="60" t="s">
        <v>6687</v>
      </c>
      <c r="AG81" s="54" t="s">
        <v>55</v>
      </c>
      <c r="AH81" s="32" t="s">
        <v>1758</v>
      </c>
      <c r="AI81" s="32" t="s">
        <v>1758</v>
      </c>
      <c r="AJ81" s="32" t="s">
        <v>2136</v>
      </c>
      <c r="AK81" s="32" t="s">
        <v>2136</v>
      </c>
      <c r="AL81" s="32"/>
      <c r="AM81" s="32"/>
      <c r="AN81" s="74" t="s">
        <v>8531</v>
      </c>
      <c r="AO81" s="74" t="s">
        <v>8531</v>
      </c>
      <c r="AP81" s="74" t="s">
        <v>9077</v>
      </c>
      <c r="AQ81" s="74" t="s">
        <v>9077</v>
      </c>
      <c r="AR81" s="2"/>
      <c r="AS81" s="3"/>
      <c r="AT81" s="3"/>
      <c r="AU81" s="3"/>
      <c r="AV81" s="3"/>
    </row>
    <row r="82" spans="1:48" x14ac:dyDescent="0.25">
      <c r="A82" s="46" t="s">
        <v>213</v>
      </c>
      <c r="B82">
        <v>82</v>
      </c>
      <c r="C82" s="47" t="s">
        <v>7536</v>
      </c>
      <c r="D82" s="49"/>
      <c r="E82" s="50">
        <v>3851.69384765625</v>
      </c>
      <c r="F82" s="50">
        <v>7982.5078125</v>
      </c>
      <c r="G82" s="51"/>
      <c r="H82" s="52"/>
      <c r="I82" s="52"/>
      <c r="J82" s="63"/>
      <c r="K82" s="32">
        <v>1</v>
      </c>
      <c r="L82" s="32">
        <v>1</v>
      </c>
      <c r="M82" s="33">
        <v>0</v>
      </c>
      <c r="N82" s="33">
        <v>0</v>
      </c>
      <c r="O82" s="33">
        <v>0</v>
      </c>
      <c r="P82" s="33">
        <v>0.99999899999999997</v>
      </c>
      <c r="Q82" s="33">
        <v>0</v>
      </c>
      <c r="R82" s="33" t="s">
        <v>8309</v>
      </c>
      <c r="S82" s="48">
        <v>82</v>
      </c>
      <c r="T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 s="54">
        <v>39</v>
      </c>
      <c r="V82" s="54">
        <v>2</v>
      </c>
      <c r="W82" s="54">
        <v>565</v>
      </c>
      <c r="X82" s="54">
        <v>0</v>
      </c>
      <c r="Y82" s="54">
        <v>3600</v>
      </c>
      <c r="Z82" s="54" t="s">
        <v>5483</v>
      </c>
      <c r="AA82" s="54" t="s">
        <v>6017</v>
      </c>
      <c r="AB82" s="60" t="s">
        <v>6277</v>
      </c>
      <c r="AC82" s="54" t="s">
        <v>6016</v>
      </c>
      <c r="AD82" s="56">
        <v>43225.62158564815</v>
      </c>
      <c r="AE82" s="54" t="s">
        <v>6607</v>
      </c>
      <c r="AF82" s="60" t="s">
        <v>6688</v>
      </c>
      <c r="AG82" s="54" t="s">
        <v>55</v>
      </c>
      <c r="AH82" s="32" t="s">
        <v>1759</v>
      </c>
      <c r="AI82" s="32" t="s">
        <v>1759</v>
      </c>
      <c r="AJ82" s="32" t="s">
        <v>2147</v>
      </c>
      <c r="AK82" s="32" t="s">
        <v>2147</v>
      </c>
      <c r="AL82" s="32"/>
      <c r="AM82" s="32"/>
      <c r="AN82" s="74" t="s">
        <v>8531</v>
      </c>
      <c r="AO82" s="74" t="s">
        <v>8531</v>
      </c>
      <c r="AP82" s="74" t="s">
        <v>9077</v>
      </c>
      <c r="AQ82" s="74" t="s">
        <v>9077</v>
      </c>
      <c r="AR82" s="2"/>
      <c r="AS82" s="3"/>
      <c r="AT82" s="3"/>
      <c r="AU82" s="3"/>
      <c r="AV82" s="3"/>
    </row>
    <row r="83" spans="1:48" x14ac:dyDescent="0.25">
      <c r="A83" s="46" t="s">
        <v>214</v>
      </c>
      <c r="B83">
        <v>83</v>
      </c>
      <c r="C83" s="47" t="s">
        <v>7537</v>
      </c>
      <c r="D83" s="49"/>
      <c r="E83" s="50">
        <v>4020.71044921875</v>
      </c>
      <c r="F83" s="50">
        <v>3514.7412109375</v>
      </c>
      <c r="G83" s="51"/>
      <c r="H83" s="52"/>
      <c r="I83" s="52"/>
      <c r="J83" s="63"/>
      <c r="K83" s="32">
        <v>0</v>
      </c>
      <c r="L83" s="32">
        <v>2</v>
      </c>
      <c r="M83" s="33">
        <v>338.80417499999999</v>
      </c>
      <c r="N83" s="33">
        <v>3.6499999999999998E-4</v>
      </c>
      <c r="O83" s="33">
        <v>1.2E-5</v>
      </c>
      <c r="P83" s="33">
        <v>0.58321699999999999</v>
      </c>
      <c r="Q83" s="33">
        <v>0</v>
      </c>
      <c r="R83" s="33">
        <v>0</v>
      </c>
      <c r="S83" s="48">
        <v>83</v>
      </c>
      <c r="T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 s="54">
        <v>999</v>
      </c>
      <c r="V83" s="54">
        <v>1055</v>
      </c>
      <c r="W83" s="54">
        <v>4113</v>
      </c>
      <c r="X83" s="54">
        <v>1450</v>
      </c>
      <c r="Y83" s="54">
        <v>-21600</v>
      </c>
      <c r="Z83" s="54" t="s">
        <v>5484</v>
      </c>
      <c r="AA83" s="54" t="s">
        <v>6054</v>
      </c>
      <c r="AB83" s="54"/>
      <c r="AC83" s="54" t="s">
        <v>6583</v>
      </c>
      <c r="AD83" s="56">
        <v>39948.586701388886</v>
      </c>
      <c r="AE83" s="54" t="s">
        <v>6607</v>
      </c>
      <c r="AF83" s="60" t="s">
        <v>6689</v>
      </c>
      <c r="AG83" s="54" t="s">
        <v>55</v>
      </c>
      <c r="AH83" s="32"/>
      <c r="AI83" s="32"/>
      <c r="AJ83" s="32"/>
      <c r="AK83" s="32"/>
      <c r="AL83" s="32" t="s">
        <v>2200</v>
      </c>
      <c r="AM83" s="32" t="s">
        <v>2200</v>
      </c>
      <c r="AN83" s="74" t="s">
        <v>8532</v>
      </c>
      <c r="AO83" s="74" t="s">
        <v>8932</v>
      </c>
      <c r="AP83" s="74" t="s">
        <v>9078</v>
      </c>
      <c r="AQ83" s="74" t="s">
        <v>9078</v>
      </c>
      <c r="AR83" s="2"/>
      <c r="AS83" s="3"/>
      <c r="AT83" s="3"/>
      <c r="AU83" s="3"/>
      <c r="AV83" s="3"/>
    </row>
    <row r="84" spans="1:48" x14ac:dyDescent="0.25">
      <c r="A84" s="46" t="s">
        <v>799</v>
      </c>
      <c r="B84">
        <v>84</v>
      </c>
      <c r="C84" s="47" t="s">
        <v>7538</v>
      </c>
      <c r="D84" s="49"/>
      <c r="E84" s="50">
        <v>5159.85498046875</v>
      </c>
      <c r="F84" s="50">
        <v>5101.27685546875</v>
      </c>
      <c r="G84" s="51"/>
      <c r="H84" s="52"/>
      <c r="I84" s="52"/>
      <c r="J84" s="63"/>
      <c r="K84" s="32">
        <v>5</v>
      </c>
      <c r="L84" s="32">
        <v>1</v>
      </c>
      <c r="M84" s="33">
        <v>1283.2362929999999</v>
      </c>
      <c r="N84" s="33">
        <v>3.9899999999999999E-4</v>
      </c>
      <c r="O84" s="33">
        <v>5.3000000000000001E-5</v>
      </c>
      <c r="P84" s="33">
        <v>1.202467</v>
      </c>
      <c r="Q84" s="33">
        <v>0.2</v>
      </c>
      <c r="R84" s="33">
        <v>0.2</v>
      </c>
      <c r="S84" s="48">
        <v>84</v>
      </c>
      <c r="T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 s="54">
        <v>72</v>
      </c>
      <c r="V84" s="54">
        <v>44</v>
      </c>
      <c r="W84" s="54">
        <v>95</v>
      </c>
      <c r="X84" s="54">
        <v>102</v>
      </c>
      <c r="Y84" s="54"/>
      <c r="Z84" s="54" t="s">
        <v>5485</v>
      </c>
      <c r="AA84" s="54" t="s">
        <v>6017</v>
      </c>
      <c r="AB84" s="60" t="s">
        <v>6278</v>
      </c>
      <c r="AC84" s="54"/>
      <c r="AD84" s="56">
        <v>42565.524687500001</v>
      </c>
      <c r="AE84" s="54" t="s">
        <v>6607</v>
      </c>
      <c r="AF84" s="60" t="s">
        <v>6690</v>
      </c>
      <c r="AG84" s="54" t="s">
        <v>55</v>
      </c>
      <c r="AH84" s="32" t="s">
        <v>2069</v>
      </c>
      <c r="AI84" s="32" t="s">
        <v>2069</v>
      </c>
      <c r="AJ84" s="32" t="s">
        <v>2139</v>
      </c>
      <c r="AK84" s="32" t="s">
        <v>2139</v>
      </c>
      <c r="AL84" s="32" t="s">
        <v>2229</v>
      </c>
      <c r="AM84" s="32" t="s">
        <v>2229</v>
      </c>
      <c r="AN84" s="74" t="s">
        <v>8533</v>
      </c>
      <c r="AO84" s="74" t="s">
        <v>8533</v>
      </c>
      <c r="AP84" s="74" t="s">
        <v>9079</v>
      </c>
      <c r="AQ84" s="74" t="s">
        <v>9079</v>
      </c>
      <c r="AR84" s="2"/>
      <c r="AS84" s="3"/>
      <c r="AT84" s="3"/>
      <c r="AU84" s="3"/>
      <c r="AV84" s="3"/>
    </row>
    <row r="85" spans="1:48" x14ac:dyDescent="0.25">
      <c r="A85" s="46" t="s">
        <v>840</v>
      </c>
      <c r="B85">
        <v>85</v>
      </c>
      <c r="C85" s="47" t="s">
        <v>7539</v>
      </c>
      <c r="D85" s="49"/>
      <c r="E85" s="50">
        <v>5817.48876953125</v>
      </c>
      <c r="F85" s="50">
        <v>7075.8330078125</v>
      </c>
      <c r="G85" s="51"/>
      <c r="H85" s="52"/>
      <c r="I85" s="52"/>
      <c r="J85" s="63"/>
      <c r="K85" s="32">
        <v>2</v>
      </c>
      <c r="L85" s="32">
        <v>2</v>
      </c>
      <c r="M85" s="33">
        <v>3279.0589289999998</v>
      </c>
      <c r="N85" s="33">
        <v>4.2499999999999998E-4</v>
      </c>
      <c r="O85" s="33">
        <v>2.1699999999999999E-4</v>
      </c>
      <c r="P85" s="33">
        <v>1.0766960000000001</v>
      </c>
      <c r="Q85" s="33">
        <v>0</v>
      </c>
      <c r="R85" s="33">
        <v>0</v>
      </c>
      <c r="S85" s="48">
        <v>85</v>
      </c>
      <c r="T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5" s="54">
        <v>514</v>
      </c>
      <c r="V85" s="54">
        <v>1476</v>
      </c>
      <c r="W85" s="54">
        <v>19870</v>
      </c>
      <c r="X85" s="54">
        <v>27008</v>
      </c>
      <c r="Y85" s="54"/>
      <c r="Z85" s="54" t="s">
        <v>5486</v>
      </c>
      <c r="AA85" s="54" t="s">
        <v>6055</v>
      </c>
      <c r="AB85" s="54"/>
      <c r="AC85" s="54"/>
      <c r="AD85" s="56">
        <v>42110.768148148149</v>
      </c>
      <c r="AE85" s="54" t="s">
        <v>6607</v>
      </c>
      <c r="AF85" s="60" t="s">
        <v>6691</v>
      </c>
      <c r="AG85" s="54" t="s">
        <v>55</v>
      </c>
      <c r="AH85" s="32"/>
      <c r="AI85" s="32"/>
      <c r="AJ85" s="32"/>
      <c r="AK85" s="32"/>
      <c r="AL85" s="32"/>
      <c r="AM85" s="32"/>
      <c r="AN85" s="74" t="s">
        <v>8534</v>
      </c>
      <c r="AO85" s="74" t="s">
        <v>8534</v>
      </c>
      <c r="AP85" s="74" t="s">
        <v>9080</v>
      </c>
      <c r="AQ85" s="74" t="s">
        <v>9080</v>
      </c>
      <c r="AR85" s="2"/>
      <c r="AS85" s="3"/>
      <c r="AT85" s="3"/>
      <c r="AU85" s="3"/>
      <c r="AV85" s="3"/>
    </row>
    <row r="86" spans="1:48" x14ac:dyDescent="0.25">
      <c r="A86" s="46" t="s">
        <v>215</v>
      </c>
      <c r="B86">
        <v>86</v>
      </c>
      <c r="C86" s="47" t="s">
        <v>7540</v>
      </c>
      <c r="D86" s="49"/>
      <c r="E86" s="50">
        <v>1045.9281005859375</v>
      </c>
      <c r="F86" s="50">
        <v>4966.080078125</v>
      </c>
      <c r="G86" s="51"/>
      <c r="H86" s="52"/>
      <c r="I86" s="52"/>
      <c r="J86" s="63"/>
      <c r="K86" s="32">
        <v>1</v>
      </c>
      <c r="L86" s="32">
        <v>1</v>
      </c>
      <c r="M86" s="33">
        <v>0</v>
      </c>
      <c r="N86" s="33">
        <v>0</v>
      </c>
      <c r="O86" s="33">
        <v>0</v>
      </c>
      <c r="P86" s="33">
        <v>0.99999899999999997</v>
      </c>
      <c r="Q86" s="33">
        <v>0</v>
      </c>
      <c r="R86" s="33" t="s">
        <v>8309</v>
      </c>
      <c r="S86" s="48">
        <v>86</v>
      </c>
      <c r="T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6" s="54">
        <v>150</v>
      </c>
      <c r="V86" s="54">
        <v>67</v>
      </c>
      <c r="W86" s="54">
        <v>1156</v>
      </c>
      <c r="X86" s="54">
        <v>51</v>
      </c>
      <c r="Y86" s="54">
        <v>7200</v>
      </c>
      <c r="Z86" s="54"/>
      <c r="AA86" s="54"/>
      <c r="AB86" s="60" t="s">
        <v>6279</v>
      </c>
      <c r="AC86" s="54" t="s">
        <v>6024</v>
      </c>
      <c r="AD86" s="56">
        <v>40010.190567129626</v>
      </c>
      <c r="AE86" s="54" t="s">
        <v>6607</v>
      </c>
      <c r="AF86" s="60" t="s">
        <v>6692</v>
      </c>
      <c r="AG86" s="54" t="s">
        <v>55</v>
      </c>
      <c r="AH86" s="32" t="s">
        <v>1760</v>
      </c>
      <c r="AI86" s="32" t="s">
        <v>1760</v>
      </c>
      <c r="AJ86" s="32" t="s">
        <v>2141</v>
      </c>
      <c r="AK86" s="32" t="s">
        <v>2141</v>
      </c>
      <c r="AL86" s="32" t="s">
        <v>2201</v>
      </c>
      <c r="AM86" s="32" t="s">
        <v>2201</v>
      </c>
      <c r="AN86" s="74" t="s">
        <v>8535</v>
      </c>
      <c r="AO86" s="74" t="s">
        <v>8535</v>
      </c>
      <c r="AP86" s="74" t="s">
        <v>9081</v>
      </c>
      <c r="AQ86" s="74" t="s">
        <v>9081</v>
      </c>
      <c r="AR86" s="2"/>
      <c r="AS86" s="3"/>
      <c r="AT86" s="3"/>
      <c r="AU86" s="3"/>
      <c r="AV86" s="3"/>
    </row>
    <row r="87" spans="1:48" x14ac:dyDescent="0.25">
      <c r="A87" s="46" t="s">
        <v>216</v>
      </c>
      <c r="B87">
        <v>87</v>
      </c>
      <c r="C87" s="47" t="s">
        <v>7541</v>
      </c>
      <c r="D87" s="49"/>
      <c r="E87" s="50">
        <v>2170.087158203125</v>
      </c>
      <c r="F87" s="50">
        <v>723.55731201171875</v>
      </c>
      <c r="G87" s="51"/>
      <c r="H87" s="52"/>
      <c r="I87" s="52"/>
      <c r="J87" s="63"/>
      <c r="K87" s="32">
        <v>1</v>
      </c>
      <c r="L87" s="32">
        <v>1</v>
      </c>
      <c r="M87" s="33">
        <v>0</v>
      </c>
      <c r="N87" s="33">
        <v>0</v>
      </c>
      <c r="O87" s="33">
        <v>0</v>
      </c>
      <c r="P87" s="33">
        <v>0.99999899999999997</v>
      </c>
      <c r="Q87" s="33">
        <v>0</v>
      </c>
      <c r="R87" s="33" t="s">
        <v>8309</v>
      </c>
      <c r="S87" s="48">
        <v>87</v>
      </c>
      <c r="T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7" s="54">
        <v>77</v>
      </c>
      <c r="V87" s="54">
        <v>2</v>
      </c>
      <c r="W87" s="54">
        <v>56</v>
      </c>
      <c r="X87" s="54">
        <v>2</v>
      </c>
      <c r="Y87" s="54"/>
      <c r="Z87" s="54"/>
      <c r="AA87" s="54"/>
      <c r="AB87" s="54"/>
      <c r="AC87" s="54"/>
      <c r="AD87" s="56">
        <v>43233.494050925925</v>
      </c>
      <c r="AE87" s="54" t="s">
        <v>6607</v>
      </c>
      <c r="AF87" s="60" t="s">
        <v>6693</v>
      </c>
      <c r="AG87" s="54" t="s">
        <v>55</v>
      </c>
      <c r="AH87" s="32"/>
      <c r="AI87" s="32"/>
      <c r="AJ87" s="32"/>
      <c r="AK87" s="32"/>
      <c r="AL87" s="32"/>
      <c r="AM87" s="32"/>
      <c r="AN87" s="74" t="s">
        <v>8536</v>
      </c>
      <c r="AO87" s="74" t="s">
        <v>8536</v>
      </c>
      <c r="AP87" s="74" t="s">
        <v>9082</v>
      </c>
      <c r="AQ87" s="74" t="s">
        <v>9082</v>
      </c>
      <c r="AR87" s="2"/>
      <c r="AS87" s="3"/>
      <c r="AT87" s="3"/>
      <c r="AU87" s="3"/>
      <c r="AV87" s="3"/>
    </row>
    <row r="88" spans="1:48" x14ac:dyDescent="0.25">
      <c r="A88" s="46" t="s">
        <v>217</v>
      </c>
      <c r="B88">
        <v>88</v>
      </c>
      <c r="C88" s="47" t="s">
        <v>7542</v>
      </c>
      <c r="D88" s="49"/>
      <c r="E88" s="50">
        <v>2355.15185546875</v>
      </c>
      <c r="F88" s="50">
        <v>6267.85791015625</v>
      </c>
      <c r="G88" s="51"/>
      <c r="H88" s="52"/>
      <c r="I88" s="52"/>
      <c r="J88" s="63"/>
      <c r="K88" s="32">
        <v>1</v>
      </c>
      <c r="L88" s="32">
        <v>1</v>
      </c>
      <c r="M88" s="33">
        <v>0</v>
      </c>
      <c r="N88" s="33">
        <v>0</v>
      </c>
      <c r="O88" s="33">
        <v>0</v>
      </c>
      <c r="P88" s="33">
        <v>0.99999899999999997</v>
      </c>
      <c r="Q88" s="33">
        <v>0</v>
      </c>
      <c r="R88" s="33" t="s">
        <v>8309</v>
      </c>
      <c r="S88" s="48">
        <v>88</v>
      </c>
      <c r="T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8" s="54">
        <v>270</v>
      </c>
      <c r="V88" s="54">
        <v>368</v>
      </c>
      <c r="W88" s="54">
        <v>252</v>
      </c>
      <c r="X88" s="54">
        <v>111</v>
      </c>
      <c r="Y88" s="54">
        <v>7200</v>
      </c>
      <c r="Z88" s="54" t="s">
        <v>5487</v>
      </c>
      <c r="AA88" s="54" t="s">
        <v>6012</v>
      </c>
      <c r="AB88" s="60" t="s">
        <v>6280</v>
      </c>
      <c r="AC88" s="54" t="s">
        <v>6024</v>
      </c>
      <c r="AD88" s="56">
        <v>42433.524629629632</v>
      </c>
      <c r="AE88" s="54" t="s">
        <v>6607</v>
      </c>
      <c r="AF88" s="60" t="s">
        <v>6694</v>
      </c>
      <c r="AG88" s="54" t="s">
        <v>55</v>
      </c>
      <c r="AH88" s="32" t="s">
        <v>1761</v>
      </c>
      <c r="AI88" s="32" t="s">
        <v>1761</v>
      </c>
      <c r="AJ88" s="32" t="s">
        <v>2139</v>
      </c>
      <c r="AK88" s="32" t="s">
        <v>2139</v>
      </c>
      <c r="AL88" s="32"/>
      <c r="AM88" s="32"/>
      <c r="AN88" s="74" t="s">
        <v>8537</v>
      </c>
      <c r="AO88" s="74" t="s">
        <v>8537</v>
      </c>
      <c r="AP88" s="74" t="s">
        <v>9083</v>
      </c>
      <c r="AQ88" s="74" t="s">
        <v>9083</v>
      </c>
      <c r="AR88" s="2"/>
      <c r="AS88" s="3"/>
      <c r="AT88" s="3"/>
      <c r="AU88" s="3"/>
      <c r="AV88" s="3"/>
    </row>
    <row r="89" spans="1:48" x14ac:dyDescent="0.25">
      <c r="A89" s="46" t="s">
        <v>218</v>
      </c>
      <c r="B89">
        <v>89</v>
      </c>
      <c r="C89" s="47" t="s">
        <v>7543</v>
      </c>
      <c r="D89" s="49"/>
      <c r="E89" s="50">
        <v>2494.22900390625</v>
      </c>
      <c r="F89" s="50">
        <v>2252.231689453125</v>
      </c>
      <c r="G89" s="51"/>
      <c r="H89" s="52"/>
      <c r="I89" s="52"/>
      <c r="J89" s="63"/>
      <c r="K89" s="32">
        <v>0</v>
      </c>
      <c r="L89" s="32">
        <v>1</v>
      </c>
      <c r="M89" s="33">
        <v>0</v>
      </c>
      <c r="N89" s="33">
        <v>1</v>
      </c>
      <c r="O89" s="33">
        <v>0</v>
      </c>
      <c r="P89" s="33">
        <v>0.99999899999999997</v>
      </c>
      <c r="Q89" s="33">
        <v>0</v>
      </c>
      <c r="R89" s="33">
        <v>0</v>
      </c>
      <c r="S89" s="48">
        <v>89</v>
      </c>
      <c r="T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9" s="54">
        <v>217</v>
      </c>
      <c r="V89" s="54">
        <v>27</v>
      </c>
      <c r="W89" s="54">
        <v>3414</v>
      </c>
      <c r="X89" s="54">
        <v>877</v>
      </c>
      <c r="Y89" s="54"/>
      <c r="Z89" s="54" t="s">
        <v>5488</v>
      </c>
      <c r="AA89" s="54" t="s">
        <v>2241</v>
      </c>
      <c r="AB89" s="54"/>
      <c r="AC89" s="54"/>
      <c r="AD89" s="56">
        <v>41241.658819444441</v>
      </c>
      <c r="AE89" s="54" t="s">
        <v>6607</v>
      </c>
      <c r="AF89" s="60" t="s">
        <v>6695</v>
      </c>
      <c r="AG89" s="54" t="s">
        <v>55</v>
      </c>
      <c r="AH89" s="32" t="s">
        <v>1762</v>
      </c>
      <c r="AI89" s="32" t="s">
        <v>1762</v>
      </c>
      <c r="AJ89" s="32" t="s">
        <v>2139</v>
      </c>
      <c r="AK89" s="32" t="s">
        <v>2139</v>
      </c>
      <c r="AL89" s="32"/>
      <c r="AM89" s="32"/>
      <c r="AN89" s="74" t="s">
        <v>8538</v>
      </c>
      <c r="AO89" s="74" t="s">
        <v>8538</v>
      </c>
      <c r="AP89" s="74" t="s">
        <v>9084</v>
      </c>
      <c r="AQ89" s="74" t="s">
        <v>9084</v>
      </c>
      <c r="AR89" s="2"/>
      <c r="AS89" s="3"/>
      <c r="AT89" s="3"/>
      <c r="AU89" s="3"/>
      <c r="AV89" s="3"/>
    </row>
    <row r="90" spans="1:48" x14ac:dyDescent="0.25">
      <c r="A90" s="46" t="s">
        <v>879</v>
      </c>
      <c r="B90">
        <v>90</v>
      </c>
      <c r="C90" s="47" t="s">
        <v>7544</v>
      </c>
      <c r="D90" s="49"/>
      <c r="E90" s="50">
        <v>1620.5440673828125</v>
      </c>
      <c r="F90" s="50">
        <v>6219.77880859375</v>
      </c>
      <c r="G90" s="51"/>
      <c r="H90" s="52"/>
      <c r="I90" s="52"/>
      <c r="J90" s="63"/>
      <c r="K90" s="32">
        <v>1</v>
      </c>
      <c r="L90" s="32">
        <v>0</v>
      </c>
      <c r="M90" s="33">
        <v>0</v>
      </c>
      <c r="N90" s="33">
        <v>1</v>
      </c>
      <c r="O90" s="33">
        <v>0</v>
      </c>
      <c r="P90" s="33">
        <v>0.99999899999999997</v>
      </c>
      <c r="Q90" s="33">
        <v>0</v>
      </c>
      <c r="R90" s="33">
        <v>0</v>
      </c>
      <c r="S90" s="48">
        <v>90</v>
      </c>
      <c r="T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0" s="54">
        <v>142</v>
      </c>
      <c r="V90" s="54">
        <v>269</v>
      </c>
      <c r="W90" s="54">
        <v>6338</v>
      </c>
      <c r="X90" s="54">
        <v>1</v>
      </c>
      <c r="Y90" s="54">
        <v>7200</v>
      </c>
      <c r="Z90" s="54"/>
      <c r="AA90" s="54"/>
      <c r="AB90" s="54"/>
      <c r="AC90" s="54" t="s">
        <v>6024</v>
      </c>
      <c r="AD90" s="56">
        <v>42326.413865740738</v>
      </c>
      <c r="AE90" s="54" t="s">
        <v>6607</v>
      </c>
      <c r="AF90" s="60" t="s">
        <v>6696</v>
      </c>
      <c r="AG90" s="54" t="s">
        <v>54</v>
      </c>
      <c r="AH90" s="32"/>
      <c r="AI90" s="32"/>
      <c r="AJ90" s="32"/>
      <c r="AK90" s="32"/>
      <c r="AL90" s="32"/>
      <c r="AM90" s="32"/>
      <c r="AN90" s="32"/>
      <c r="AO90" s="32"/>
      <c r="AP90" s="32"/>
      <c r="AQ90" s="32"/>
      <c r="AR90" s="2"/>
      <c r="AS90" s="3"/>
      <c r="AT90" s="3"/>
      <c r="AU90" s="3"/>
      <c r="AV90" s="3"/>
    </row>
    <row r="91" spans="1:48" x14ac:dyDescent="0.25">
      <c r="A91" s="46" t="s">
        <v>219</v>
      </c>
      <c r="B91">
        <v>91</v>
      </c>
      <c r="C91" s="47" t="s">
        <v>7545</v>
      </c>
      <c r="D91" s="49"/>
      <c r="E91" s="50">
        <v>8914.8173828125</v>
      </c>
      <c r="F91" s="50">
        <v>2978.031982421875</v>
      </c>
      <c r="G91" s="51"/>
      <c r="H91" s="52"/>
      <c r="I91" s="52"/>
      <c r="J91" s="63"/>
      <c r="K91" s="32">
        <v>1</v>
      </c>
      <c r="L91" s="32">
        <v>2</v>
      </c>
      <c r="M91" s="33">
        <v>0</v>
      </c>
      <c r="N91" s="33">
        <v>3.7599999999999998E-4</v>
      </c>
      <c r="O91" s="33">
        <v>9.2E-5</v>
      </c>
      <c r="P91" s="33">
        <v>0.46357799999999999</v>
      </c>
      <c r="Q91" s="33">
        <v>0</v>
      </c>
      <c r="R91" s="33">
        <v>0</v>
      </c>
      <c r="S91" s="48">
        <v>91</v>
      </c>
      <c r="T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1" s="54">
        <v>506</v>
      </c>
      <c r="V91" s="54">
        <v>118</v>
      </c>
      <c r="W91" s="54">
        <v>1069</v>
      </c>
      <c r="X91" s="54">
        <v>1083</v>
      </c>
      <c r="Y91" s="54"/>
      <c r="Z91" s="54"/>
      <c r="AA91" s="54" t="s">
        <v>6056</v>
      </c>
      <c r="AB91" s="60" t="s">
        <v>6281</v>
      </c>
      <c r="AC91" s="54"/>
      <c r="AD91" s="56">
        <v>42173.67459490741</v>
      </c>
      <c r="AE91" s="54" t="s">
        <v>6607</v>
      </c>
      <c r="AF91" s="60" t="s">
        <v>6697</v>
      </c>
      <c r="AG91" s="54" t="s">
        <v>55</v>
      </c>
      <c r="AH91" s="32" t="s">
        <v>1763</v>
      </c>
      <c r="AI91" s="32" t="s">
        <v>1763</v>
      </c>
      <c r="AJ91" s="32" t="s">
        <v>2148</v>
      </c>
      <c r="AK91" s="32" t="s">
        <v>2148</v>
      </c>
      <c r="AL91" s="32"/>
      <c r="AM91" s="32"/>
      <c r="AN91" s="74" t="s">
        <v>8539</v>
      </c>
      <c r="AO91" s="74" t="s">
        <v>8933</v>
      </c>
      <c r="AP91" s="74" t="s">
        <v>9085</v>
      </c>
      <c r="AQ91" s="74" t="s">
        <v>9446</v>
      </c>
      <c r="AR91" s="2"/>
      <c r="AS91" s="3"/>
      <c r="AT91" s="3"/>
      <c r="AU91" s="3"/>
      <c r="AV91" s="3"/>
    </row>
    <row r="92" spans="1:48" x14ac:dyDescent="0.25">
      <c r="A92" s="46" t="s">
        <v>220</v>
      </c>
      <c r="B92">
        <v>92</v>
      </c>
      <c r="C92" s="47" t="s">
        <v>7546</v>
      </c>
      <c r="D92" s="49"/>
      <c r="E92" s="50">
        <v>8188.67236328125</v>
      </c>
      <c r="F92" s="50">
        <v>9374.4296875</v>
      </c>
      <c r="G92" s="51"/>
      <c r="H92" s="52"/>
      <c r="I92" s="52"/>
      <c r="J92" s="63"/>
      <c r="K92" s="32">
        <v>0</v>
      </c>
      <c r="L92" s="32">
        <v>1</v>
      </c>
      <c r="M92" s="33">
        <v>0</v>
      </c>
      <c r="N92" s="33">
        <v>4.0200000000000001E-4</v>
      </c>
      <c r="O92" s="33">
        <v>1.8900000000000001E-4</v>
      </c>
      <c r="P92" s="33">
        <v>0.25669500000000001</v>
      </c>
      <c r="Q92" s="33">
        <v>0</v>
      </c>
      <c r="R92" s="33">
        <v>0</v>
      </c>
      <c r="S92" s="48">
        <v>92</v>
      </c>
      <c r="T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2" s="54">
        <v>349</v>
      </c>
      <c r="V92" s="54">
        <v>709</v>
      </c>
      <c r="W92" s="54">
        <v>15621</v>
      </c>
      <c r="X92" s="54">
        <v>2796</v>
      </c>
      <c r="Y92" s="54"/>
      <c r="Z92" s="54"/>
      <c r="AA92" s="54"/>
      <c r="AB92" s="54"/>
      <c r="AC92" s="54"/>
      <c r="AD92" s="56">
        <v>41984.851909722223</v>
      </c>
      <c r="AE92" s="54" t="s">
        <v>6607</v>
      </c>
      <c r="AF92" s="60" t="s">
        <v>6698</v>
      </c>
      <c r="AG92" s="54" t="s">
        <v>55</v>
      </c>
      <c r="AH92" s="32" t="s">
        <v>1764</v>
      </c>
      <c r="AI92" s="32" t="s">
        <v>1764</v>
      </c>
      <c r="AJ92" s="32" t="s">
        <v>2148</v>
      </c>
      <c r="AK92" s="32" t="s">
        <v>2148</v>
      </c>
      <c r="AL92" s="32"/>
      <c r="AM92" s="32"/>
      <c r="AN92" s="74" t="s">
        <v>8540</v>
      </c>
      <c r="AO92" s="74" t="s">
        <v>8540</v>
      </c>
      <c r="AP92" s="74" t="s">
        <v>9086</v>
      </c>
      <c r="AQ92" s="74" t="s">
        <v>9086</v>
      </c>
      <c r="AR92" s="2"/>
      <c r="AS92" s="3"/>
      <c r="AT92" s="3"/>
      <c r="AU92" s="3"/>
      <c r="AV92" s="3"/>
    </row>
    <row r="93" spans="1:48" x14ac:dyDescent="0.25">
      <c r="A93" s="46" t="s">
        <v>844</v>
      </c>
      <c r="B93">
        <v>93</v>
      </c>
      <c r="C93" s="47" t="s">
        <v>7547</v>
      </c>
      <c r="D93" s="49"/>
      <c r="E93" s="50">
        <v>5957.7392578125</v>
      </c>
      <c r="F93" s="50">
        <v>6131.6455078125</v>
      </c>
      <c r="G93" s="51"/>
      <c r="H93" s="52"/>
      <c r="I93" s="52"/>
      <c r="J93" s="63"/>
      <c r="K93" s="32">
        <v>19</v>
      </c>
      <c r="L93" s="32">
        <v>1</v>
      </c>
      <c r="M93" s="33">
        <v>2153.3773030000002</v>
      </c>
      <c r="N93" s="33">
        <v>5.31E-4</v>
      </c>
      <c r="O93" s="33">
        <v>4.3790000000000001E-3</v>
      </c>
      <c r="P93" s="33">
        <v>2.5104600000000001</v>
      </c>
      <c r="Q93" s="33">
        <v>6.5789473684210523E-2</v>
      </c>
      <c r="R93" s="33">
        <v>0</v>
      </c>
      <c r="S93" s="48">
        <v>93</v>
      </c>
      <c r="T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3" s="54">
        <v>2868</v>
      </c>
      <c r="V93" s="54">
        <v>1336</v>
      </c>
      <c r="W93" s="54">
        <v>22506</v>
      </c>
      <c r="X93" s="54">
        <v>15822</v>
      </c>
      <c r="Y93" s="54">
        <v>10800</v>
      </c>
      <c r="Z93" s="54" t="s">
        <v>5489</v>
      </c>
      <c r="AA93" s="54" t="s">
        <v>6057</v>
      </c>
      <c r="AB93" s="54"/>
      <c r="AC93" s="54" t="s">
        <v>6576</v>
      </c>
      <c r="AD93" s="56">
        <v>41073.392453703702</v>
      </c>
      <c r="AE93" s="54" t="s">
        <v>6607</v>
      </c>
      <c r="AF93" s="60" t="s">
        <v>6699</v>
      </c>
      <c r="AG93" s="54" t="s">
        <v>55</v>
      </c>
      <c r="AH93" s="32" t="s">
        <v>2116</v>
      </c>
      <c r="AI93" s="32" t="s">
        <v>2116</v>
      </c>
      <c r="AJ93" s="32" t="s">
        <v>2139</v>
      </c>
      <c r="AK93" s="32" t="s">
        <v>2139</v>
      </c>
      <c r="AL93" s="32" t="s">
        <v>2269</v>
      </c>
      <c r="AM93" s="32" t="s">
        <v>2269</v>
      </c>
      <c r="AN93" s="74" t="s">
        <v>8541</v>
      </c>
      <c r="AO93" s="74" t="s">
        <v>8541</v>
      </c>
      <c r="AP93" s="74" t="s">
        <v>9087</v>
      </c>
      <c r="AQ93" s="74" t="s">
        <v>9087</v>
      </c>
      <c r="AR93" s="2"/>
      <c r="AS93" s="3"/>
      <c r="AT93" s="3"/>
      <c r="AU93" s="3"/>
      <c r="AV93" s="3"/>
    </row>
    <row r="94" spans="1:48" x14ac:dyDescent="0.25">
      <c r="A94" s="46" t="s">
        <v>221</v>
      </c>
      <c r="B94">
        <v>94</v>
      </c>
      <c r="C94" s="47" t="s">
        <v>7548</v>
      </c>
      <c r="D94" s="49"/>
      <c r="E94" s="50">
        <v>7625.720703125</v>
      </c>
      <c r="F94" s="50">
        <v>8553.8740234375</v>
      </c>
      <c r="G94" s="51"/>
      <c r="H94" s="52"/>
      <c r="I94" s="52"/>
      <c r="J94" s="63"/>
      <c r="K94" s="32">
        <v>1</v>
      </c>
      <c r="L94" s="32">
        <v>2</v>
      </c>
      <c r="M94" s="33">
        <v>0</v>
      </c>
      <c r="N94" s="33">
        <v>3.3799999999999998E-4</v>
      </c>
      <c r="O94" s="33">
        <v>1.0000000000000001E-5</v>
      </c>
      <c r="P94" s="33">
        <v>0.658779</v>
      </c>
      <c r="Q94" s="33">
        <v>0</v>
      </c>
      <c r="R94" s="33">
        <v>0</v>
      </c>
      <c r="S94" s="48">
        <v>94</v>
      </c>
      <c r="T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4" s="54">
        <v>170</v>
      </c>
      <c r="V94" s="54">
        <v>259</v>
      </c>
      <c r="W94" s="54">
        <v>1308</v>
      </c>
      <c r="X94" s="54">
        <v>59</v>
      </c>
      <c r="Y94" s="54"/>
      <c r="Z94" s="54"/>
      <c r="AA94" s="54"/>
      <c r="AB94" s="54"/>
      <c r="AC94" s="54"/>
      <c r="AD94" s="56">
        <v>42276.507523148146</v>
      </c>
      <c r="AE94" s="54" t="s">
        <v>6607</v>
      </c>
      <c r="AF94" s="60" t="s">
        <v>6700</v>
      </c>
      <c r="AG94" s="54" t="s">
        <v>55</v>
      </c>
      <c r="AH94" s="32" t="s">
        <v>1765</v>
      </c>
      <c r="AI94" s="32" t="s">
        <v>1765</v>
      </c>
      <c r="AJ94" s="32" t="s">
        <v>2139</v>
      </c>
      <c r="AK94" s="32" t="s">
        <v>2139</v>
      </c>
      <c r="AL94" s="32" t="s">
        <v>2202</v>
      </c>
      <c r="AM94" s="32" t="s">
        <v>2202</v>
      </c>
      <c r="AN94" s="74" t="s">
        <v>8542</v>
      </c>
      <c r="AO94" s="74" t="s">
        <v>8934</v>
      </c>
      <c r="AP94" s="74" t="s">
        <v>9088</v>
      </c>
      <c r="AQ94" s="74" t="s">
        <v>9088</v>
      </c>
      <c r="AR94" s="2"/>
      <c r="AS94" s="3"/>
      <c r="AT94" s="3"/>
      <c r="AU94" s="3"/>
      <c r="AV94" s="3"/>
    </row>
    <row r="95" spans="1:48" x14ac:dyDescent="0.25">
      <c r="A95" s="46" t="s">
        <v>222</v>
      </c>
      <c r="B95">
        <v>95</v>
      </c>
      <c r="C95" s="47" t="s">
        <v>7549</v>
      </c>
      <c r="D95" s="49"/>
      <c r="E95" s="50">
        <v>2037.224365234375</v>
      </c>
      <c r="F95" s="50">
        <v>5791.46923828125</v>
      </c>
      <c r="G95" s="51"/>
      <c r="H95" s="52"/>
      <c r="I95" s="52"/>
      <c r="J95" s="63"/>
      <c r="K95" s="32">
        <v>0</v>
      </c>
      <c r="L95" s="32">
        <v>5</v>
      </c>
      <c r="M95" s="33">
        <v>702.5</v>
      </c>
      <c r="N95" s="33">
        <v>4.8000000000000001E-4</v>
      </c>
      <c r="O95" s="33">
        <v>1.1659999999999999E-3</v>
      </c>
      <c r="P95" s="33">
        <v>0.87971200000000005</v>
      </c>
      <c r="Q95" s="33">
        <v>0.35</v>
      </c>
      <c r="R95" s="33">
        <v>0</v>
      </c>
      <c r="S95" s="48">
        <v>95</v>
      </c>
      <c r="T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5" s="54">
        <v>1598</v>
      </c>
      <c r="V95" s="54">
        <v>1204</v>
      </c>
      <c r="W95" s="54">
        <v>49067</v>
      </c>
      <c r="X95" s="54">
        <v>155443</v>
      </c>
      <c r="Y95" s="54">
        <v>7200</v>
      </c>
      <c r="Z95" s="54" t="s">
        <v>5490</v>
      </c>
      <c r="AA95" s="54" t="s">
        <v>6053</v>
      </c>
      <c r="AB95" s="54"/>
      <c r="AC95" s="54" t="s">
        <v>6024</v>
      </c>
      <c r="AD95" s="56">
        <v>41043.563125000001</v>
      </c>
      <c r="AE95" s="54" t="s">
        <v>6607</v>
      </c>
      <c r="AF95" s="60" t="s">
        <v>6701</v>
      </c>
      <c r="AG95" s="54" t="s">
        <v>55</v>
      </c>
      <c r="AH95" s="32"/>
      <c r="AI95" s="32"/>
      <c r="AJ95" s="32"/>
      <c r="AK95" s="32"/>
      <c r="AL95" s="32"/>
      <c r="AM95" s="32"/>
      <c r="AN95" s="74" t="s">
        <v>8543</v>
      </c>
      <c r="AO95" s="74" t="s">
        <v>8543</v>
      </c>
      <c r="AP95" s="74" t="s">
        <v>9089</v>
      </c>
      <c r="AQ95" s="74" t="s">
        <v>9089</v>
      </c>
      <c r="AR95" s="2"/>
      <c r="AS95" s="3"/>
      <c r="AT95" s="3"/>
      <c r="AU95" s="3"/>
      <c r="AV95" s="3"/>
    </row>
    <row r="96" spans="1:48" x14ac:dyDescent="0.25">
      <c r="A96" s="46" t="s">
        <v>880</v>
      </c>
      <c r="B96">
        <v>96</v>
      </c>
      <c r="C96" s="47" t="s">
        <v>7550</v>
      </c>
      <c r="D96" s="49"/>
      <c r="E96" s="50">
        <v>4175.99267578125</v>
      </c>
      <c r="F96" s="50">
        <v>6893.626953125</v>
      </c>
      <c r="G96" s="51"/>
      <c r="H96" s="52"/>
      <c r="I96" s="52"/>
      <c r="J96" s="63"/>
      <c r="K96" s="32">
        <v>3</v>
      </c>
      <c r="L96" s="32">
        <v>0</v>
      </c>
      <c r="M96" s="33">
        <v>0.4</v>
      </c>
      <c r="N96" s="33">
        <v>3.7199999999999999E-4</v>
      </c>
      <c r="O96" s="33">
        <v>1.5300000000000001E-4</v>
      </c>
      <c r="P96" s="33">
        <v>0.59537799999999996</v>
      </c>
      <c r="Q96" s="33">
        <v>0.33333333333333331</v>
      </c>
      <c r="R96" s="33">
        <v>0</v>
      </c>
      <c r="S96" s="48">
        <v>96</v>
      </c>
      <c r="T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6" s="54">
        <v>311</v>
      </c>
      <c r="V96" s="54">
        <v>9177</v>
      </c>
      <c r="W96" s="54">
        <v>2886</v>
      </c>
      <c r="X96" s="54">
        <v>156</v>
      </c>
      <c r="Y96" s="54">
        <v>3600</v>
      </c>
      <c r="Z96" s="54" t="s">
        <v>5491</v>
      </c>
      <c r="AA96" s="54" t="s">
        <v>6058</v>
      </c>
      <c r="AB96" s="60" t="s">
        <v>6282</v>
      </c>
      <c r="AC96" s="54" t="s">
        <v>6016</v>
      </c>
      <c r="AD96" s="56">
        <v>39494.411944444444</v>
      </c>
      <c r="AE96" s="54" t="s">
        <v>6607</v>
      </c>
      <c r="AF96" s="60" t="s">
        <v>6702</v>
      </c>
      <c r="AG96" s="54" t="s">
        <v>54</v>
      </c>
      <c r="AH96" s="32"/>
      <c r="AI96" s="32"/>
      <c r="AJ96" s="32"/>
      <c r="AK96" s="32"/>
      <c r="AL96" s="32"/>
      <c r="AM96" s="32"/>
      <c r="AN96" s="32"/>
      <c r="AO96" s="32"/>
      <c r="AP96" s="32"/>
      <c r="AQ96" s="32"/>
      <c r="AR96" s="2"/>
      <c r="AS96" s="3"/>
      <c r="AT96" s="3"/>
      <c r="AU96" s="3"/>
      <c r="AV96" s="3"/>
    </row>
    <row r="97" spans="1:48" x14ac:dyDescent="0.25">
      <c r="A97" s="46" t="s">
        <v>881</v>
      </c>
      <c r="B97">
        <v>97</v>
      </c>
      <c r="C97" s="47" t="s">
        <v>7551</v>
      </c>
      <c r="D97" s="49"/>
      <c r="E97" s="50">
        <v>542.9503173828125</v>
      </c>
      <c r="F97" s="50">
        <v>5143.56396484375</v>
      </c>
      <c r="G97" s="51"/>
      <c r="H97" s="52"/>
      <c r="I97" s="52"/>
      <c r="J97" s="63"/>
      <c r="K97" s="32">
        <v>4</v>
      </c>
      <c r="L97" s="32">
        <v>0</v>
      </c>
      <c r="M97" s="33">
        <v>0.4</v>
      </c>
      <c r="N97" s="33">
        <v>3.7300000000000001E-4</v>
      </c>
      <c r="O97" s="33">
        <v>2.05E-4</v>
      </c>
      <c r="P97" s="33">
        <v>0.74214800000000003</v>
      </c>
      <c r="Q97" s="33">
        <v>0.5</v>
      </c>
      <c r="R97" s="33">
        <v>0</v>
      </c>
      <c r="S97" s="48">
        <v>97</v>
      </c>
      <c r="T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7" s="54">
        <v>958</v>
      </c>
      <c r="V97" s="54">
        <v>11607</v>
      </c>
      <c r="W97" s="54">
        <v>29777</v>
      </c>
      <c r="X97" s="54">
        <v>11233</v>
      </c>
      <c r="Y97" s="54">
        <v>7200</v>
      </c>
      <c r="Z97" s="54" t="s">
        <v>5492</v>
      </c>
      <c r="AA97" s="54" t="s">
        <v>6020</v>
      </c>
      <c r="AB97" s="60" t="s">
        <v>6283</v>
      </c>
      <c r="AC97" s="54" t="s">
        <v>6024</v>
      </c>
      <c r="AD97" s="56">
        <v>39524.011793981481</v>
      </c>
      <c r="AE97" s="54" t="s">
        <v>6607</v>
      </c>
      <c r="AF97" s="60" t="s">
        <v>6703</v>
      </c>
      <c r="AG97" s="54" t="s">
        <v>54</v>
      </c>
      <c r="AH97" s="32"/>
      <c r="AI97" s="32"/>
      <c r="AJ97" s="32"/>
      <c r="AK97" s="32"/>
      <c r="AL97" s="32"/>
      <c r="AM97" s="32"/>
      <c r="AN97" s="32"/>
      <c r="AO97" s="32"/>
      <c r="AP97" s="32"/>
      <c r="AQ97" s="32"/>
      <c r="AR97" s="2"/>
      <c r="AS97" s="3"/>
      <c r="AT97" s="3"/>
      <c r="AU97" s="3"/>
      <c r="AV97" s="3"/>
    </row>
    <row r="98" spans="1:48" x14ac:dyDescent="0.25">
      <c r="A98" s="46" t="s">
        <v>339</v>
      </c>
      <c r="B98">
        <v>98</v>
      </c>
      <c r="C98" s="47" t="s">
        <v>7552</v>
      </c>
      <c r="D98" s="49"/>
      <c r="E98" s="50">
        <v>2691.883544921875</v>
      </c>
      <c r="F98" s="50">
        <v>6082.1220703125</v>
      </c>
      <c r="G98" s="51"/>
      <c r="H98" s="52"/>
      <c r="I98" s="52"/>
      <c r="J98" s="63"/>
      <c r="K98" s="32">
        <v>3</v>
      </c>
      <c r="L98" s="32">
        <v>4</v>
      </c>
      <c r="M98" s="33">
        <v>702.9</v>
      </c>
      <c r="N98" s="33">
        <v>4.8000000000000001E-4</v>
      </c>
      <c r="O98" s="33">
        <v>1.214E-3</v>
      </c>
      <c r="P98" s="33">
        <v>1.032538</v>
      </c>
      <c r="Q98" s="33">
        <v>0.33333333333333331</v>
      </c>
      <c r="R98" s="33">
        <v>0.16666666666666666</v>
      </c>
      <c r="S98" s="48">
        <v>98</v>
      </c>
      <c r="T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8" s="54">
        <v>107</v>
      </c>
      <c r="V98" s="54">
        <v>404</v>
      </c>
      <c r="W98" s="54">
        <v>537</v>
      </c>
      <c r="X98" s="54">
        <v>109</v>
      </c>
      <c r="Y98" s="54"/>
      <c r="Z98" s="54"/>
      <c r="AA98" s="54"/>
      <c r="AB98" s="54"/>
      <c r="AC98" s="54"/>
      <c r="AD98" s="56">
        <v>42647.497523148151</v>
      </c>
      <c r="AE98" s="54" t="s">
        <v>6607</v>
      </c>
      <c r="AF98" s="60" t="s">
        <v>6704</v>
      </c>
      <c r="AG98" s="54" t="s">
        <v>55</v>
      </c>
      <c r="AH98" s="32"/>
      <c r="AI98" s="32"/>
      <c r="AJ98" s="32"/>
      <c r="AK98" s="32"/>
      <c r="AL98" s="32"/>
      <c r="AM98" s="32"/>
      <c r="AN98" s="74" t="s">
        <v>8543</v>
      </c>
      <c r="AO98" s="74" t="s">
        <v>8543</v>
      </c>
      <c r="AP98" s="74" t="s">
        <v>9089</v>
      </c>
      <c r="AQ98" s="74" t="s">
        <v>9089</v>
      </c>
      <c r="AR98" s="2"/>
      <c r="AS98" s="3"/>
      <c r="AT98" s="3"/>
      <c r="AU98" s="3"/>
      <c r="AV98" s="3"/>
    </row>
    <row r="99" spans="1:48" x14ac:dyDescent="0.25">
      <c r="A99" s="46" t="s">
        <v>341</v>
      </c>
      <c r="B99">
        <v>99</v>
      </c>
      <c r="C99" s="47" t="s">
        <v>7553</v>
      </c>
      <c r="D99" s="49"/>
      <c r="E99" s="50">
        <v>3295.461181640625</v>
      </c>
      <c r="F99" s="50">
        <v>5070.611328125</v>
      </c>
      <c r="G99" s="51"/>
      <c r="H99" s="52"/>
      <c r="I99" s="52"/>
      <c r="J99" s="63"/>
      <c r="K99" s="32">
        <v>3</v>
      </c>
      <c r="L99" s="32">
        <v>3</v>
      </c>
      <c r="M99" s="33">
        <v>300.89999999999998</v>
      </c>
      <c r="N99" s="33">
        <v>4.8000000000000001E-4</v>
      </c>
      <c r="O99" s="33">
        <v>1.2080000000000001E-3</v>
      </c>
      <c r="P99" s="33">
        <v>0.86335300000000004</v>
      </c>
      <c r="Q99" s="33">
        <v>0.4</v>
      </c>
      <c r="R99" s="33">
        <v>0.2</v>
      </c>
      <c r="S99" s="48">
        <v>99</v>
      </c>
      <c r="T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99" s="54">
        <v>91</v>
      </c>
      <c r="V99" s="54">
        <v>1031</v>
      </c>
      <c r="W99" s="54">
        <v>815</v>
      </c>
      <c r="X99" s="54">
        <v>866</v>
      </c>
      <c r="Y99" s="54">
        <v>3600</v>
      </c>
      <c r="Z99" s="54" t="s">
        <v>5493</v>
      </c>
      <c r="AA99" s="54"/>
      <c r="AB99" s="60" t="s">
        <v>6284</v>
      </c>
      <c r="AC99" s="54" t="s">
        <v>6016</v>
      </c>
      <c r="AD99" s="56">
        <v>42504.360173611109</v>
      </c>
      <c r="AE99" s="54" t="s">
        <v>6607</v>
      </c>
      <c r="AF99" s="60" t="s">
        <v>6705</v>
      </c>
      <c r="AG99" s="54" t="s">
        <v>55</v>
      </c>
      <c r="AH99" s="32" t="s">
        <v>1820</v>
      </c>
      <c r="AI99" s="32" t="s">
        <v>1820</v>
      </c>
      <c r="AJ99" s="32" t="s">
        <v>2139</v>
      </c>
      <c r="AK99" s="32" t="s">
        <v>2139</v>
      </c>
      <c r="AL99" s="32"/>
      <c r="AM99" s="32"/>
      <c r="AN99" s="74" t="s">
        <v>8544</v>
      </c>
      <c r="AO99" s="74" t="s">
        <v>8544</v>
      </c>
      <c r="AP99" s="74" t="s">
        <v>9090</v>
      </c>
      <c r="AQ99" s="74" t="s">
        <v>9090</v>
      </c>
      <c r="AR99" s="2"/>
      <c r="AS99" s="3"/>
      <c r="AT99" s="3"/>
      <c r="AU99" s="3"/>
      <c r="AV99" s="3"/>
    </row>
    <row r="100" spans="1:48" x14ac:dyDescent="0.25">
      <c r="A100" s="46" t="s">
        <v>223</v>
      </c>
      <c r="B100">
        <v>100</v>
      </c>
      <c r="C100" s="47" t="s">
        <v>7554</v>
      </c>
      <c r="D100" s="49"/>
      <c r="E100" s="50">
        <v>990.59332275390625</v>
      </c>
      <c r="F100" s="50">
        <v>3902.662353515625</v>
      </c>
      <c r="G100" s="51"/>
      <c r="H100" s="52"/>
      <c r="I100" s="52"/>
      <c r="J100" s="63"/>
      <c r="K100" s="32">
        <v>0</v>
      </c>
      <c r="L100" s="32">
        <v>1</v>
      </c>
      <c r="M100" s="33">
        <v>0</v>
      </c>
      <c r="N100" s="33">
        <v>3.8099999999999999E-4</v>
      </c>
      <c r="O100" s="33">
        <v>2.8E-5</v>
      </c>
      <c r="P100" s="33">
        <v>0.31224000000000002</v>
      </c>
      <c r="Q100" s="33">
        <v>0</v>
      </c>
      <c r="R100" s="33">
        <v>0</v>
      </c>
      <c r="S100" s="48">
        <v>100</v>
      </c>
      <c r="T1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0" s="54">
        <v>17</v>
      </c>
      <c r="V100" s="54">
        <v>17</v>
      </c>
      <c r="W100" s="54">
        <v>69</v>
      </c>
      <c r="X100" s="54">
        <v>197</v>
      </c>
      <c r="Y100" s="54"/>
      <c r="Z100" s="54"/>
      <c r="AA100" s="54"/>
      <c r="AB100" s="54"/>
      <c r="AC100" s="54"/>
      <c r="AD100" s="56">
        <v>42332.798344907409</v>
      </c>
      <c r="AE100" s="54" t="s">
        <v>6607</v>
      </c>
      <c r="AF100" s="60" t="s">
        <v>6706</v>
      </c>
      <c r="AG100" s="54" t="s">
        <v>55</v>
      </c>
      <c r="AH100" s="32"/>
      <c r="AI100" s="32"/>
      <c r="AJ100" s="32"/>
      <c r="AK100" s="32"/>
      <c r="AL100" s="32" t="s">
        <v>2198</v>
      </c>
      <c r="AM100" s="32" t="s">
        <v>2198</v>
      </c>
      <c r="AN100" s="74" t="s">
        <v>8545</v>
      </c>
      <c r="AO100" s="74" t="s">
        <v>8545</v>
      </c>
      <c r="AP100" s="74" t="s">
        <v>9072</v>
      </c>
      <c r="AQ100" s="74" t="s">
        <v>9072</v>
      </c>
      <c r="AR100" s="2"/>
      <c r="AS100" s="3"/>
      <c r="AT100" s="3"/>
      <c r="AU100" s="3"/>
      <c r="AV100" s="3"/>
    </row>
    <row r="101" spans="1:48" x14ac:dyDescent="0.25">
      <c r="A101" s="46" t="s">
        <v>224</v>
      </c>
      <c r="B101">
        <v>101</v>
      </c>
      <c r="C101" s="47" t="s">
        <v>7555</v>
      </c>
      <c r="D101" s="49"/>
      <c r="E101" s="50">
        <v>6536.1982421875</v>
      </c>
      <c r="F101" s="50">
        <v>8103.21142578125</v>
      </c>
      <c r="G101" s="51"/>
      <c r="H101" s="52"/>
      <c r="I101" s="52"/>
      <c r="J101" s="63"/>
      <c r="K101" s="32">
        <v>0</v>
      </c>
      <c r="L101" s="32">
        <v>1</v>
      </c>
      <c r="M101" s="33">
        <v>0</v>
      </c>
      <c r="N101" s="33">
        <v>4.1800000000000002E-4</v>
      </c>
      <c r="O101" s="33">
        <v>1.4200000000000001E-4</v>
      </c>
      <c r="P101" s="33">
        <v>0.27957399999999999</v>
      </c>
      <c r="Q101" s="33">
        <v>0</v>
      </c>
      <c r="R101" s="33">
        <v>0</v>
      </c>
      <c r="S101" s="48">
        <v>101</v>
      </c>
      <c r="T1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1" s="54">
        <v>95</v>
      </c>
      <c r="V101" s="54">
        <v>54</v>
      </c>
      <c r="W101" s="54">
        <v>1644</v>
      </c>
      <c r="X101" s="54">
        <v>2878</v>
      </c>
      <c r="Y101" s="54"/>
      <c r="Z101" s="54"/>
      <c r="AA101" s="54"/>
      <c r="AB101" s="54"/>
      <c r="AC101" s="54"/>
      <c r="AD101" s="56">
        <v>40925.776331018518</v>
      </c>
      <c r="AE101" s="54" t="s">
        <v>6607</v>
      </c>
      <c r="AF101" s="60" t="s">
        <v>6707</v>
      </c>
      <c r="AG101" s="54" t="s">
        <v>55</v>
      </c>
      <c r="AH101" s="32"/>
      <c r="AI101" s="32"/>
      <c r="AJ101" s="32"/>
      <c r="AK101" s="32"/>
      <c r="AL101" s="32" t="s">
        <v>2203</v>
      </c>
      <c r="AM101" s="32" t="s">
        <v>2203</v>
      </c>
      <c r="AN101" s="74" t="s">
        <v>8546</v>
      </c>
      <c r="AO101" s="74" t="s">
        <v>8546</v>
      </c>
      <c r="AP101" s="74" t="s">
        <v>9091</v>
      </c>
      <c r="AQ101" s="74" t="s">
        <v>9091</v>
      </c>
      <c r="AR101" s="2"/>
      <c r="AS101" s="3"/>
      <c r="AT101" s="3"/>
      <c r="AU101" s="3"/>
      <c r="AV101" s="3"/>
    </row>
    <row r="102" spans="1:48" x14ac:dyDescent="0.25">
      <c r="A102" s="46" t="s">
        <v>225</v>
      </c>
      <c r="B102">
        <v>102</v>
      </c>
      <c r="C102" s="47" t="s">
        <v>7556</v>
      </c>
      <c r="D102" s="49"/>
      <c r="E102" s="50">
        <v>2310.70068359375</v>
      </c>
      <c r="F102" s="50">
        <v>3463.587158203125</v>
      </c>
      <c r="G102" s="51"/>
      <c r="H102" s="52"/>
      <c r="I102" s="52"/>
      <c r="J102" s="63"/>
      <c r="K102" s="32">
        <v>0</v>
      </c>
      <c r="L102" s="32">
        <v>2</v>
      </c>
      <c r="M102" s="33">
        <v>25.862794000000001</v>
      </c>
      <c r="N102" s="33">
        <v>4.7699999999999999E-4</v>
      </c>
      <c r="O102" s="33">
        <v>9.6599999999999995E-4</v>
      </c>
      <c r="P102" s="33">
        <v>0.37287300000000001</v>
      </c>
      <c r="Q102" s="33">
        <v>0</v>
      </c>
      <c r="R102" s="33">
        <v>0</v>
      </c>
      <c r="S102" s="48">
        <v>102</v>
      </c>
      <c r="T1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2" s="54">
        <v>80</v>
      </c>
      <c r="V102" s="54">
        <v>63</v>
      </c>
      <c r="W102" s="54">
        <v>7806</v>
      </c>
      <c r="X102" s="54">
        <v>32</v>
      </c>
      <c r="Y102" s="54"/>
      <c r="Z102" s="54"/>
      <c r="AA102" s="54"/>
      <c r="AB102" s="54"/>
      <c r="AC102" s="54"/>
      <c r="AD102" s="56">
        <v>42757.330891203703</v>
      </c>
      <c r="AE102" s="54" t="s">
        <v>6607</v>
      </c>
      <c r="AF102" s="60" t="s">
        <v>6708</v>
      </c>
      <c r="AG102" s="54" t="s">
        <v>55</v>
      </c>
      <c r="AH102" s="32" t="s">
        <v>1766</v>
      </c>
      <c r="AI102" s="32" t="s">
        <v>1766</v>
      </c>
      <c r="AJ102" s="32" t="s">
        <v>2142</v>
      </c>
      <c r="AK102" s="32" t="s">
        <v>2142</v>
      </c>
      <c r="AL102" s="32"/>
      <c r="AM102" s="32"/>
      <c r="AN102" s="74" t="s">
        <v>8547</v>
      </c>
      <c r="AO102" s="74" t="s">
        <v>8935</v>
      </c>
      <c r="AP102" s="74" t="s">
        <v>9092</v>
      </c>
      <c r="AQ102" s="74" t="s">
        <v>9092</v>
      </c>
      <c r="AR102" s="2"/>
      <c r="AS102" s="3"/>
      <c r="AT102" s="3"/>
      <c r="AU102" s="3"/>
      <c r="AV102" s="3"/>
    </row>
    <row r="103" spans="1:48" x14ac:dyDescent="0.25">
      <c r="A103" s="46" t="s">
        <v>764</v>
      </c>
      <c r="B103">
        <v>103</v>
      </c>
      <c r="C103" s="47" t="s">
        <v>7557</v>
      </c>
      <c r="D103" s="49"/>
      <c r="E103" s="50">
        <v>4377.12451171875</v>
      </c>
      <c r="F103" s="50">
        <v>4139.45703125</v>
      </c>
      <c r="G103" s="51"/>
      <c r="H103" s="52"/>
      <c r="I103" s="52"/>
      <c r="J103" s="63"/>
      <c r="K103" s="32">
        <v>9</v>
      </c>
      <c r="L103" s="32">
        <v>1</v>
      </c>
      <c r="M103" s="33">
        <v>180.265873</v>
      </c>
      <c r="N103" s="33">
        <v>4.6500000000000003E-4</v>
      </c>
      <c r="O103" s="33">
        <v>1.353E-3</v>
      </c>
      <c r="P103" s="33">
        <v>1.1723680000000001</v>
      </c>
      <c r="Q103" s="33">
        <v>0</v>
      </c>
      <c r="R103" s="33">
        <v>0</v>
      </c>
      <c r="S103" s="48">
        <v>103</v>
      </c>
      <c r="T1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3" s="54">
        <v>1283</v>
      </c>
      <c r="V103" s="54">
        <v>999</v>
      </c>
      <c r="W103" s="54">
        <v>28699</v>
      </c>
      <c r="X103" s="54">
        <v>4359</v>
      </c>
      <c r="Y103" s="54"/>
      <c r="Z103" s="54"/>
      <c r="AA103" s="54"/>
      <c r="AB103" s="54"/>
      <c r="AC103" s="54"/>
      <c r="AD103" s="56">
        <v>40370.384328703702</v>
      </c>
      <c r="AE103" s="54" t="s">
        <v>6607</v>
      </c>
      <c r="AF103" s="60" t="s">
        <v>6709</v>
      </c>
      <c r="AG103" s="54" t="s">
        <v>55</v>
      </c>
      <c r="AH103" s="32" t="s">
        <v>1817</v>
      </c>
      <c r="AI103" s="32" t="s">
        <v>1817</v>
      </c>
      <c r="AJ103" s="32" t="s">
        <v>2137</v>
      </c>
      <c r="AK103" s="32" t="s">
        <v>2137</v>
      </c>
      <c r="AL103" s="32"/>
      <c r="AM103" s="32"/>
      <c r="AN103" s="74" t="s">
        <v>8548</v>
      </c>
      <c r="AO103" s="74" t="s">
        <v>8548</v>
      </c>
      <c r="AP103" s="74" t="s">
        <v>9093</v>
      </c>
      <c r="AQ103" s="74" t="s">
        <v>9093</v>
      </c>
      <c r="AR103" s="2"/>
      <c r="AS103" s="3"/>
      <c r="AT103" s="3"/>
      <c r="AU103" s="3"/>
      <c r="AV103" s="3"/>
    </row>
    <row r="104" spans="1:48" x14ac:dyDescent="0.25">
      <c r="A104" s="46" t="s">
        <v>226</v>
      </c>
      <c r="B104">
        <v>104</v>
      </c>
      <c r="C104" s="47" t="s">
        <v>7558</v>
      </c>
      <c r="D104" s="49"/>
      <c r="E104" s="50">
        <v>8909.6875</v>
      </c>
      <c r="F104" s="50">
        <v>6667.57470703125</v>
      </c>
      <c r="G104" s="51"/>
      <c r="H104" s="52"/>
      <c r="I104" s="52"/>
      <c r="J104" s="63"/>
      <c r="K104" s="32">
        <v>0</v>
      </c>
      <c r="L104" s="32">
        <v>1</v>
      </c>
      <c r="M104" s="33">
        <v>0</v>
      </c>
      <c r="N104" s="33">
        <v>4.75E-4</v>
      </c>
      <c r="O104" s="33">
        <v>9.0799999999999995E-4</v>
      </c>
      <c r="P104" s="33">
        <v>0.26214900000000002</v>
      </c>
      <c r="Q104" s="33">
        <v>0</v>
      </c>
      <c r="R104" s="33">
        <v>0</v>
      </c>
      <c r="S104" s="48">
        <v>104</v>
      </c>
      <c r="T1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4" s="54">
        <v>335</v>
      </c>
      <c r="V104" s="54">
        <v>392</v>
      </c>
      <c r="W104" s="54">
        <v>2761</v>
      </c>
      <c r="X104" s="54">
        <v>4578</v>
      </c>
      <c r="Y104" s="54"/>
      <c r="Z104" s="54" t="s">
        <v>5494</v>
      </c>
      <c r="AA104" s="54"/>
      <c r="AB104" s="54"/>
      <c r="AC104" s="54"/>
      <c r="AD104" s="56">
        <v>42342.574814814812</v>
      </c>
      <c r="AE104" s="54" t="s">
        <v>6607</v>
      </c>
      <c r="AF104" s="60" t="s">
        <v>6710</v>
      </c>
      <c r="AG104" s="54" t="s">
        <v>55</v>
      </c>
      <c r="AH104" s="32"/>
      <c r="AI104" s="32"/>
      <c r="AJ104" s="32"/>
      <c r="AK104" s="32"/>
      <c r="AL104" s="32"/>
      <c r="AM104" s="32"/>
      <c r="AN104" s="74" t="s">
        <v>8549</v>
      </c>
      <c r="AO104" s="74" t="s">
        <v>8549</v>
      </c>
      <c r="AP104" s="74" t="s">
        <v>9094</v>
      </c>
      <c r="AQ104" s="74" t="s">
        <v>9094</v>
      </c>
      <c r="AR104" s="2"/>
      <c r="AS104" s="3"/>
      <c r="AT104" s="3"/>
      <c r="AU104" s="3"/>
      <c r="AV104" s="3"/>
    </row>
    <row r="105" spans="1:48" x14ac:dyDescent="0.25">
      <c r="A105" s="46" t="s">
        <v>227</v>
      </c>
      <c r="B105">
        <v>105</v>
      </c>
      <c r="C105" s="47" t="s">
        <v>7559</v>
      </c>
      <c r="D105" s="49"/>
      <c r="E105" s="50">
        <v>9698.9091796875</v>
      </c>
      <c r="F105" s="50">
        <v>3412.368896484375</v>
      </c>
      <c r="G105" s="51"/>
      <c r="H105" s="52"/>
      <c r="I105" s="52"/>
      <c r="J105" s="63"/>
      <c r="K105" s="32">
        <v>1</v>
      </c>
      <c r="L105" s="32">
        <v>1</v>
      </c>
      <c r="M105" s="33">
        <v>0</v>
      </c>
      <c r="N105" s="33">
        <v>0</v>
      </c>
      <c r="O105" s="33">
        <v>0</v>
      </c>
      <c r="P105" s="33">
        <v>0.99999899999999997</v>
      </c>
      <c r="Q105" s="33">
        <v>0</v>
      </c>
      <c r="R105" s="33" t="s">
        <v>8309</v>
      </c>
      <c r="S105" s="48">
        <v>105</v>
      </c>
      <c r="T1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5" s="54">
        <v>90</v>
      </c>
      <c r="V105" s="54">
        <v>513</v>
      </c>
      <c r="W105" s="54">
        <v>4312</v>
      </c>
      <c r="X105" s="54">
        <v>2352</v>
      </c>
      <c r="Y105" s="54">
        <v>-10800</v>
      </c>
      <c r="Z105" s="54"/>
      <c r="AA105" s="54" t="s">
        <v>6059</v>
      </c>
      <c r="AB105" s="54"/>
      <c r="AC105" s="54" t="s">
        <v>6584</v>
      </c>
      <c r="AD105" s="56">
        <v>42206.463090277779</v>
      </c>
      <c r="AE105" s="54" t="s">
        <v>6607</v>
      </c>
      <c r="AF105" s="60" t="s">
        <v>6711</v>
      </c>
      <c r="AG105" s="54" t="s">
        <v>55</v>
      </c>
      <c r="AH105" s="32" t="s">
        <v>1767</v>
      </c>
      <c r="AI105" s="32" t="s">
        <v>1767</v>
      </c>
      <c r="AJ105" s="32" t="s">
        <v>2139</v>
      </c>
      <c r="AK105" s="32" t="s">
        <v>2139</v>
      </c>
      <c r="AL105" s="32"/>
      <c r="AM105" s="32"/>
      <c r="AN105" s="74" t="s">
        <v>8550</v>
      </c>
      <c r="AO105" s="74" t="s">
        <v>8550</v>
      </c>
      <c r="AP105" s="74" t="s">
        <v>9095</v>
      </c>
      <c r="AQ105" s="74" t="s">
        <v>9095</v>
      </c>
      <c r="AR105" s="2"/>
      <c r="AS105" s="3"/>
      <c r="AT105" s="3"/>
      <c r="AU105" s="3"/>
      <c r="AV105" s="3"/>
    </row>
    <row r="106" spans="1:48" x14ac:dyDescent="0.25">
      <c r="A106" s="46" t="s">
        <v>228</v>
      </c>
      <c r="B106">
        <v>106</v>
      </c>
      <c r="C106" s="47" t="s">
        <v>7560</v>
      </c>
      <c r="D106" s="49"/>
      <c r="E106" s="50">
        <v>5197.4375</v>
      </c>
      <c r="F106" s="50">
        <v>1512.9251708984375</v>
      </c>
      <c r="G106" s="51"/>
      <c r="H106" s="52"/>
      <c r="I106" s="52"/>
      <c r="J106" s="63"/>
      <c r="K106" s="32">
        <v>0</v>
      </c>
      <c r="L106" s="32">
        <v>1</v>
      </c>
      <c r="M106" s="33">
        <v>0</v>
      </c>
      <c r="N106" s="33">
        <v>0.14285700000000001</v>
      </c>
      <c r="O106" s="33">
        <v>0</v>
      </c>
      <c r="P106" s="33">
        <v>0.65540500000000002</v>
      </c>
      <c r="Q106" s="33">
        <v>0</v>
      </c>
      <c r="R106" s="33">
        <v>0</v>
      </c>
      <c r="S106" s="48">
        <v>106</v>
      </c>
      <c r="T1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6" s="54">
        <v>446</v>
      </c>
      <c r="V106" s="54">
        <v>534</v>
      </c>
      <c r="W106" s="54">
        <v>1541</v>
      </c>
      <c r="X106" s="54">
        <v>2480</v>
      </c>
      <c r="Y106" s="54">
        <v>3600</v>
      </c>
      <c r="Z106" s="54" t="s">
        <v>5495</v>
      </c>
      <c r="AA106" s="54" t="s">
        <v>6012</v>
      </c>
      <c r="AB106" s="54"/>
      <c r="AC106" s="54" t="s">
        <v>6585</v>
      </c>
      <c r="AD106" s="56">
        <v>40957.947754629633</v>
      </c>
      <c r="AE106" s="54" t="s">
        <v>6607</v>
      </c>
      <c r="AF106" s="60" t="s">
        <v>6712</v>
      </c>
      <c r="AG106" s="54" t="s">
        <v>55</v>
      </c>
      <c r="AH106" s="32"/>
      <c r="AI106" s="32"/>
      <c r="AJ106" s="32"/>
      <c r="AK106" s="32"/>
      <c r="AL106" s="32"/>
      <c r="AM106" s="32"/>
      <c r="AN106" s="74" t="s">
        <v>8518</v>
      </c>
      <c r="AO106" s="74" t="s">
        <v>8518</v>
      </c>
      <c r="AP106" s="74" t="s">
        <v>9063</v>
      </c>
      <c r="AQ106" s="74" t="s">
        <v>9063</v>
      </c>
      <c r="AR106" s="2"/>
      <c r="AS106" s="3"/>
      <c r="AT106" s="3"/>
      <c r="AU106" s="3"/>
      <c r="AV106" s="3"/>
    </row>
    <row r="107" spans="1:48" x14ac:dyDescent="0.25">
      <c r="A107" s="46" t="s">
        <v>229</v>
      </c>
      <c r="B107">
        <v>107</v>
      </c>
      <c r="C107" s="47" t="s">
        <v>7561</v>
      </c>
      <c r="D107" s="49"/>
      <c r="E107" s="50">
        <v>2213.719970703125</v>
      </c>
      <c r="F107" s="50">
        <v>9569.748046875</v>
      </c>
      <c r="G107" s="51"/>
      <c r="H107" s="52"/>
      <c r="I107" s="52"/>
      <c r="J107" s="63"/>
      <c r="K107" s="32">
        <v>1</v>
      </c>
      <c r="L107" s="32">
        <v>1</v>
      </c>
      <c r="M107" s="33">
        <v>0</v>
      </c>
      <c r="N107" s="33">
        <v>0</v>
      </c>
      <c r="O107" s="33">
        <v>0</v>
      </c>
      <c r="P107" s="33">
        <v>0.99999899999999997</v>
      </c>
      <c r="Q107" s="33">
        <v>0</v>
      </c>
      <c r="R107" s="33" t="s">
        <v>8309</v>
      </c>
      <c r="S107" s="48">
        <v>107</v>
      </c>
      <c r="T1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7" s="54">
        <v>321</v>
      </c>
      <c r="V107" s="54">
        <v>971</v>
      </c>
      <c r="W107" s="54">
        <v>8002</v>
      </c>
      <c r="X107" s="54">
        <v>12</v>
      </c>
      <c r="Y107" s="54">
        <v>7200</v>
      </c>
      <c r="Z107" s="54"/>
      <c r="AA107" s="54"/>
      <c r="AB107" s="60" t="s">
        <v>6285</v>
      </c>
      <c r="AC107" s="54" t="s">
        <v>6586</v>
      </c>
      <c r="AD107" s="56">
        <v>40886.361203703702</v>
      </c>
      <c r="AE107" s="54" t="s">
        <v>6607</v>
      </c>
      <c r="AF107" s="60" t="s">
        <v>6713</v>
      </c>
      <c r="AG107" s="54" t="s">
        <v>55</v>
      </c>
      <c r="AH107" s="32" t="s">
        <v>1768</v>
      </c>
      <c r="AI107" s="32" t="s">
        <v>1768</v>
      </c>
      <c r="AJ107" s="32" t="s">
        <v>2148</v>
      </c>
      <c r="AK107" s="32" t="s">
        <v>2148</v>
      </c>
      <c r="AL107" s="32" t="s">
        <v>2204</v>
      </c>
      <c r="AM107" s="32" t="s">
        <v>2204</v>
      </c>
      <c r="AN107" s="74" t="s">
        <v>8551</v>
      </c>
      <c r="AO107" s="74" t="s">
        <v>8551</v>
      </c>
      <c r="AP107" s="74" t="s">
        <v>9096</v>
      </c>
      <c r="AQ107" s="74" t="s">
        <v>9096</v>
      </c>
      <c r="AR107" s="2"/>
      <c r="AS107" s="3"/>
      <c r="AT107" s="3"/>
      <c r="AU107" s="3"/>
      <c r="AV107" s="3"/>
    </row>
    <row r="108" spans="1:48" x14ac:dyDescent="0.25">
      <c r="A108" s="46" t="s">
        <v>230</v>
      </c>
      <c r="B108">
        <v>108</v>
      </c>
      <c r="C108" s="47" t="s">
        <v>7562</v>
      </c>
      <c r="D108" s="49"/>
      <c r="E108" s="50">
        <v>2644.53466796875</v>
      </c>
      <c r="F108" s="50">
        <v>3648.8388671875</v>
      </c>
      <c r="G108" s="51"/>
      <c r="H108" s="52"/>
      <c r="I108" s="52"/>
      <c r="J108" s="63"/>
      <c r="K108" s="32">
        <v>1</v>
      </c>
      <c r="L108" s="32">
        <v>1</v>
      </c>
      <c r="M108" s="33">
        <v>0</v>
      </c>
      <c r="N108" s="33">
        <v>0</v>
      </c>
      <c r="O108" s="33">
        <v>0</v>
      </c>
      <c r="P108" s="33">
        <v>0.99999899999999997</v>
      </c>
      <c r="Q108" s="33">
        <v>0</v>
      </c>
      <c r="R108" s="33" t="s">
        <v>8309</v>
      </c>
      <c r="S108" s="48">
        <v>108</v>
      </c>
      <c r="T1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8" s="54">
        <v>329</v>
      </c>
      <c r="V108" s="54">
        <v>175</v>
      </c>
      <c r="W108" s="54">
        <v>225</v>
      </c>
      <c r="X108" s="54">
        <v>163</v>
      </c>
      <c r="Y108" s="54">
        <v>7200</v>
      </c>
      <c r="Z108" s="54" t="s">
        <v>5496</v>
      </c>
      <c r="AA108" s="54"/>
      <c r="AB108" s="54"/>
      <c r="AC108" s="54" t="s">
        <v>6024</v>
      </c>
      <c r="AD108" s="56">
        <v>40193.688472222224</v>
      </c>
      <c r="AE108" s="54" t="s">
        <v>6607</v>
      </c>
      <c r="AF108" s="60" t="s">
        <v>6714</v>
      </c>
      <c r="AG108" s="54" t="s">
        <v>55</v>
      </c>
      <c r="AH108" s="32" t="s">
        <v>1769</v>
      </c>
      <c r="AI108" s="32" t="s">
        <v>1769</v>
      </c>
      <c r="AJ108" s="32" t="s">
        <v>2149</v>
      </c>
      <c r="AK108" s="32" t="s">
        <v>2149</v>
      </c>
      <c r="AL108" s="32"/>
      <c r="AM108" s="32"/>
      <c r="AN108" s="74" t="s">
        <v>8552</v>
      </c>
      <c r="AO108" s="74" t="s">
        <v>8552</v>
      </c>
      <c r="AP108" s="74" t="s">
        <v>9097</v>
      </c>
      <c r="AQ108" s="74" t="s">
        <v>9097</v>
      </c>
      <c r="AR108" s="2"/>
      <c r="AS108" s="3"/>
      <c r="AT108" s="3"/>
      <c r="AU108" s="3"/>
      <c r="AV108" s="3"/>
    </row>
    <row r="109" spans="1:48" x14ac:dyDescent="0.25">
      <c r="A109" s="46" t="s">
        <v>231</v>
      </c>
      <c r="B109">
        <v>109</v>
      </c>
      <c r="C109" s="47" t="s">
        <v>7563</v>
      </c>
      <c r="D109" s="49"/>
      <c r="E109" s="50">
        <v>5927.32080078125</v>
      </c>
      <c r="F109" s="50">
        <v>1229.467041015625</v>
      </c>
      <c r="G109" s="51"/>
      <c r="H109" s="52"/>
      <c r="I109" s="52"/>
      <c r="J109" s="63"/>
      <c r="K109" s="32">
        <v>1</v>
      </c>
      <c r="L109" s="32">
        <v>1</v>
      </c>
      <c r="M109" s="33">
        <v>0</v>
      </c>
      <c r="N109" s="33">
        <v>0</v>
      </c>
      <c r="O109" s="33">
        <v>0</v>
      </c>
      <c r="P109" s="33">
        <v>0.99999899999999997</v>
      </c>
      <c r="Q109" s="33">
        <v>0</v>
      </c>
      <c r="R109" s="33" t="s">
        <v>8309</v>
      </c>
      <c r="S109" s="48">
        <v>109</v>
      </c>
      <c r="T1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09" s="54">
        <v>25</v>
      </c>
      <c r="V109" s="54">
        <v>278</v>
      </c>
      <c r="W109" s="54">
        <v>843</v>
      </c>
      <c r="X109" s="54">
        <v>2</v>
      </c>
      <c r="Y109" s="54">
        <v>7200</v>
      </c>
      <c r="Z109" s="54" t="s">
        <v>5497</v>
      </c>
      <c r="AA109" s="54" t="s">
        <v>6060</v>
      </c>
      <c r="AB109" s="60" t="s">
        <v>6286</v>
      </c>
      <c r="AC109" s="54" t="s">
        <v>6024</v>
      </c>
      <c r="AD109" s="56">
        <v>40253.405798611115</v>
      </c>
      <c r="AE109" s="54" t="s">
        <v>6607</v>
      </c>
      <c r="AF109" s="60" t="s">
        <v>6715</v>
      </c>
      <c r="AG109" s="54" t="s">
        <v>55</v>
      </c>
      <c r="AH109" s="32" t="s">
        <v>1770</v>
      </c>
      <c r="AI109" s="32" t="s">
        <v>1770</v>
      </c>
      <c r="AJ109" s="32" t="s">
        <v>2150</v>
      </c>
      <c r="AK109" s="32" t="s">
        <v>2150</v>
      </c>
      <c r="AL109" s="32"/>
      <c r="AM109" s="32"/>
      <c r="AN109" s="74" t="s">
        <v>8553</v>
      </c>
      <c r="AO109" s="74" t="s">
        <v>8553</v>
      </c>
      <c r="AP109" s="74" t="s">
        <v>9098</v>
      </c>
      <c r="AQ109" s="74" t="s">
        <v>9098</v>
      </c>
      <c r="AR109" s="2"/>
      <c r="AS109" s="3"/>
      <c r="AT109" s="3"/>
      <c r="AU109" s="3"/>
      <c r="AV109" s="3"/>
    </row>
    <row r="110" spans="1:48" x14ac:dyDescent="0.25">
      <c r="A110" s="46" t="s">
        <v>232</v>
      </c>
      <c r="B110">
        <v>110</v>
      </c>
      <c r="C110" s="47" t="s">
        <v>7564</v>
      </c>
      <c r="D110" s="49"/>
      <c r="E110" s="50">
        <v>8439.50390625</v>
      </c>
      <c r="F110" s="50">
        <v>5727.22998046875</v>
      </c>
      <c r="G110" s="51"/>
      <c r="H110" s="52"/>
      <c r="I110" s="52"/>
      <c r="J110" s="63"/>
      <c r="K110" s="32">
        <v>0</v>
      </c>
      <c r="L110" s="32">
        <v>1</v>
      </c>
      <c r="M110" s="33">
        <v>0</v>
      </c>
      <c r="N110" s="33">
        <v>3.5799999999999997E-4</v>
      </c>
      <c r="O110" s="33">
        <v>2.0000000000000002E-5</v>
      </c>
      <c r="P110" s="33">
        <v>0.35097400000000001</v>
      </c>
      <c r="Q110" s="33">
        <v>0</v>
      </c>
      <c r="R110" s="33">
        <v>0</v>
      </c>
      <c r="S110" s="48">
        <v>110</v>
      </c>
      <c r="T1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0" s="54">
        <v>227</v>
      </c>
      <c r="V110" s="54">
        <v>175</v>
      </c>
      <c r="W110" s="54">
        <v>1196</v>
      </c>
      <c r="X110" s="54">
        <v>1779</v>
      </c>
      <c r="Y110" s="54"/>
      <c r="Z110" s="54"/>
      <c r="AA110" s="54"/>
      <c r="AB110" s="54"/>
      <c r="AC110" s="54"/>
      <c r="AD110" s="56">
        <v>40859.812986111108</v>
      </c>
      <c r="AE110" s="54" t="s">
        <v>6607</v>
      </c>
      <c r="AF110" s="60" t="s">
        <v>6716</v>
      </c>
      <c r="AG110" s="54" t="s">
        <v>55</v>
      </c>
      <c r="AH110" s="32"/>
      <c r="AI110" s="32"/>
      <c r="AJ110" s="32"/>
      <c r="AK110" s="32"/>
      <c r="AL110" s="32" t="s">
        <v>2205</v>
      </c>
      <c r="AM110" s="32" t="s">
        <v>2205</v>
      </c>
      <c r="AN110" s="74" t="s">
        <v>8554</v>
      </c>
      <c r="AO110" s="74" t="s">
        <v>8554</v>
      </c>
      <c r="AP110" s="74" t="s">
        <v>9099</v>
      </c>
      <c r="AQ110" s="74" t="s">
        <v>9099</v>
      </c>
      <c r="AR110" s="2"/>
      <c r="AS110" s="3"/>
      <c r="AT110" s="3"/>
      <c r="AU110" s="3"/>
      <c r="AV110" s="3"/>
    </row>
    <row r="111" spans="1:48" x14ac:dyDescent="0.25">
      <c r="A111" s="46" t="s">
        <v>617</v>
      </c>
      <c r="B111">
        <v>111</v>
      </c>
      <c r="C111" s="47" t="s">
        <v>7565</v>
      </c>
      <c r="D111" s="49"/>
      <c r="E111" s="50">
        <v>6563.955078125</v>
      </c>
      <c r="F111" s="50">
        <v>2879.57421875</v>
      </c>
      <c r="G111" s="51"/>
      <c r="H111" s="52"/>
      <c r="I111" s="52"/>
      <c r="J111" s="63"/>
      <c r="K111" s="32">
        <v>3</v>
      </c>
      <c r="L111" s="32">
        <v>2</v>
      </c>
      <c r="M111" s="33">
        <v>3630.0432839999999</v>
      </c>
      <c r="N111" s="33">
        <v>4.57E-4</v>
      </c>
      <c r="O111" s="33">
        <v>4.5300000000000001E-4</v>
      </c>
      <c r="P111" s="33">
        <v>1.1822010000000001</v>
      </c>
      <c r="Q111" s="33">
        <v>0.1</v>
      </c>
      <c r="R111" s="33">
        <v>0</v>
      </c>
      <c r="S111" s="48">
        <v>111</v>
      </c>
      <c r="T1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1" s="54">
        <v>3044</v>
      </c>
      <c r="V111" s="54">
        <v>8031</v>
      </c>
      <c r="W111" s="54">
        <v>33771</v>
      </c>
      <c r="X111" s="54">
        <v>35922</v>
      </c>
      <c r="Y111" s="54">
        <v>7200</v>
      </c>
      <c r="Z111" s="54" t="s">
        <v>5498</v>
      </c>
      <c r="AA111" s="54" t="s">
        <v>6061</v>
      </c>
      <c r="AB111" s="60" t="s">
        <v>6287</v>
      </c>
      <c r="AC111" s="54" t="s">
        <v>6024</v>
      </c>
      <c r="AD111" s="56">
        <v>39850.878495370373</v>
      </c>
      <c r="AE111" s="54" t="s">
        <v>6607</v>
      </c>
      <c r="AF111" s="60" t="s">
        <v>6717</v>
      </c>
      <c r="AG111" s="54" t="s">
        <v>55</v>
      </c>
      <c r="AH111" s="32" t="s">
        <v>2015</v>
      </c>
      <c r="AI111" s="32" t="s">
        <v>2015</v>
      </c>
      <c r="AJ111" s="32" t="s">
        <v>2139</v>
      </c>
      <c r="AK111" s="32" t="s">
        <v>2139</v>
      </c>
      <c r="AL111" s="32"/>
      <c r="AM111" s="32"/>
      <c r="AN111" s="74" t="s">
        <v>8555</v>
      </c>
      <c r="AO111" s="74" t="s">
        <v>8565</v>
      </c>
      <c r="AP111" s="74" t="s">
        <v>9100</v>
      </c>
      <c r="AQ111" s="74" t="s">
        <v>9100</v>
      </c>
      <c r="AR111" s="2"/>
      <c r="AS111" s="3"/>
      <c r="AT111" s="3"/>
      <c r="AU111" s="3"/>
      <c r="AV111" s="3"/>
    </row>
    <row r="112" spans="1:48" x14ac:dyDescent="0.25">
      <c r="A112" s="46" t="s">
        <v>233</v>
      </c>
      <c r="B112">
        <v>112</v>
      </c>
      <c r="C112" s="47" t="s">
        <v>7566</v>
      </c>
      <c r="D112" s="49"/>
      <c r="E112" s="50">
        <v>6846.38232421875</v>
      </c>
      <c r="F112" s="50">
        <v>6766.73291015625</v>
      </c>
      <c r="G112" s="51"/>
      <c r="H112" s="52"/>
      <c r="I112" s="52"/>
      <c r="J112" s="63"/>
      <c r="K112" s="32">
        <v>0</v>
      </c>
      <c r="L112" s="32">
        <v>1</v>
      </c>
      <c r="M112" s="33">
        <v>0</v>
      </c>
      <c r="N112" s="33">
        <v>1</v>
      </c>
      <c r="O112" s="33">
        <v>0</v>
      </c>
      <c r="P112" s="33">
        <v>0.99999899999999997</v>
      </c>
      <c r="Q112" s="33">
        <v>0</v>
      </c>
      <c r="R112" s="33">
        <v>0</v>
      </c>
      <c r="S112" s="48">
        <v>112</v>
      </c>
      <c r="T1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2" s="54">
        <v>100</v>
      </c>
      <c r="V112" s="54">
        <v>112</v>
      </c>
      <c r="W112" s="54">
        <v>11832</v>
      </c>
      <c r="X112" s="54">
        <v>1083</v>
      </c>
      <c r="Y112" s="54">
        <v>-25200</v>
      </c>
      <c r="Z112" s="54" t="s">
        <v>5499</v>
      </c>
      <c r="AA112" s="54" t="s">
        <v>6062</v>
      </c>
      <c r="AB112" s="54"/>
      <c r="AC112" s="54" t="s">
        <v>6577</v>
      </c>
      <c r="AD112" s="56">
        <v>42700.905856481484</v>
      </c>
      <c r="AE112" s="54" t="s">
        <v>6607</v>
      </c>
      <c r="AF112" s="60" t="s">
        <v>6718</v>
      </c>
      <c r="AG112" s="54" t="s">
        <v>55</v>
      </c>
      <c r="AH112" s="32"/>
      <c r="AI112" s="32"/>
      <c r="AJ112" s="32"/>
      <c r="AK112" s="32"/>
      <c r="AL112" s="32" t="s">
        <v>2206</v>
      </c>
      <c r="AM112" s="32" t="s">
        <v>2206</v>
      </c>
      <c r="AN112" s="74" t="s">
        <v>8556</v>
      </c>
      <c r="AO112" s="74" t="s">
        <v>8556</v>
      </c>
      <c r="AP112" s="74" t="s">
        <v>9101</v>
      </c>
      <c r="AQ112" s="74" t="s">
        <v>9101</v>
      </c>
      <c r="AR112" s="2"/>
      <c r="AS112" s="3"/>
      <c r="AT112" s="3"/>
      <c r="AU112" s="3"/>
      <c r="AV112" s="3"/>
    </row>
    <row r="113" spans="1:48" x14ac:dyDescent="0.25">
      <c r="A113" s="46" t="s">
        <v>882</v>
      </c>
      <c r="B113">
        <v>113</v>
      </c>
      <c r="C113" s="47" t="s">
        <v>7567</v>
      </c>
      <c r="D113" s="49"/>
      <c r="E113" s="50">
        <v>8336.8017578125</v>
      </c>
      <c r="F113" s="50">
        <v>3168.021240234375</v>
      </c>
      <c r="G113" s="51"/>
      <c r="H113" s="52"/>
      <c r="I113" s="52"/>
      <c r="J113" s="63"/>
      <c r="K113" s="32">
        <v>1</v>
      </c>
      <c r="L113" s="32">
        <v>0</v>
      </c>
      <c r="M113" s="33">
        <v>0</v>
      </c>
      <c r="N113" s="33">
        <v>1</v>
      </c>
      <c r="O113" s="33">
        <v>0</v>
      </c>
      <c r="P113" s="33">
        <v>0.99999899999999997</v>
      </c>
      <c r="Q113" s="33">
        <v>0</v>
      </c>
      <c r="R113" s="33">
        <v>0</v>
      </c>
      <c r="S113" s="48">
        <v>113</v>
      </c>
      <c r="T1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3" s="54">
        <v>429</v>
      </c>
      <c r="V113" s="54">
        <v>1951</v>
      </c>
      <c r="W113" s="54">
        <v>28288</v>
      </c>
      <c r="X113" s="54">
        <v>0</v>
      </c>
      <c r="Y113" s="54">
        <v>7200</v>
      </c>
      <c r="Z113" s="54" t="s">
        <v>5500</v>
      </c>
      <c r="AA113" s="54" t="s">
        <v>6063</v>
      </c>
      <c r="AB113" s="54"/>
      <c r="AC113" s="54" t="s">
        <v>6587</v>
      </c>
      <c r="AD113" s="56">
        <v>40692.535185185188</v>
      </c>
      <c r="AE113" s="54" t="s">
        <v>6607</v>
      </c>
      <c r="AF113" s="60" t="s">
        <v>6719</v>
      </c>
      <c r="AG113" s="54" t="s">
        <v>54</v>
      </c>
      <c r="AH113" s="32"/>
      <c r="AI113" s="32"/>
      <c r="AJ113" s="32"/>
      <c r="AK113" s="32"/>
      <c r="AL113" s="32"/>
      <c r="AM113" s="32"/>
      <c r="AN113" s="32"/>
      <c r="AO113" s="32"/>
      <c r="AP113" s="32"/>
      <c r="AQ113" s="32"/>
      <c r="AR113" s="2"/>
      <c r="AS113" s="3"/>
      <c r="AT113" s="3"/>
      <c r="AU113" s="3"/>
      <c r="AV113" s="3"/>
    </row>
    <row r="114" spans="1:48" x14ac:dyDescent="0.25">
      <c r="A114" s="46" t="s">
        <v>234</v>
      </c>
      <c r="B114">
        <v>114</v>
      </c>
      <c r="C114" s="47" t="s">
        <v>7568</v>
      </c>
      <c r="D114" s="49"/>
      <c r="E114" s="50">
        <v>4835.18212890625</v>
      </c>
      <c r="F114" s="50">
        <v>130.18653869628906</v>
      </c>
      <c r="G114" s="51"/>
      <c r="H114" s="52"/>
      <c r="I114" s="52"/>
      <c r="J114" s="63"/>
      <c r="K114" s="32">
        <v>1</v>
      </c>
      <c r="L114" s="32">
        <v>1</v>
      </c>
      <c r="M114" s="33">
        <v>0</v>
      </c>
      <c r="N114" s="33">
        <v>0</v>
      </c>
      <c r="O114" s="33">
        <v>0</v>
      </c>
      <c r="P114" s="33">
        <v>0.99999899999999997</v>
      </c>
      <c r="Q114" s="33">
        <v>0</v>
      </c>
      <c r="R114" s="33" t="s">
        <v>8309</v>
      </c>
      <c r="S114" s="48">
        <v>114</v>
      </c>
      <c r="T1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4" s="54">
        <v>30</v>
      </c>
      <c r="V114" s="54">
        <v>83</v>
      </c>
      <c r="W114" s="54">
        <v>359</v>
      </c>
      <c r="X114" s="54">
        <v>29</v>
      </c>
      <c r="Y114" s="54">
        <v>7200</v>
      </c>
      <c r="Z114" s="54"/>
      <c r="AA114" s="54" t="s">
        <v>6012</v>
      </c>
      <c r="AB114" s="54"/>
      <c r="AC114" s="54" t="s">
        <v>6024</v>
      </c>
      <c r="AD114" s="56">
        <v>42845.427129629628</v>
      </c>
      <c r="AE114" s="54" t="s">
        <v>6607</v>
      </c>
      <c r="AF114" s="60" t="s">
        <v>6720</v>
      </c>
      <c r="AG114" s="54" t="s">
        <v>55</v>
      </c>
      <c r="AH114" s="32" t="s">
        <v>1771</v>
      </c>
      <c r="AI114" s="32" t="s">
        <v>1771</v>
      </c>
      <c r="AJ114" s="32" t="s">
        <v>2141</v>
      </c>
      <c r="AK114" s="32" t="s">
        <v>2141</v>
      </c>
      <c r="AL114" s="32"/>
      <c r="AM114" s="32"/>
      <c r="AN114" s="74" t="s">
        <v>8557</v>
      </c>
      <c r="AO114" s="74" t="s">
        <v>8557</v>
      </c>
      <c r="AP114" s="74" t="s">
        <v>9102</v>
      </c>
      <c r="AQ114" s="74" t="s">
        <v>9102</v>
      </c>
      <c r="AR114" s="2"/>
      <c r="AS114" s="3"/>
      <c r="AT114" s="3"/>
      <c r="AU114" s="3"/>
      <c r="AV114" s="3"/>
    </row>
    <row r="115" spans="1:48" x14ac:dyDescent="0.25">
      <c r="A115" s="46" t="s">
        <v>235</v>
      </c>
      <c r="B115">
        <v>115</v>
      </c>
      <c r="C115" s="47" t="s">
        <v>7569</v>
      </c>
      <c r="D115" s="49"/>
      <c r="E115" s="50">
        <v>3355.12451171875</v>
      </c>
      <c r="F115" s="50">
        <v>3130.878173828125</v>
      </c>
      <c r="G115" s="51"/>
      <c r="H115" s="52"/>
      <c r="I115" s="52"/>
      <c r="J115" s="63"/>
      <c r="K115" s="32">
        <v>1</v>
      </c>
      <c r="L115" s="32">
        <v>5</v>
      </c>
      <c r="M115" s="33">
        <v>0</v>
      </c>
      <c r="N115" s="33">
        <v>4.0900000000000002E-4</v>
      </c>
      <c r="O115" s="33">
        <v>1.08E-4</v>
      </c>
      <c r="P115" s="33">
        <v>0.93209399999999998</v>
      </c>
      <c r="Q115" s="33">
        <v>0.66666666666666663</v>
      </c>
      <c r="R115" s="33">
        <v>0</v>
      </c>
      <c r="S115" s="48">
        <v>115</v>
      </c>
      <c r="T1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5" s="54">
        <v>803</v>
      </c>
      <c r="V115" s="54">
        <v>477</v>
      </c>
      <c r="W115" s="54">
        <v>6337</v>
      </c>
      <c r="X115" s="54">
        <v>7395</v>
      </c>
      <c r="Y115" s="54">
        <v>-7200</v>
      </c>
      <c r="Z115" s="54" t="s">
        <v>5501</v>
      </c>
      <c r="AA115" s="54" t="s">
        <v>6053</v>
      </c>
      <c r="AB115" s="54"/>
      <c r="AC115" s="54" t="s">
        <v>6588</v>
      </c>
      <c r="AD115" s="56">
        <v>39590.603182870371</v>
      </c>
      <c r="AE115" s="54" t="s">
        <v>6607</v>
      </c>
      <c r="AF115" s="60" t="s">
        <v>6721</v>
      </c>
      <c r="AG115" s="54" t="s">
        <v>55</v>
      </c>
      <c r="AH115" s="32" t="s">
        <v>1772</v>
      </c>
      <c r="AI115" s="32" t="s">
        <v>1772</v>
      </c>
      <c r="AJ115" s="32" t="s">
        <v>2151</v>
      </c>
      <c r="AK115" s="32" t="s">
        <v>2151</v>
      </c>
      <c r="AL115" s="32"/>
      <c r="AM115" s="32"/>
      <c r="AN115" s="74" t="s">
        <v>8558</v>
      </c>
      <c r="AO115" s="74" t="s">
        <v>8936</v>
      </c>
      <c r="AP115" s="74" t="s">
        <v>9103</v>
      </c>
      <c r="AQ115" s="74" t="s">
        <v>9103</v>
      </c>
      <c r="AR115" s="2"/>
      <c r="AS115" s="3"/>
      <c r="AT115" s="3"/>
      <c r="AU115" s="3"/>
      <c r="AV115" s="3"/>
    </row>
    <row r="116" spans="1:48" x14ac:dyDescent="0.25">
      <c r="A116" s="46" t="s">
        <v>798</v>
      </c>
      <c r="B116">
        <v>116</v>
      </c>
      <c r="C116" s="47" t="s">
        <v>7570</v>
      </c>
      <c r="D116" s="49"/>
      <c r="E116" s="50">
        <v>4909.396484375</v>
      </c>
      <c r="F116" s="50">
        <v>4624.7802734375</v>
      </c>
      <c r="G116" s="51"/>
      <c r="H116" s="52"/>
      <c r="I116" s="52"/>
      <c r="J116" s="63"/>
      <c r="K116" s="32">
        <v>11</v>
      </c>
      <c r="L116" s="32">
        <v>2</v>
      </c>
      <c r="M116" s="33">
        <v>2854.0574019999999</v>
      </c>
      <c r="N116" s="33">
        <v>4.7699999999999999E-4</v>
      </c>
      <c r="O116" s="33">
        <v>2.5399999999999999E-4</v>
      </c>
      <c r="P116" s="33">
        <v>2.1388560000000001</v>
      </c>
      <c r="Q116" s="33">
        <v>0.18181818181818182</v>
      </c>
      <c r="R116" s="33">
        <v>8.3333333333333329E-2</v>
      </c>
      <c r="S116" s="48">
        <v>116</v>
      </c>
      <c r="T1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6" s="54">
        <v>237</v>
      </c>
      <c r="V116" s="54">
        <v>820</v>
      </c>
      <c r="W116" s="54">
        <v>1165</v>
      </c>
      <c r="X116" s="54">
        <v>842</v>
      </c>
      <c r="Y116" s="54">
        <v>7200</v>
      </c>
      <c r="Z116" s="54"/>
      <c r="AA116" s="54" t="s">
        <v>6017</v>
      </c>
      <c r="AB116" s="60" t="s">
        <v>6288</v>
      </c>
      <c r="AC116" s="54" t="s">
        <v>6575</v>
      </c>
      <c r="AD116" s="56">
        <v>40967.339687500003</v>
      </c>
      <c r="AE116" s="54" t="s">
        <v>6607</v>
      </c>
      <c r="AF116" s="60" t="s">
        <v>6722</v>
      </c>
      <c r="AG116" s="54" t="s">
        <v>55</v>
      </c>
      <c r="AH116" s="32"/>
      <c r="AI116" s="32"/>
      <c r="AJ116" s="32"/>
      <c r="AK116" s="32"/>
      <c r="AL116" s="32" t="s">
        <v>2225</v>
      </c>
      <c r="AM116" s="32" t="s">
        <v>2225</v>
      </c>
      <c r="AN116" s="74" t="s">
        <v>8559</v>
      </c>
      <c r="AO116" s="74" t="s">
        <v>8559</v>
      </c>
      <c r="AP116" s="74" t="s">
        <v>9104</v>
      </c>
      <c r="AQ116" s="74" t="s">
        <v>9104</v>
      </c>
      <c r="AR116" s="2"/>
      <c r="AS116" s="3"/>
      <c r="AT116" s="3"/>
      <c r="AU116" s="3"/>
      <c r="AV116" s="3"/>
    </row>
    <row r="117" spans="1:48" x14ac:dyDescent="0.25">
      <c r="A117" s="46" t="s">
        <v>508</v>
      </c>
      <c r="B117">
        <v>117</v>
      </c>
      <c r="C117" s="47" t="s">
        <v>7571</v>
      </c>
      <c r="D117" s="49"/>
      <c r="E117" s="50">
        <v>6071.34228515625</v>
      </c>
      <c r="F117" s="50">
        <v>4012.1064453125</v>
      </c>
      <c r="G117" s="51"/>
      <c r="H117" s="52"/>
      <c r="I117" s="52"/>
      <c r="J117" s="63"/>
      <c r="K117" s="32">
        <v>6</v>
      </c>
      <c r="L117" s="32">
        <v>4</v>
      </c>
      <c r="M117" s="33">
        <v>4821.3999999999996</v>
      </c>
      <c r="N117" s="33">
        <v>4.0999999999999999E-4</v>
      </c>
      <c r="O117" s="33">
        <v>1.15E-4</v>
      </c>
      <c r="P117" s="33">
        <v>1.808764</v>
      </c>
      <c r="Q117" s="33">
        <v>0.18055555555555555</v>
      </c>
      <c r="R117" s="33">
        <v>0.1111111111111111</v>
      </c>
      <c r="S117" s="48">
        <v>117</v>
      </c>
      <c r="T1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7" s="54">
        <v>979</v>
      </c>
      <c r="V117" s="54">
        <v>1208</v>
      </c>
      <c r="W117" s="54">
        <v>1716</v>
      </c>
      <c r="X117" s="54">
        <v>812</v>
      </c>
      <c r="Y117" s="54">
        <v>7200</v>
      </c>
      <c r="Z117" s="54" t="s">
        <v>5502</v>
      </c>
      <c r="AA117" s="54" t="s">
        <v>6020</v>
      </c>
      <c r="AB117" s="60" t="s">
        <v>6289</v>
      </c>
      <c r="AC117" s="54" t="s">
        <v>6024</v>
      </c>
      <c r="AD117" s="56">
        <v>40729.760277777779</v>
      </c>
      <c r="AE117" s="54" t="s">
        <v>6607</v>
      </c>
      <c r="AF117" s="60" t="s">
        <v>6723</v>
      </c>
      <c r="AG117" s="54" t="s">
        <v>55</v>
      </c>
      <c r="AH117" s="32" t="s">
        <v>1900</v>
      </c>
      <c r="AI117" s="32" t="s">
        <v>1900</v>
      </c>
      <c r="AJ117" s="32" t="s">
        <v>2139</v>
      </c>
      <c r="AK117" s="32" t="s">
        <v>2139</v>
      </c>
      <c r="AL117" s="32" t="s">
        <v>2225</v>
      </c>
      <c r="AM117" s="32" t="s">
        <v>2225</v>
      </c>
      <c r="AN117" s="74" t="s">
        <v>9535</v>
      </c>
      <c r="AO117" s="74" t="s">
        <v>8931</v>
      </c>
      <c r="AP117" s="74" t="s">
        <v>9104</v>
      </c>
      <c r="AQ117" s="74" t="s">
        <v>9104</v>
      </c>
      <c r="AR117" s="2"/>
      <c r="AS117" s="3"/>
      <c r="AT117" s="3"/>
      <c r="AU117" s="3"/>
      <c r="AV117" s="3"/>
    </row>
    <row r="118" spans="1:48" x14ac:dyDescent="0.25">
      <c r="A118" s="46" t="s">
        <v>236</v>
      </c>
      <c r="B118">
        <v>118</v>
      </c>
      <c r="C118" s="47" t="s">
        <v>7572</v>
      </c>
      <c r="D118" s="49"/>
      <c r="E118" s="50">
        <v>4515.576171875</v>
      </c>
      <c r="F118" s="50">
        <v>1295.1943359375</v>
      </c>
      <c r="G118" s="51"/>
      <c r="H118" s="52"/>
      <c r="I118" s="52"/>
      <c r="J118" s="63"/>
      <c r="K118" s="32">
        <v>1</v>
      </c>
      <c r="L118" s="32">
        <v>1</v>
      </c>
      <c r="M118" s="33">
        <v>0</v>
      </c>
      <c r="N118" s="33">
        <v>0</v>
      </c>
      <c r="O118" s="33">
        <v>0</v>
      </c>
      <c r="P118" s="33">
        <v>0.99999899999999997</v>
      </c>
      <c r="Q118" s="33">
        <v>0</v>
      </c>
      <c r="R118" s="33" t="s">
        <v>8309</v>
      </c>
      <c r="S118" s="48">
        <v>118</v>
      </c>
      <c r="T1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8" s="54">
        <v>1090</v>
      </c>
      <c r="V118" s="54">
        <v>1616</v>
      </c>
      <c r="W118" s="54">
        <v>24841</v>
      </c>
      <c r="X118" s="54">
        <v>26475</v>
      </c>
      <c r="Y118" s="54">
        <v>7200</v>
      </c>
      <c r="Z118" s="54" t="s">
        <v>5503</v>
      </c>
      <c r="AA118" s="54" t="s">
        <v>6064</v>
      </c>
      <c r="AB118" s="60" t="s">
        <v>6290</v>
      </c>
      <c r="AC118" s="54" t="s">
        <v>6024</v>
      </c>
      <c r="AD118" s="56">
        <v>40746.455671296295</v>
      </c>
      <c r="AE118" s="54" t="s">
        <v>6607</v>
      </c>
      <c r="AF118" s="60" t="s">
        <v>6724</v>
      </c>
      <c r="AG118" s="54" t="s">
        <v>55</v>
      </c>
      <c r="AH118" s="32" t="s">
        <v>1773</v>
      </c>
      <c r="AI118" s="32" t="s">
        <v>1773</v>
      </c>
      <c r="AJ118" s="32" t="s">
        <v>2139</v>
      </c>
      <c r="AK118" s="32" t="s">
        <v>2139</v>
      </c>
      <c r="AL118" s="32"/>
      <c r="AM118" s="32"/>
      <c r="AN118" s="74" t="s">
        <v>8560</v>
      </c>
      <c r="AO118" s="74" t="s">
        <v>8560</v>
      </c>
      <c r="AP118" s="74" t="s">
        <v>9105</v>
      </c>
      <c r="AQ118" s="74" t="s">
        <v>9105</v>
      </c>
      <c r="AR118" s="2"/>
      <c r="AS118" s="3"/>
      <c r="AT118" s="3"/>
      <c r="AU118" s="3"/>
      <c r="AV118" s="3"/>
    </row>
    <row r="119" spans="1:48" x14ac:dyDescent="0.25">
      <c r="A119" s="46" t="s">
        <v>237</v>
      </c>
      <c r="B119">
        <v>119</v>
      </c>
      <c r="C119" s="47" t="s">
        <v>7573</v>
      </c>
      <c r="D119" s="49"/>
      <c r="E119" s="50">
        <v>2354.4443359375</v>
      </c>
      <c r="F119" s="50">
        <v>1811.0037841796875</v>
      </c>
      <c r="G119" s="51"/>
      <c r="H119" s="52"/>
      <c r="I119" s="52"/>
      <c r="J119" s="63"/>
      <c r="K119" s="32">
        <v>0</v>
      </c>
      <c r="L119" s="32">
        <v>1</v>
      </c>
      <c r="M119" s="33">
        <v>0</v>
      </c>
      <c r="N119" s="33">
        <v>1</v>
      </c>
      <c r="O119" s="33">
        <v>0</v>
      </c>
      <c r="P119" s="33">
        <v>0.99999899999999997</v>
      </c>
      <c r="Q119" s="33">
        <v>0</v>
      </c>
      <c r="R119" s="33">
        <v>0</v>
      </c>
      <c r="S119" s="48">
        <v>119</v>
      </c>
      <c r="T1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19" s="54">
        <v>261</v>
      </c>
      <c r="V119" s="54">
        <v>4086</v>
      </c>
      <c r="W119" s="54">
        <v>9712</v>
      </c>
      <c r="X119" s="54">
        <v>62</v>
      </c>
      <c r="Y119" s="54">
        <v>7200</v>
      </c>
      <c r="Z119" s="54" t="s">
        <v>5504</v>
      </c>
      <c r="AA119" s="54" t="s">
        <v>6024</v>
      </c>
      <c r="AB119" s="60" t="s">
        <v>6291</v>
      </c>
      <c r="AC119" s="54" t="s">
        <v>6024</v>
      </c>
      <c r="AD119" s="56">
        <v>40759.553969907407</v>
      </c>
      <c r="AE119" s="54" t="s">
        <v>6607</v>
      </c>
      <c r="AF119" s="60" t="s">
        <v>6725</v>
      </c>
      <c r="AG119" s="54" t="s">
        <v>55</v>
      </c>
      <c r="AH119" s="32" t="s">
        <v>1774</v>
      </c>
      <c r="AI119" s="32" t="s">
        <v>1774</v>
      </c>
      <c r="AJ119" s="32" t="s">
        <v>2139</v>
      </c>
      <c r="AK119" s="32" t="s">
        <v>2139</v>
      </c>
      <c r="AL119" s="32" t="s">
        <v>2207</v>
      </c>
      <c r="AM119" s="32" t="s">
        <v>2207</v>
      </c>
      <c r="AN119" s="74" t="s">
        <v>8561</v>
      </c>
      <c r="AO119" s="74" t="s">
        <v>8561</v>
      </c>
      <c r="AP119" s="74" t="s">
        <v>9106</v>
      </c>
      <c r="AQ119" s="74" t="s">
        <v>9106</v>
      </c>
      <c r="AR119" s="2"/>
      <c r="AS119" s="3"/>
      <c r="AT119" s="3"/>
      <c r="AU119" s="3"/>
      <c r="AV119" s="3"/>
    </row>
    <row r="120" spans="1:48" x14ac:dyDescent="0.25">
      <c r="A120" s="46" t="s">
        <v>883</v>
      </c>
      <c r="B120">
        <v>120</v>
      </c>
      <c r="C120" s="47" t="s">
        <v>7574</v>
      </c>
      <c r="D120" s="49"/>
      <c r="E120" s="50">
        <v>6975.3310546875</v>
      </c>
      <c r="F120" s="50">
        <v>1044.931396484375</v>
      </c>
      <c r="G120" s="51"/>
      <c r="H120" s="52"/>
      <c r="I120" s="52"/>
      <c r="J120" s="63"/>
      <c r="K120" s="32">
        <v>1</v>
      </c>
      <c r="L120" s="32">
        <v>0</v>
      </c>
      <c r="M120" s="33">
        <v>0</v>
      </c>
      <c r="N120" s="33">
        <v>1</v>
      </c>
      <c r="O120" s="33">
        <v>0</v>
      </c>
      <c r="P120" s="33">
        <v>0.99999899999999997</v>
      </c>
      <c r="Q120" s="33">
        <v>0</v>
      </c>
      <c r="R120" s="33">
        <v>0</v>
      </c>
      <c r="S120" s="48">
        <v>120</v>
      </c>
      <c r="T1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0" s="54">
        <v>67</v>
      </c>
      <c r="V120" s="54">
        <v>4603</v>
      </c>
      <c r="W120" s="54">
        <v>11261</v>
      </c>
      <c r="X120" s="54">
        <v>511</v>
      </c>
      <c r="Y120" s="54">
        <v>7200</v>
      </c>
      <c r="Z120" s="54" t="s">
        <v>5505</v>
      </c>
      <c r="AA120" s="54" t="s">
        <v>6018</v>
      </c>
      <c r="AB120" s="60" t="s">
        <v>6292</v>
      </c>
      <c r="AC120" s="54" t="s">
        <v>6024</v>
      </c>
      <c r="AD120" s="56">
        <v>40546.63784722222</v>
      </c>
      <c r="AE120" s="54" t="s">
        <v>6607</v>
      </c>
      <c r="AF120" s="60" t="s">
        <v>6726</v>
      </c>
      <c r="AG120" s="54" t="s">
        <v>54</v>
      </c>
      <c r="AH120" s="32"/>
      <c r="AI120" s="32"/>
      <c r="AJ120" s="32"/>
      <c r="AK120" s="32"/>
      <c r="AL120" s="32"/>
      <c r="AM120" s="32"/>
      <c r="AN120" s="32"/>
      <c r="AO120" s="32"/>
      <c r="AP120" s="32"/>
      <c r="AQ120" s="32"/>
      <c r="AR120" s="2"/>
      <c r="AS120" s="3"/>
      <c r="AT120" s="3"/>
      <c r="AU120" s="3"/>
      <c r="AV120" s="3"/>
    </row>
    <row r="121" spans="1:48" x14ac:dyDescent="0.25">
      <c r="A121" s="46" t="s">
        <v>238</v>
      </c>
      <c r="B121">
        <v>121</v>
      </c>
      <c r="C121" s="47" t="s">
        <v>7575</v>
      </c>
      <c r="D121" s="49"/>
      <c r="E121" s="50">
        <v>6956.18408203125</v>
      </c>
      <c r="F121" s="50">
        <v>3927.748291015625</v>
      </c>
      <c r="G121" s="51"/>
      <c r="H121" s="52"/>
      <c r="I121" s="52"/>
      <c r="J121" s="63"/>
      <c r="K121" s="32">
        <v>2</v>
      </c>
      <c r="L121" s="32">
        <v>1</v>
      </c>
      <c r="M121" s="33">
        <v>0</v>
      </c>
      <c r="N121" s="33">
        <v>1</v>
      </c>
      <c r="O121" s="33">
        <v>0</v>
      </c>
      <c r="P121" s="33">
        <v>1.2982450000000001</v>
      </c>
      <c r="Q121" s="33">
        <v>0</v>
      </c>
      <c r="R121" s="33">
        <v>0</v>
      </c>
      <c r="S121" s="48">
        <v>121</v>
      </c>
      <c r="T1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1" s="54">
        <v>157</v>
      </c>
      <c r="V121" s="54">
        <v>397</v>
      </c>
      <c r="W121" s="54">
        <v>2991</v>
      </c>
      <c r="X121" s="54">
        <v>2706</v>
      </c>
      <c r="Y121" s="54"/>
      <c r="Z121" s="54" t="s">
        <v>5506</v>
      </c>
      <c r="AA121" s="54"/>
      <c r="AB121" s="60" t="s">
        <v>6293</v>
      </c>
      <c r="AC121" s="54"/>
      <c r="AD121" s="56">
        <v>40806.832835648151</v>
      </c>
      <c r="AE121" s="54" t="s">
        <v>6607</v>
      </c>
      <c r="AF121" s="60" t="s">
        <v>6727</v>
      </c>
      <c r="AG121" s="54" t="s">
        <v>55</v>
      </c>
      <c r="AH121" s="32"/>
      <c r="AI121" s="32"/>
      <c r="AJ121" s="32"/>
      <c r="AK121" s="32"/>
      <c r="AL121" s="32"/>
      <c r="AM121" s="32"/>
      <c r="AN121" s="74" t="s">
        <v>8562</v>
      </c>
      <c r="AO121" s="74" t="s">
        <v>8562</v>
      </c>
      <c r="AP121" s="74" t="s">
        <v>9107</v>
      </c>
      <c r="AQ121" s="74" t="s">
        <v>9107</v>
      </c>
      <c r="AR121" s="2"/>
      <c r="AS121" s="3"/>
      <c r="AT121" s="3"/>
      <c r="AU121" s="3"/>
      <c r="AV121" s="3"/>
    </row>
    <row r="122" spans="1:48" x14ac:dyDescent="0.25">
      <c r="A122" s="46" t="s">
        <v>239</v>
      </c>
      <c r="B122">
        <v>122</v>
      </c>
      <c r="C122" s="47" t="s">
        <v>7576</v>
      </c>
      <c r="D122" s="49"/>
      <c r="E122" s="50">
        <v>4124.60546875</v>
      </c>
      <c r="F122" s="50">
        <v>939.5606689453125</v>
      </c>
      <c r="G122" s="51"/>
      <c r="H122" s="52"/>
      <c r="I122" s="52"/>
      <c r="J122" s="63"/>
      <c r="K122" s="32">
        <v>0</v>
      </c>
      <c r="L122" s="32">
        <v>1</v>
      </c>
      <c r="M122" s="33">
        <v>0</v>
      </c>
      <c r="N122" s="33">
        <v>1</v>
      </c>
      <c r="O122" s="33">
        <v>0</v>
      </c>
      <c r="P122" s="33">
        <v>0.70175399999999999</v>
      </c>
      <c r="Q122" s="33">
        <v>0</v>
      </c>
      <c r="R122" s="33">
        <v>0</v>
      </c>
      <c r="S122" s="48">
        <v>122</v>
      </c>
      <c r="T1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2" s="54">
        <v>390</v>
      </c>
      <c r="V122" s="54">
        <v>1336</v>
      </c>
      <c r="W122" s="54">
        <v>28539</v>
      </c>
      <c r="X122" s="54">
        <v>34794</v>
      </c>
      <c r="Y122" s="54">
        <v>7200</v>
      </c>
      <c r="Z122" s="54" t="s">
        <v>5507</v>
      </c>
      <c r="AA122" s="54" t="s">
        <v>6012</v>
      </c>
      <c r="AB122" s="54"/>
      <c r="AC122" s="54" t="s">
        <v>6575</v>
      </c>
      <c r="AD122" s="56">
        <v>40915.732997685183</v>
      </c>
      <c r="AE122" s="54" t="s">
        <v>6607</v>
      </c>
      <c r="AF122" s="60" t="s">
        <v>6728</v>
      </c>
      <c r="AG122" s="54" t="s">
        <v>55</v>
      </c>
      <c r="AH122" s="32"/>
      <c r="AI122" s="32"/>
      <c r="AJ122" s="32"/>
      <c r="AK122" s="32"/>
      <c r="AL122" s="32"/>
      <c r="AM122" s="32"/>
      <c r="AN122" s="74" t="s">
        <v>8563</v>
      </c>
      <c r="AO122" s="74" t="s">
        <v>8563</v>
      </c>
      <c r="AP122" s="74" t="s">
        <v>9108</v>
      </c>
      <c r="AQ122" s="74" t="s">
        <v>9108</v>
      </c>
      <c r="AR122" s="2"/>
      <c r="AS122" s="3"/>
      <c r="AT122" s="3"/>
      <c r="AU122" s="3"/>
      <c r="AV122" s="3"/>
    </row>
    <row r="123" spans="1:48" x14ac:dyDescent="0.25">
      <c r="A123" s="46" t="s">
        <v>240</v>
      </c>
      <c r="B123">
        <v>123</v>
      </c>
      <c r="C123" s="47" t="s">
        <v>7577</v>
      </c>
      <c r="D123" s="49"/>
      <c r="E123" s="50">
        <v>6789.3427734375</v>
      </c>
      <c r="F123" s="50">
        <v>7822.51123046875</v>
      </c>
      <c r="G123" s="51"/>
      <c r="H123" s="52"/>
      <c r="I123" s="52"/>
      <c r="J123" s="63"/>
      <c r="K123" s="32">
        <v>1</v>
      </c>
      <c r="L123" s="32">
        <v>1</v>
      </c>
      <c r="M123" s="33">
        <v>0</v>
      </c>
      <c r="N123" s="33">
        <v>0</v>
      </c>
      <c r="O123" s="33">
        <v>0</v>
      </c>
      <c r="P123" s="33">
        <v>0.99999899999999997</v>
      </c>
      <c r="Q123" s="33">
        <v>0</v>
      </c>
      <c r="R123" s="33" t="s">
        <v>8309</v>
      </c>
      <c r="S123" s="48">
        <v>123</v>
      </c>
      <c r="T1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3" s="54">
        <v>435</v>
      </c>
      <c r="V123" s="54">
        <v>73</v>
      </c>
      <c r="W123" s="54">
        <v>96</v>
      </c>
      <c r="X123" s="54">
        <v>32</v>
      </c>
      <c r="Y123" s="54"/>
      <c r="Z123" s="54"/>
      <c r="AA123" s="54"/>
      <c r="AB123" s="54"/>
      <c r="AC123" s="54"/>
      <c r="AD123" s="56">
        <v>40627.496655092589</v>
      </c>
      <c r="AE123" s="54" t="s">
        <v>6607</v>
      </c>
      <c r="AF123" s="60" t="s">
        <v>6729</v>
      </c>
      <c r="AG123" s="54" t="s">
        <v>55</v>
      </c>
      <c r="AH123" s="32" t="s">
        <v>1775</v>
      </c>
      <c r="AI123" s="32" t="s">
        <v>1775</v>
      </c>
      <c r="AJ123" s="32" t="s">
        <v>2139</v>
      </c>
      <c r="AK123" s="32" t="s">
        <v>2139</v>
      </c>
      <c r="AL123" s="32"/>
      <c r="AM123" s="32"/>
      <c r="AN123" s="74" t="s">
        <v>8564</v>
      </c>
      <c r="AO123" s="74" t="s">
        <v>8564</v>
      </c>
      <c r="AP123" s="74" t="s">
        <v>9109</v>
      </c>
      <c r="AQ123" s="74" t="s">
        <v>9109</v>
      </c>
      <c r="AR123" s="2"/>
      <c r="AS123" s="3"/>
      <c r="AT123" s="3"/>
      <c r="AU123" s="3"/>
      <c r="AV123" s="3"/>
    </row>
    <row r="124" spans="1:48" x14ac:dyDescent="0.25">
      <c r="A124" s="46" t="s">
        <v>241</v>
      </c>
      <c r="B124">
        <v>124</v>
      </c>
      <c r="C124" s="47" t="s">
        <v>7578</v>
      </c>
      <c r="D124" s="49"/>
      <c r="E124" s="50">
        <v>2187.435791015625</v>
      </c>
      <c r="F124" s="50">
        <v>4354.732421875</v>
      </c>
      <c r="G124" s="51"/>
      <c r="H124" s="52"/>
      <c r="I124" s="52"/>
      <c r="J124" s="63"/>
      <c r="K124" s="32">
        <v>0</v>
      </c>
      <c r="L124" s="32">
        <v>1</v>
      </c>
      <c r="M124" s="33">
        <v>0</v>
      </c>
      <c r="N124" s="33">
        <v>2.9500000000000001E-4</v>
      </c>
      <c r="O124" s="33">
        <v>9.9999999999999995E-7</v>
      </c>
      <c r="P124" s="33">
        <v>0.43490600000000001</v>
      </c>
      <c r="Q124" s="33">
        <v>0</v>
      </c>
      <c r="R124" s="33">
        <v>0</v>
      </c>
      <c r="S124" s="48">
        <v>124</v>
      </c>
      <c r="T1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4" s="54">
        <v>4165</v>
      </c>
      <c r="V124" s="54">
        <v>2769</v>
      </c>
      <c r="W124" s="54">
        <v>69749</v>
      </c>
      <c r="X124" s="54">
        <v>75886</v>
      </c>
      <c r="Y124" s="54">
        <v>7200</v>
      </c>
      <c r="Z124" s="54" t="s">
        <v>5508</v>
      </c>
      <c r="AA124" s="54" t="s">
        <v>6018</v>
      </c>
      <c r="AB124" s="60" t="s">
        <v>6294</v>
      </c>
      <c r="AC124" s="54" t="s">
        <v>6024</v>
      </c>
      <c r="AD124" s="56">
        <v>39979.408761574072</v>
      </c>
      <c r="AE124" s="54" t="s">
        <v>6607</v>
      </c>
      <c r="AF124" s="60" t="s">
        <v>6730</v>
      </c>
      <c r="AG124" s="54" t="s">
        <v>55</v>
      </c>
      <c r="AH124" s="32"/>
      <c r="AI124" s="32"/>
      <c r="AJ124" s="32"/>
      <c r="AK124" s="32"/>
      <c r="AL124" s="32"/>
      <c r="AM124" s="32"/>
      <c r="AN124" s="74" t="s">
        <v>8565</v>
      </c>
      <c r="AO124" s="74" t="s">
        <v>8565</v>
      </c>
      <c r="AP124" s="74" t="s">
        <v>9100</v>
      </c>
      <c r="AQ124" s="74" t="s">
        <v>9100</v>
      </c>
      <c r="AR124" s="2"/>
      <c r="AS124" s="3"/>
      <c r="AT124" s="3"/>
      <c r="AU124" s="3"/>
      <c r="AV124" s="3"/>
    </row>
    <row r="125" spans="1:48" x14ac:dyDescent="0.25">
      <c r="A125" s="46" t="s">
        <v>616</v>
      </c>
      <c r="B125">
        <v>125</v>
      </c>
      <c r="C125" s="47" t="s">
        <v>7579</v>
      </c>
      <c r="D125" s="49"/>
      <c r="E125" s="50">
        <v>3247.986328125</v>
      </c>
      <c r="F125" s="50">
        <v>3821.277099609375</v>
      </c>
      <c r="G125" s="51"/>
      <c r="H125" s="52"/>
      <c r="I125" s="52"/>
      <c r="J125" s="63"/>
      <c r="K125" s="32">
        <v>3</v>
      </c>
      <c r="L125" s="32">
        <v>1</v>
      </c>
      <c r="M125" s="33">
        <v>1210</v>
      </c>
      <c r="N125" s="33">
        <v>3.5799999999999997E-4</v>
      </c>
      <c r="O125" s="33">
        <v>2.0000000000000002E-5</v>
      </c>
      <c r="P125" s="33">
        <v>1.0055499999999999</v>
      </c>
      <c r="Q125" s="33">
        <v>0</v>
      </c>
      <c r="R125" s="33">
        <v>0</v>
      </c>
      <c r="S125" s="48">
        <v>125</v>
      </c>
      <c r="T1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5" s="54">
        <v>662</v>
      </c>
      <c r="V125" s="54">
        <v>510</v>
      </c>
      <c r="W125" s="54">
        <v>784</v>
      </c>
      <c r="X125" s="54">
        <v>364</v>
      </c>
      <c r="Y125" s="54">
        <v>7200</v>
      </c>
      <c r="Z125" s="54" t="s">
        <v>5509</v>
      </c>
      <c r="AA125" s="54" t="s">
        <v>6020</v>
      </c>
      <c r="AB125" s="60" t="s">
        <v>6295</v>
      </c>
      <c r="AC125" s="54" t="s">
        <v>6024</v>
      </c>
      <c r="AD125" s="56">
        <v>42311.384270833332</v>
      </c>
      <c r="AE125" s="54" t="s">
        <v>6607</v>
      </c>
      <c r="AF125" s="60" t="s">
        <v>6731</v>
      </c>
      <c r="AG125" s="54" t="s">
        <v>55</v>
      </c>
      <c r="AH125" s="32" t="s">
        <v>1957</v>
      </c>
      <c r="AI125" s="32" t="s">
        <v>1957</v>
      </c>
      <c r="AJ125" s="32" t="s">
        <v>2139</v>
      </c>
      <c r="AK125" s="32" t="s">
        <v>2139</v>
      </c>
      <c r="AL125" s="32"/>
      <c r="AM125" s="32"/>
      <c r="AN125" s="74" t="s">
        <v>8566</v>
      </c>
      <c r="AO125" s="74" t="s">
        <v>8566</v>
      </c>
      <c r="AP125" s="74" t="s">
        <v>9110</v>
      </c>
      <c r="AQ125" s="74" t="s">
        <v>9110</v>
      </c>
      <c r="AR125" s="2"/>
      <c r="AS125" s="3"/>
      <c r="AT125" s="3"/>
      <c r="AU125" s="3"/>
      <c r="AV125" s="3"/>
    </row>
    <row r="126" spans="1:48" x14ac:dyDescent="0.25">
      <c r="A126" s="46" t="s">
        <v>242</v>
      </c>
      <c r="B126">
        <v>126</v>
      </c>
      <c r="C126" s="47" t="s">
        <v>7580</v>
      </c>
      <c r="D126" s="49"/>
      <c r="E126" s="50">
        <v>6196.67431640625</v>
      </c>
      <c r="F126" s="50">
        <v>2366.9189453125</v>
      </c>
      <c r="G126" s="51"/>
      <c r="H126" s="52"/>
      <c r="I126" s="52"/>
      <c r="J126" s="63"/>
      <c r="K126" s="32">
        <v>1</v>
      </c>
      <c r="L126" s="32">
        <v>1</v>
      </c>
      <c r="M126" s="33">
        <v>0</v>
      </c>
      <c r="N126" s="33">
        <v>0</v>
      </c>
      <c r="O126" s="33">
        <v>0</v>
      </c>
      <c r="P126" s="33">
        <v>0.99999899999999997</v>
      </c>
      <c r="Q126" s="33">
        <v>0</v>
      </c>
      <c r="R126" s="33" t="s">
        <v>8309</v>
      </c>
      <c r="S126" s="48">
        <v>126</v>
      </c>
      <c r="T1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6" s="54">
        <v>162</v>
      </c>
      <c r="V126" s="54">
        <v>104</v>
      </c>
      <c r="W126" s="54">
        <v>908</v>
      </c>
      <c r="X126" s="54">
        <v>14</v>
      </c>
      <c r="Y126" s="54"/>
      <c r="Z126" s="54" t="s">
        <v>5510</v>
      </c>
      <c r="AA126" s="54" t="s">
        <v>6012</v>
      </c>
      <c r="AB126" s="60" t="s">
        <v>6296</v>
      </c>
      <c r="AC126" s="54"/>
      <c r="AD126" s="56">
        <v>41224.690740740742</v>
      </c>
      <c r="AE126" s="54" t="s">
        <v>6607</v>
      </c>
      <c r="AF126" s="60" t="s">
        <v>6732</v>
      </c>
      <c r="AG126" s="54" t="s">
        <v>55</v>
      </c>
      <c r="AH126" s="32" t="s">
        <v>1776</v>
      </c>
      <c r="AI126" s="32" t="s">
        <v>1776</v>
      </c>
      <c r="AJ126" s="32" t="s">
        <v>2142</v>
      </c>
      <c r="AK126" s="32" t="s">
        <v>2142</v>
      </c>
      <c r="AL126" s="32"/>
      <c r="AM126" s="32"/>
      <c r="AN126" s="74" t="s">
        <v>9537</v>
      </c>
      <c r="AO126" s="74" t="s">
        <v>9537</v>
      </c>
      <c r="AP126" s="74" t="s">
        <v>9743</v>
      </c>
      <c r="AQ126" s="74" t="s">
        <v>9743</v>
      </c>
      <c r="AR126" s="2"/>
      <c r="AS126" s="3"/>
      <c r="AT126" s="3"/>
      <c r="AU126" s="3"/>
      <c r="AV126" s="3"/>
    </row>
    <row r="127" spans="1:48" x14ac:dyDescent="0.25">
      <c r="A127" s="46" t="s">
        <v>243</v>
      </c>
      <c r="B127">
        <v>127</v>
      </c>
      <c r="C127" s="47" t="s">
        <v>7581</v>
      </c>
      <c r="D127" s="49"/>
      <c r="E127" s="50">
        <v>1667.8712158203125</v>
      </c>
      <c r="F127" s="50">
        <v>3797.226318359375</v>
      </c>
      <c r="G127" s="51"/>
      <c r="H127" s="52"/>
      <c r="I127" s="52"/>
      <c r="J127" s="63"/>
      <c r="K127" s="32">
        <v>1</v>
      </c>
      <c r="L127" s="32">
        <v>1</v>
      </c>
      <c r="M127" s="33">
        <v>0</v>
      </c>
      <c r="N127" s="33">
        <v>0</v>
      </c>
      <c r="O127" s="33">
        <v>0</v>
      </c>
      <c r="P127" s="33">
        <v>0.99999899999999997</v>
      </c>
      <c r="Q127" s="33">
        <v>0</v>
      </c>
      <c r="R127" s="33" t="s">
        <v>8309</v>
      </c>
      <c r="S127" s="48">
        <v>127</v>
      </c>
      <c r="T1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7" s="54">
        <v>140</v>
      </c>
      <c r="V127" s="54">
        <v>36</v>
      </c>
      <c r="W127" s="54">
        <v>60</v>
      </c>
      <c r="X127" s="54">
        <v>78</v>
      </c>
      <c r="Y127" s="54"/>
      <c r="Z127" s="54"/>
      <c r="AA127" s="54" t="s">
        <v>6017</v>
      </c>
      <c r="AB127" s="54"/>
      <c r="AC127" s="54"/>
      <c r="AD127" s="56">
        <v>43229.645937499998</v>
      </c>
      <c r="AE127" s="54" t="s">
        <v>6607</v>
      </c>
      <c r="AF127" s="60" t="s">
        <v>6733</v>
      </c>
      <c r="AG127" s="54" t="s">
        <v>55</v>
      </c>
      <c r="AH127" s="32" t="s">
        <v>1777</v>
      </c>
      <c r="AI127" s="32" t="s">
        <v>1777</v>
      </c>
      <c r="AJ127" s="32" t="s">
        <v>2139</v>
      </c>
      <c r="AK127" s="32" t="s">
        <v>2139</v>
      </c>
      <c r="AL127" s="32"/>
      <c r="AM127" s="32"/>
      <c r="AN127" s="74" t="s">
        <v>8567</v>
      </c>
      <c r="AO127" s="74" t="s">
        <v>8567</v>
      </c>
      <c r="AP127" s="74" t="s">
        <v>9111</v>
      </c>
      <c r="AQ127" s="74" t="s">
        <v>9111</v>
      </c>
      <c r="AR127" s="2"/>
      <c r="AS127" s="3"/>
      <c r="AT127" s="3"/>
      <c r="AU127" s="3"/>
      <c r="AV127" s="3"/>
    </row>
    <row r="128" spans="1:48" x14ac:dyDescent="0.25">
      <c r="A128" s="46" t="s">
        <v>244</v>
      </c>
      <c r="B128">
        <v>128</v>
      </c>
      <c r="C128" s="47" t="s">
        <v>7582</v>
      </c>
      <c r="D128" s="49"/>
      <c r="E128" s="50">
        <v>8427.45703125</v>
      </c>
      <c r="F128" s="50">
        <v>7231.23193359375</v>
      </c>
      <c r="G128" s="51"/>
      <c r="H128" s="52"/>
      <c r="I128" s="52"/>
      <c r="J128" s="63"/>
      <c r="K128" s="32">
        <v>0</v>
      </c>
      <c r="L128" s="32">
        <v>4</v>
      </c>
      <c r="M128" s="33">
        <v>0.66666700000000001</v>
      </c>
      <c r="N128" s="33">
        <v>2.6600000000000001E-4</v>
      </c>
      <c r="O128" s="33">
        <v>9.9999999999999995E-7</v>
      </c>
      <c r="P128" s="33">
        <v>0.87106499999999998</v>
      </c>
      <c r="Q128" s="33">
        <v>0.5</v>
      </c>
      <c r="R128" s="33">
        <v>0</v>
      </c>
      <c r="S128" s="48">
        <v>128</v>
      </c>
      <c r="T1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8" s="54">
        <v>573</v>
      </c>
      <c r="V128" s="54">
        <v>338</v>
      </c>
      <c r="W128" s="54">
        <v>448</v>
      </c>
      <c r="X128" s="54">
        <v>2339</v>
      </c>
      <c r="Y128" s="54"/>
      <c r="Z128" s="54" t="s">
        <v>5511</v>
      </c>
      <c r="AA128" s="54" t="s">
        <v>6039</v>
      </c>
      <c r="AB128" s="54"/>
      <c r="AC128" s="54"/>
      <c r="AD128" s="56">
        <v>40734.910092592596</v>
      </c>
      <c r="AE128" s="54" t="s">
        <v>6607</v>
      </c>
      <c r="AF128" s="60" t="s">
        <v>6734</v>
      </c>
      <c r="AG128" s="54" t="s">
        <v>55</v>
      </c>
      <c r="AH128" s="32"/>
      <c r="AI128" s="32"/>
      <c r="AJ128" s="32"/>
      <c r="AK128" s="32"/>
      <c r="AL128" s="32"/>
      <c r="AM128" s="32"/>
      <c r="AN128" s="74" t="s">
        <v>8568</v>
      </c>
      <c r="AO128" s="74" t="s">
        <v>8568</v>
      </c>
      <c r="AP128" s="74" t="s">
        <v>9112</v>
      </c>
      <c r="AQ128" s="74" t="s">
        <v>9112</v>
      </c>
      <c r="AR128" s="2"/>
      <c r="AS128" s="3"/>
      <c r="AT128" s="3"/>
      <c r="AU128" s="3"/>
      <c r="AV128" s="3"/>
    </row>
    <row r="129" spans="1:48" x14ac:dyDescent="0.25">
      <c r="A129" s="46" t="s">
        <v>455</v>
      </c>
      <c r="B129">
        <v>129</v>
      </c>
      <c r="C129" s="47" t="s">
        <v>7583</v>
      </c>
      <c r="D129" s="49"/>
      <c r="E129" s="50">
        <v>5639.56494140625</v>
      </c>
      <c r="F129" s="50">
        <v>5663.255859375</v>
      </c>
      <c r="G129" s="51"/>
      <c r="H129" s="52"/>
      <c r="I129" s="52"/>
      <c r="J129" s="63"/>
      <c r="K129" s="32">
        <v>7</v>
      </c>
      <c r="L129" s="32">
        <v>6</v>
      </c>
      <c r="M129" s="33">
        <v>5761.3333329999996</v>
      </c>
      <c r="N129" s="33">
        <v>3.1599999999999998E-4</v>
      </c>
      <c r="O129" s="33">
        <v>5.0000000000000004E-6</v>
      </c>
      <c r="P129" s="33">
        <v>2.186442</v>
      </c>
      <c r="Q129" s="33">
        <v>0.18055555555555555</v>
      </c>
      <c r="R129" s="33">
        <v>0.22222222222222221</v>
      </c>
      <c r="S129" s="48">
        <v>129</v>
      </c>
      <c r="T1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29" s="54">
        <v>2649</v>
      </c>
      <c r="V129" s="54">
        <v>2638</v>
      </c>
      <c r="W129" s="54">
        <v>6732</v>
      </c>
      <c r="X129" s="54">
        <v>5320</v>
      </c>
      <c r="Y129" s="54">
        <v>7200</v>
      </c>
      <c r="Z129" s="54" t="s">
        <v>5512</v>
      </c>
      <c r="AA129" s="54" t="s">
        <v>6065</v>
      </c>
      <c r="AB129" s="60" t="s">
        <v>6297</v>
      </c>
      <c r="AC129" s="54" t="s">
        <v>6024</v>
      </c>
      <c r="AD129" s="56">
        <v>41893.428194444445</v>
      </c>
      <c r="AE129" s="54" t="s">
        <v>6607</v>
      </c>
      <c r="AF129" s="60" t="s">
        <v>6735</v>
      </c>
      <c r="AG129" s="54" t="s">
        <v>55</v>
      </c>
      <c r="AH129" s="32" t="s">
        <v>8352</v>
      </c>
      <c r="AI129" s="32" t="s">
        <v>8352</v>
      </c>
      <c r="AJ129" s="32" t="s">
        <v>8419</v>
      </c>
      <c r="AK129" s="32" t="s">
        <v>8419</v>
      </c>
      <c r="AL129" s="32" t="s">
        <v>2219</v>
      </c>
      <c r="AM129" s="32" t="s">
        <v>2219</v>
      </c>
      <c r="AN129" s="74" t="s">
        <v>8569</v>
      </c>
      <c r="AO129" s="74" t="s">
        <v>8937</v>
      </c>
      <c r="AP129" s="74" t="s">
        <v>9113</v>
      </c>
      <c r="AQ129" s="74" t="s">
        <v>9447</v>
      </c>
      <c r="AR129" s="2"/>
      <c r="AS129" s="3"/>
      <c r="AT129" s="3"/>
      <c r="AU129" s="3"/>
      <c r="AV129" s="3"/>
    </row>
    <row r="130" spans="1:48" x14ac:dyDescent="0.25">
      <c r="A130" s="46" t="s">
        <v>884</v>
      </c>
      <c r="B130">
        <v>130</v>
      </c>
      <c r="C130" s="47" t="s">
        <v>7584</v>
      </c>
      <c r="D130" s="49"/>
      <c r="E130" s="50">
        <v>7069.67333984375</v>
      </c>
      <c r="F130" s="50">
        <v>6708.98828125</v>
      </c>
      <c r="G130" s="51"/>
      <c r="H130" s="52"/>
      <c r="I130" s="52"/>
      <c r="J130" s="63"/>
      <c r="K130" s="32">
        <v>6</v>
      </c>
      <c r="L130" s="32">
        <v>0</v>
      </c>
      <c r="M130" s="33">
        <v>3342.666667</v>
      </c>
      <c r="N130" s="33">
        <v>3.1599999999999998E-4</v>
      </c>
      <c r="O130" s="33">
        <v>3.9999999999999998E-6</v>
      </c>
      <c r="P130" s="33">
        <v>1.2542150000000001</v>
      </c>
      <c r="Q130" s="33">
        <v>0.33333333333333331</v>
      </c>
      <c r="R130" s="33">
        <v>0</v>
      </c>
      <c r="S130" s="48">
        <v>130</v>
      </c>
      <c r="T1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0" s="54">
        <v>1419</v>
      </c>
      <c r="V130" s="54">
        <v>7480</v>
      </c>
      <c r="W130" s="54">
        <v>3096</v>
      </c>
      <c r="X130" s="54">
        <v>270</v>
      </c>
      <c r="Y130" s="54">
        <v>7200</v>
      </c>
      <c r="Z130" s="54" t="s">
        <v>5513</v>
      </c>
      <c r="AA130" s="54"/>
      <c r="AB130" s="60" t="s">
        <v>6298</v>
      </c>
      <c r="AC130" s="54" t="s">
        <v>6024</v>
      </c>
      <c r="AD130" s="56">
        <v>39931.789270833331</v>
      </c>
      <c r="AE130" s="54" t="s">
        <v>6607</v>
      </c>
      <c r="AF130" s="60" t="s">
        <v>6736</v>
      </c>
      <c r="AG130" s="54" t="s">
        <v>54</v>
      </c>
      <c r="AH130" s="32"/>
      <c r="AI130" s="32"/>
      <c r="AJ130" s="32"/>
      <c r="AK130" s="32"/>
      <c r="AL130" s="32"/>
      <c r="AM130" s="32"/>
      <c r="AN130" s="32"/>
      <c r="AO130" s="32"/>
      <c r="AP130" s="32"/>
      <c r="AQ130" s="32"/>
      <c r="AR130" s="2"/>
      <c r="AS130" s="3"/>
      <c r="AT130" s="3"/>
      <c r="AU130" s="3"/>
      <c r="AV130" s="3"/>
    </row>
    <row r="131" spans="1:48" x14ac:dyDescent="0.25">
      <c r="A131" s="46" t="s">
        <v>680</v>
      </c>
      <c r="B131">
        <v>131</v>
      </c>
      <c r="C131" s="47" t="s">
        <v>7585</v>
      </c>
      <c r="D131" s="49"/>
      <c r="E131" s="50">
        <v>6227.44775390625</v>
      </c>
      <c r="F131" s="50">
        <v>6174.75732421875</v>
      </c>
      <c r="G131" s="51"/>
      <c r="H131" s="52"/>
      <c r="I131" s="52"/>
      <c r="J131" s="63"/>
      <c r="K131" s="32">
        <v>8</v>
      </c>
      <c r="L131" s="32">
        <v>2</v>
      </c>
      <c r="M131" s="33">
        <v>8395.6666669999995</v>
      </c>
      <c r="N131" s="33">
        <v>3.1599999999999998E-4</v>
      </c>
      <c r="O131" s="33">
        <v>3.9999999999999998E-6</v>
      </c>
      <c r="P131" s="33">
        <v>1.9440660000000001</v>
      </c>
      <c r="Q131" s="33">
        <v>0.19642857142857142</v>
      </c>
      <c r="R131" s="33">
        <v>0</v>
      </c>
      <c r="S131" s="48">
        <v>131</v>
      </c>
      <c r="T1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1" s="54">
        <v>2062</v>
      </c>
      <c r="V131" s="54">
        <v>3212</v>
      </c>
      <c r="W131" s="54">
        <v>8418</v>
      </c>
      <c r="X131" s="54">
        <v>1150</v>
      </c>
      <c r="Y131" s="54">
        <v>7200</v>
      </c>
      <c r="Z131" s="54" t="s">
        <v>5514</v>
      </c>
      <c r="AA131" s="54" t="s">
        <v>6066</v>
      </c>
      <c r="AB131" s="60" t="s">
        <v>6299</v>
      </c>
      <c r="AC131" s="54" t="s">
        <v>6024</v>
      </c>
      <c r="AD131" s="56">
        <v>41379.572465277779</v>
      </c>
      <c r="AE131" s="54" t="s">
        <v>6607</v>
      </c>
      <c r="AF131" s="60" t="s">
        <v>6737</v>
      </c>
      <c r="AG131" s="54" t="s">
        <v>55</v>
      </c>
      <c r="AH131" s="32" t="s">
        <v>9474</v>
      </c>
      <c r="AI131" s="32" t="s">
        <v>9474</v>
      </c>
      <c r="AJ131" s="32" t="s">
        <v>2139</v>
      </c>
      <c r="AK131" s="32" t="s">
        <v>2139</v>
      </c>
      <c r="AL131" s="32"/>
      <c r="AM131" s="32"/>
      <c r="AN131" s="74" t="s">
        <v>9538</v>
      </c>
      <c r="AO131" s="74" t="s">
        <v>9667</v>
      </c>
      <c r="AP131" s="74" t="s">
        <v>9744</v>
      </c>
      <c r="AQ131" s="74" t="s">
        <v>9744</v>
      </c>
      <c r="AR131" s="2"/>
      <c r="AS131" s="3"/>
      <c r="AT131" s="3"/>
      <c r="AU131" s="3"/>
      <c r="AV131" s="3"/>
    </row>
    <row r="132" spans="1:48" x14ac:dyDescent="0.25">
      <c r="A132" s="46" t="s">
        <v>454</v>
      </c>
      <c r="B132">
        <v>132</v>
      </c>
      <c r="C132" s="47" t="s">
        <v>7586</v>
      </c>
      <c r="D132" s="49"/>
      <c r="E132" s="50">
        <v>6477.07568359375</v>
      </c>
      <c r="F132" s="50">
        <v>7322.8056640625</v>
      </c>
      <c r="G132" s="51"/>
      <c r="H132" s="52"/>
      <c r="I132" s="52"/>
      <c r="J132" s="63"/>
      <c r="K132" s="32">
        <v>4</v>
      </c>
      <c r="L132" s="32">
        <v>3</v>
      </c>
      <c r="M132" s="33">
        <v>295</v>
      </c>
      <c r="N132" s="33">
        <v>3.1500000000000001E-4</v>
      </c>
      <c r="O132" s="33">
        <v>3.9999999999999998E-6</v>
      </c>
      <c r="P132" s="33">
        <v>1.2277469999999999</v>
      </c>
      <c r="Q132" s="33">
        <v>0.36666666666666664</v>
      </c>
      <c r="R132" s="33">
        <v>0.16666666666666666</v>
      </c>
      <c r="S132" s="48">
        <v>132</v>
      </c>
      <c r="T1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2" s="54">
        <v>3272</v>
      </c>
      <c r="V132" s="54">
        <v>24507</v>
      </c>
      <c r="W132" s="54">
        <v>9542</v>
      </c>
      <c r="X132" s="54">
        <v>3010</v>
      </c>
      <c r="Y132" s="54">
        <v>7200</v>
      </c>
      <c r="Z132" s="54" t="s">
        <v>5515</v>
      </c>
      <c r="AA132" s="54" t="s">
        <v>6067</v>
      </c>
      <c r="AB132" s="60" t="s">
        <v>6300</v>
      </c>
      <c r="AC132" s="54" t="s">
        <v>6578</v>
      </c>
      <c r="AD132" s="56">
        <v>40186.317893518521</v>
      </c>
      <c r="AE132" s="54" t="s">
        <v>6607</v>
      </c>
      <c r="AF132" s="60" t="s">
        <v>6738</v>
      </c>
      <c r="AG132" s="54" t="s">
        <v>55</v>
      </c>
      <c r="AH132" s="32" t="s">
        <v>1873</v>
      </c>
      <c r="AI132" s="32" t="s">
        <v>1873</v>
      </c>
      <c r="AJ132" s="32" t="s">
        <v>2139</v>
      </c>
      <c r="AK132" s="32" t="s">
        <v>2139</v>
      </c>
      <c r="AL132" s="32"/>
      <c r="AM132" s="32"/>
      <c r="AN132" s="74" t="s">
        <v>8570</v>
      </c>
      <c r="AO132" s="74" t="s">
        <v>8570</v>
      </c>
      <c r="AP132" s="74" t="s">
        <v>9114</v>
      </c>
      <c r="AQ132" s="74" t="s">
        <v>9114</v>
      </c>
      <c r="AR132" s="2"/>
      <c r="AS132" s="3"/>
      <c r="AT132" s="3"/>
      <c r="AU132" s="3"/>
      <c r="AV132" s="3"/>
    </row>
    <row r="133" spans="1:48" x14ac:dyDescent="0.25">
      <c r="A133" s="46" t="s">
        <v>245</v>
      </c>
      <c r="B133">
        <v>133</v>
      </c>
      <c r="C133" s="47" t="s">
        <v>7587</v>
      </c>
      <c r="D133" s="49"/>
      <c r="E133" s="50">
        <v>1870.619140625</v>
      </c>
      <c r="F133" s="50">
        <v>581.29559326171875</v>
      </c>
      <c r="G133" s="51"/>
      <c r="H133" s="52"/>
      <c r="I133" s="52"/>
      <c r="J133" s="63"/>
      <c r="K133" s="32">
        <v>0</v>
      </c>
      <c r="L133" s="32">
        <v>1</v>
      </c>
      <c r="M133" s="33">
        <v>0</v>
      </c>
      <c r="N133" s="33">
        <v>3.48E-4</v>
      </c>
      <c r="O133" s="33">
        <v>1.1E-5</v>
      </c>
      <c r="P133" s="33">
        <v>0.38107400000000002</v>
      </c>
      <c r="Q133" s="33">
        <v>0</v>
      </c>
      <c r="R133" s="33">
        <v>0</v>
      </c>
      <c r="S133" s="48">
        <v>133</v>
      </c>
      <c r="T1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3" s="54">
        <v>340</v>
      </c>
      <c r="V133" s="54">
        <v>181</v>
      </c>
      <c r="W133" s="54">
        <v>5110</v>
      </c>
      <c r="X133" s="54">
        <v>3483</v>
      </c>
      <c r="Y133" s="54">
        <v>7200</v>
      </c>
      <c r="Z133" s="54" t="s">
        <v>5516</v>
      </c>
      <c r="AA133" s="54" t="s">
        <v>6017</v>
      </c>
      <c r="AB133" s="60" t="s">
        <v>6301</v>
      </c>
      <c r="AC133" s="54" t="s">
        <v>6024</v>
      </c>
      <c r="AD133" s="56">
        <v>40668.432453703703</v>
      </c>
      <c r="AE133" s="54" t="s">
        <v>6607</v>
      </c>
      <c r="AF133" s="60" t="s">
        <v>6739</v>
      </c>
      <c r="AG133" s="54" t="s">
        <v>55</v>
      </c>
      <c r="AH133" s="32" t="s">
        <v>1778</v>
      </c>
      <c r="AI133" s="32" t="s">
        <v>1778</v>
      </c>
      <c r="AJ133" s="32" t="s">
        <v>2140</v>
      </c>
      <c r="AK133" s="32" t="s">
        <v>2140</v>
      </c>
      <c r="AL133" s="32"/>
      <c r="AM133" s="32"/>
      <c r="AN133" s="74" t="s">
        <v>8571</v>
      </c>
      <c r="AO133" s="74" t="s">
        <v>8571</v>
      </c>
      <c r="AP133" s="74" t="s">
        <v>9115</v>
      </c>
      <c r="AQ133" s="74" t="s">
        <v>9115</v>
      </c>
      <c r="AR133" s="2"/>
      <c r="AS133" s="3"/>
      <c r="AT133" s="3"/>
      <c r="AU133" s="3"/>
      <c r="AV133" s="3"/>
    </row>
    <row r="134" spans="1:48" x14ac:dyDescent="0.25">
      <c r="A134" s="46" t="s">
        <v>498</v>
      </c>
      <c r="B134">
        <v>134</v>
      </c>
      <c r="C134" s="47" t="s">
        <v>7588</v>
      </c>
      <c r="D134" s="49"/>
      <c r="E134" s="50">
        <v>4277.271484375</v>
      </c>
      <c r="F134" s="50">
        <v>1158.0692138671875</v>
      </c>
      <c r="G134" s="51"/>
      <c r="H134" s="52"/>
      <c r="I134" s="52"/>
      <c r="J134" s="63"/>
      <c r="K134" s="32">
        <v>2</v>
      </c>
      <c r="L134" s="32">
        <v>2</v>
      </c>
      <c r="M134" s="33">
        <v>1210</v>
      </c>
      <c r="N134" s="33">
        <v>4.4099999999999999E-4</v>
      </c>
      <c r="O134" s="33">
        <v>2.6200000000000003E-4</v>
      </c>
      <c r="P134" s="33">
        <v>0.815554</v>
      </c>
      <c r="Q134" s="33">
        <v>0</v>
      </c>
      <c r="R134" s="33">
        <v>0</v>
      </c>
      <c r="S134" s="48">
        <v>134</v>
      </c>
      <c r="T1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4" s="54">
        <v>226</v>
      </c>
      <c r="V134" s="54">
        <v>783</v>
      </c>
      <c r="W134" s="54">
        <v>16850</v>
      </c>
      <c r="X134" s="54">
        <v>48</v>
      </c>
      <c r="Y134" s="54">
        <v>7200</v>
      </c>
      <c r="Z134" s="54" t="s">
        <v>5517</v>
      </c>
      <c r="AA134" s="54" t="s">
        <v>6012</v>
      </c>
      <c r="AB134" s="60" t="s">
        <v>6302</v>
      </c>
      <c r="AC134" s="54" t="s">
        <v>6024</v>
      </c>
      <c r="AD134" s="56">
        <v>41177.506840277776</v>
      </c>
      <c r="AE134" s="54" t="s">
        <v>6607</v>
      </c>
      <c r="AF134" s="60" t="s">
        <v>6740</v>
      </c>
      <c r="AG134" s="54" t="s">
        <v>55</v>
      </c>
      <c r="AH134" s="32" t="s">
        <v>9475</v>
      </c>
      <c r="AI134" s="32" t="s">
        <v>9475</v>
      </c>
      <c r="AJ134" s="32" t="s">
        <v>2140</v>
      </c>
      <c r="AK134" s="32" t="s">
        <v>2140</v>
      </c>
      <c r="AL134" s="32"/>
      <c r="AM134" s="32"/>
      <c r="AN134" s="74" t="s">
        <v>9539</v>
      </c>
      <c r="AO134" s="74" t="s">
        <v>9539</v>
      </c>
      <c r="AP134" s="74" t="s">
        <v>9745</v>
      </c>
      <c r="AQ134" s="74" t="s">
        <v>9745</v>
      </c>
      <c r="AR134" s="2"/>
      <c r="AS134" s="3"/>
      <c r="AT134" s="3"/>
      <c r="AU134" s="3"/>
      <c r="AV134" s="3"/>
    </row>
    <row r="135" spans="1:48" x14ac:dyDescent="0.25">
      <c r="A135" s="46" t="s">
        <v>246</v>
      </c>
      <c r="B135">
        <v>135</v>
      </c>
      <c r="C135" s="47" t="s">
        <v>7589</v>
      </c>
      <c r="D135" s="49"/>
      <c r="E135" s="50">
        <v>7859.04638671875</v>
      </c>
      <c r="F135" s="50">
        <v>8738.087890625</v>
      </c>
      <c r="G135" s="51"/>
      <c r="H135" s="52"/>
      <c r="I135" s="52"/>
      <c r="J135" s="63"/>
      <c r="K135" s="32">
        <v>1</v>
      </c>
      <c r="L135" s="32">
        <v>1</v>
      </c>
      <c r="M135" s="33">
        <v>0</v>
      </c>
      <c r="N135" s="33">
        <v>0</v>
      </c>
      <c r="O135" s="33">
        <v>0</v>
      </c>
      <c r="P135" s="33">
        <v>0.99999899999999997</v>
      </c>
      <c r="Q135" s="33">
        <v>0</v>
      </c>
      <c r="R135" s="33" t="s">
        <v>8309</v>
      </c>
      <c r="S135" s="48">
        <v>135</v>
      </c>
      <c r="T1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5" s="54">
        <v>358</v>
      </c>
      <c r="V135" s="54">
        <v>409</v>
      </c>
      <c r="W135" s="54">
        <v>17151</v>
      </c>
      <c r="X135" s="54">
        <v>2060</v>
      </c>
      <c r="Y135" s="54"/>
      <c r="Z135" s="54" t="s">
        <v>5518</v>
      </c>
      <c r="AA135" s="54" t="s">
        <v>6068</v>
      </c>
      <c r="AB135" s="54"/>
      <c r="AC135" s="54"/>
      <c r="AD135" s="56">
        <v>39740.85659722222</v>
      </c>
      <c r="AE135" s="54" t="s">
        <v>6607</v>
      </c>
      <c r="AF135" s="60" t="s">
        <v>6741</v>
      </c>
      <c r="AG135" s="54" t="s">
        <v>55</v>
      </c>
      <c r="AH135" s="32" t="s">
        <v>1779</v>
      </c>
      <c r="AI135" s="32" t="s">
        <v>1779</v>
      </c>
      <c r="AJ135" s="32" t="s">
        <v>2152</v>
      </c>
      <c r="AK135" s="32" t="s">
        <v>2152</v>
      </c>
      <c r="AL135" s="32"/>
      <c r="AM135" s="32"/>
      <c r="AN135" s="74" t="s">
        <v>8572</v>
      </c>
      <c r="AO135" s="74" t="s">
        <v>8572</v>
      </c>
      <c r="AP135" s="74" t="s">
        <v>9116</v>
      </c>
      <c r="AQ135" s="74" t="s">
        <v>9116</v>
      </c>
      <c r="AR135" s="2"/>
      <c r="AS135" s="3"/>
      <c r="AT135" s="3"/>
      <c r="AU135" s="3"/>
      <c r="AV135" s="3"/>
    </row>
    <row r="136" spans="1:48" x14ac:dyDescent="0.25">
      <c r="A136" s="46" t="s">
        <v>247</v>
      </c>
      <c r="B136">
        <v>136</v>
      </c>
      <c r="C136" s="47" t="s">
        <v>7590</v>
      </c>
      <c r="D136" s="49"/>
      <c r="E136" s="50">
        <v>1180.3006591796875</v>
      </c>
      <c r="F136" s="50">
        <v>5969.9423828125</v>
      </c>
      <c r="G136" s="51"/>
      <c r="H136" s="52"/>
      <c r="I136" s="52"/>
      <c r="J136" s="63"/>
      <c r="K136" s="32">
        <v>0</v>
      </c>
      <c r="L136" s="32">
        <v>1</v>
      </c>
      <c r="M136" s="33">
        <v>0</v>
      </c>
      <c r="N136" s="33">
        <v>4.1800000000000002E-4</v>
      </c>
      <c r="O136" s="33">
        <v>1.4200000000000001E-4</v>
      </c>
      <c r="P136" s="33">
        <v>0.27957399999999999</v>
      </c>
      <c r="Q136" s="33">
        <v>0</v>
      </c>
      <c r="R136" s="33">
        <v>0</v>
      </c>
      <c r="S136" s="48">
        <v>136</v>
      </c>
      <c r="T1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6" s="54">
        <v>656</v>
      </c>
      <c r="V136" s="54">
        <v>1708</v>
      </c>
      <c r="W136" s="54">
        <v>5276</v>
      </c>
      <c r="X136" s="54">
        <v>3509</v>
      </c>
      <c r="Y136" s="54"/>
      <c r="Z136" s="54"/>
      <c r="AA136" s="54"/>
      <c r="AB136" s="54"/>
      <c r="AC136" s="54"/>
      <c r="AD136" s="56">
        <v>39932.411354166667</v>
      </c>
      <c r="AE136" s="54" t="s">
        <v>6607</v>
      </c>
      <c r="AF136" s="60" t="s">
        <v>6742</v>
      </c>
      <c r="AG136" s="54" t="s">
        <v>55</v>
      </c>
      <c r="AH136" s="32"/>
      <c r="AI136" s="32"/>
      <c r="AJ136" s="32"/>
      <c r="AK136" s="32"/>
      <c r="AL136" s="32" t="s">
        <v>2203</v>
      </c>
      <c r="AM136" s="32" t="s">
        <v>2203</v>
      </c>
      <c r="AN136" s="74" t="s">
        <v>8546</v>
      </c>
      <c r="AO136" s="74" t="s">
        <v>8546</v>
      </c>
      <c r="AP136" s="74" t="s">
        <v>9091</v>
      </c>
      <c r="AQ136" s="74" t="s">
        <v>9091</v>
      </c>
      <c r="AR136" s="2"/>
      <c r="AS136" s="3"/>
      <c r="AT136" s="3"/>
      <c r="AU136" s="3"/>
      <c r="AV136" s="3"/>
    </row>
    <row r="137" spans="1:48" x14ac:dyDescent="0.25">
      <c r="A137" s="46" t="s">
        <v>248</v>
      </c>
      <c r="B137">
        <v>137</v>
      </c>
      <c r="C137" s="47" t="s">
        <v>7591</v>
      </c>
      <c r="D137" s="49"/>
      <c r="E137" s="50">
        <v>3005.04296875</v>
      </c>
      <c r="F137" s="50">
        <v>1292.607666015625</v>
      </c>
      <c r="G137" s="51"/>
      <c r="H137" s="52"/>
      <c r="I137" s="52"/>
      <c r="J137" s="63"/>
      <c r="K137" s="32">
        <v>0</v>
      </c>
      <c r="L137" s="32">
        <v>1</v>
      </c>
      <c r="M137" s="33">
        <v>0</v>
      </c>
      <c r="N137" s="33">
        <v>1</v>
      </c>
      <c r="O137" s="33">
        <v>0</v>
      </c>
      <c r="P137" s="33">
        <v>0.99999899999999997</v>
      </c>
      <c r="Q137" s="33">
        <v>0</v>
      </c>
      <c r="R137" s="33">
        <v>0</v>
      </c>
      <c r="S137" s="48">
        <v>137</v>
      </c>
      <c r="T1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7" s="54">
        <v>63</v>
      </c>
      <c r="V137" s="54">
        <v>19</v>
      </c>
      <c r="W137" s="54">
        <v>34</v>
      </c>
      <c r="X137" s="54">
        <v>173</v>
      </c>
      <c r="Y137" s="54"/>
      <c r="Z137" s="54"/>
      <c r="AA137" s="54"/>
      <c r="AB137" s="54"/>
      <c r="AC137" s="54"/>
      <c r="AD137" s="56">
        <v>42342.762372685182</v>
      </c>
      <c r="AE137" s="54" t="s">
        <v>6607</v>
      </c>
      <c r="AF137" s="60" t="s">
        <v>6743</v>
      </c>
      <c r="AG137" s="54" t="s">
        <v>55</v>
      </c>
      <c r="AH137" s="32"/>
      <c r="AI137" s="32"/>
      <c r="AJ137" s="32"/>
      <c r="AK137" s="32"/>
      <c r="AL137" s="32"/>
      <c r="AM137" s="32"/>
      <c r="AN137" s="74" t="s">
        <v>8573</v>
      </c>
      <c r="AO137" s="74" t="s">
        <v>8573</v>
      </c>
      <c r="AP137" s="74" t="s">
        <v>9117</v>
      </c>
      <c r="AQ137" s="74" t="s">
        <v>9117</v>
      </c>
      <c r="AR137" s="2"/>
      <c r="AS137" s="3"/>
      <c r="AT137" s="3"/>
      <c r="AU137" s="3"/>
      <c r="AV137" s="3"/>
    </row>
    <row r="138" spans="1:48" x14ac:dyDescent="0.25">
      <c r="A138" s="46" t="s">
        <v>885</v>
      </c>
      <c r="B138">
        <v>138</v>
      </c>
      <c r="C138" s="47" t="s">
        <v>7592</v>
      </c>
      <c r="D138" s="49"/>
      <c r="E138" s="50">
        <v>6927.66455078125</v>
      </c>
      <c r="F138" s="50">
        <v>2201.190673828125</v>
      </c>
      <c r="G138" s="51"/>
      <c r="H138" s="52"/>
      <c r="I138" s="52"/>
      <c r="J138" s="63"/>
      <c r="K138" s="32">
        <v>1</v>
      </c>
      <c r="L138" s="32">
        <v>0</v>
      </c>
      <c r="M138" s="33">
        <v>0</v>
      </c>
      <c r="N138" s="33">
        <v>1</v>
      </c>
      <c r="O138" s="33">
        <v>0</v>
      </c>
      <c r="P138" s="33">
        <v>0.99999899999999997</v>
      </c>
      <c r="Q138" s="33">
        <v>0</v>
      </c>
      <c r="R138" s="33">
        <v>0</v>
      </c>
      <c r="S138" s="48">
        <v>138</v>
      </c>
      <c r="T1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8" s="54">
        <v>84</v>
      </c>
      <c r="V138" s="54">
        <v>54942</v>
      </c>
      <c r="W138" s="54">
        <v>82922</v>
      </c>
      <c r="X138" s="54">
        <v>127133</v>
      </c>
      <c r="Y138" s="54">
        <v>10800</v>
      </c>
      <c r="Z138" s="54" t="s">
        <v>5519</v>
      </c>
      <c r="AA138" s="54" t="s">
        <v>6069</v>
      </c>
      <c r="AB138" s="60" t="s">
        <v>6303</v>
      </c>
      <c r="AC138" s="54" t="s">
        <v>6589</v>
      </c>
      <c r="AD138" s="56">
        <v>39763.555300925924</v>
      </c>
      <c r="AE138" s="54" t="s">
        <v>6607</v>
      </c>
      <c r="AF138" s="60" t="s">
        <v>6744</v>
      </c>
      <c r="AG138" s="54" t="s">
        <v>54</v>
      </c>
      <c r="AH138" s="32"/>
      <c r="AI138" s="32"/>
      <c r="AJ138" s="32"/>
      <c r="AK138" s="32"/>
      <c r="AL138" s="32"/>
      <c r="AM138" s="32"/>
      <c r="AN138" s="32"/>
      <c r="AO138" s="32"/>
      <c r="AP138" s="32"/>
      <c r="AQ138" s="32"/>
      <c r="AR138" s="2"/>
      <c r="AS138" s="3"/>
      <c r="AT138" s="3"/>
      <c r="AU138" s="3"/>
      <c r="AV138" s="3"/>
    </row>
    <row r="139" spans="1:48" x14ac:dyDescent="0.25">
      <c r="A139" s="46" t="s">
        <v>249</v>
      </c>
      <c r="B139">
        <v>139</v>
      </c>
      <c r="C139" s="47" t="s">
        <v>7593</v>
      </c>
      <c r="D139" s="49"/>
      <c r="E139" s="50">
        <v>1758.0386962890625</v>
      </c>
      <c r="F139" s="50">
        <v>7654.4814453125</v>
      </c>
      <c r="G139" s="51"/>
      <c r="H139" s="52"/>
      <c r="I139" s="52"/>
      <c r="J139" s="63"/>
      <c r="K139" s="32">
        <v>1</v>
      </c>
      <c r="L139" s="32">
        <v>1</v>
      </c>
      <c r="M139" s="33">
        <v>0</v>
      </c>
      <c r="N139" s="33">
        <v>0</v>
      </c>
      <c r="O139" s="33">
        <v>0</v>
      </c>
      <c r="P139" s="33">
        <v>0.99999899999999997</v>
      </c>
      <c r="Q139" s="33">
        <v>0</v>
      </c>
      <c r="R139" s="33" t="s">
        <v>8309</v>
      </c>
      <c r="S139" s="48">
        <v>139</v>
      </c>
      <c r="T1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39" s="54">
        <v>11</v>
      </c>
      <c r="V139" s="54">
        <v>7</v>
      </c>
      <c r="W139" s="54">
        <v>4</v>
      </c>
      <c r="X139" s="54">
        <v>3</v>
      </c>
      <c r="Y139" s="54"/>
      <c r="Z139" s="54"/>
      <c r="AA139" s="54" t="s">
        <v>6017</v>
      </c>
      <c r="AB139" s="54"/>
      <c r="AC139" s="54"/>
      <c r="AD139" s="56">
        <v>43232.356562499997</v>
      </c>
      <c r="AE139" s="54" t="s">
        <v>6607</v>
      </c>
      <c r="AF139" s="60" t="s">
        <v>6745</v>
      </c>
      <c r="AG139" s="54" t="s">
        <v>55</v>
      </c>
      <c r="AH139" s="32" t="s">
        <v>1780</v>
      </c>
      <c r="AI139" s="32" t="s">
        <v>1780</v>
      </c>
      <c r="AJ139" s="32" t="s">
        <v>2148</v>
      </c>
      <c r="AK139" s="32" t="s">
        <v>2148</v>
      </c>
      <c r="AL139" s="32" t="s">
        <v>2208</v>
      </c>
      <c r="AM139" s="32" t="s">
        <v>2208</v>
      </c>
      <c r="AN139" s="74" t="s">
        <v>8574</v>
      </c>
      <c r="AO139" s="74" t="s">
        <v>8574</v>
      </c>
      <c r="AP139" s="74" t="s">
        <v>9118</v>
      </c>
      <c r="AQ139" s="74" t="s">
        <v>9118</v>
      </c>
      <c r="AR139" s="2"/>
      <c r="AS139" s="3"/>
      <c r="AT139" s="3"/>
      <c r="AU139" s="3"/>
      <c r="AV139" s="3"/>
    </row>
    <row r="140" spans="1:48" x14ac:dyDescent="0.25">
      <c r="A140" s="46" t="s">
        <v>250</v>
      </c>
      <c r="B140">
        <v>140</v>
      </c>
      <c r="C140" s="47" t="s">
        <v>7594</v>
      </c>
      <c r="D140" s="49"/>
      <c r="E140" s="50">
        <v>5608.04541015625</v>
      </c>
      <c r="F140" s="50">
        <v>8574.5205078125</v>
      </c>
      <c r="G140" s="51"/>
      <c r="H140" s="52"/>
      <c r="I140" s="52"/>
      <c r="J140" s="63"/>
      <c r="K140" s="32">
        <v>0</v>
      </c>
      <c r="L140" s="32">
        <v>2</v>
      </c>
      <c r="M140" s="33">
        <v>2</v>
      </c>
      <c r="N140" s="33">
        <v>0.5</v>
      </c>
      <c r="O140" s="33">
        <v>0</v>
      </c>
      <c r="P140" s="33">
        <v>1.4594590000000001</v>
      </c>
      <c r="Q140" s="33">
        <v>0</v>
      </c>
      <c r="R140" s="33">
        <v>0</v>
      </c>
      <c r="S140" s="48">
        <v>140</v>
      </c>
      <c r="T1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0" s="54">
        <v>1503</v>
      </c>
      <c r="V140" s="54">
        <v>266</v>
      </c>
      <c r="W140" s="54">
        <v>20796</v>
      </c>
      <c r="X140" s="54">
        <v>21923</v>
      </c>
      <c r="Y140" s="54"/>
      <c r="Z140" s="54" t="s">
        <v>5520</v>
      </c>
      <c r="AA140" s="54"/>
      <c r="AB140" s="54"/>
      <c r="AC140" s="54"/>
      <c r="AD140" s="56">
        <v>41924.818865740737</v>
      </c>
      <c r="AE140" s="54" t="s">
        <v>6607</v>
      </c>
      <c r="AF140" s="60" t="s">
        <v>6746</v>
      </c>
      <c r="AG140" s="54" t="s">
        <v>55</v>
      </c>
      <c r="AH140" s="32"/>
      <c r="AI140" s="32"/>
      <c r="AJ140" s="32"/>
      <c r="AK140" s="32"/>
      <c r="AL140" s="32"/>
      <c r="AM140" s="32"/>
      <c r="AN140" s="74" t="s">
        <v>8575</v>
      </c>
      <c r="AO140" s="74" t="s">
        <v>8575</v>
      </c>
      <c r="AP140" s="74" t="s">
        <v>9119</v>
      </c>
      <c r="AQ140" s="74" t="s">
        <v>9119</v>
      </c>
      <c r="AR140" s="2"/>
      <c r="AS140" s="3"/>
      <c r="AT140" s="3"/>
      <c r="AU140" s="3"/>
      <c r="AV140" s="3"/>
    </row>
    <row r="141" spans="1:48" x14ac:dyDescent="0.25">
      <c r="A141" s="46" t="s">
        <v>886</v>
      </c>
      <c r="B141">
        <v>141</v>
      </c>
      <c r="C141" s="47" t="s">
        <v>7595</v>
      </c>
      <c r="D141" s="49"/>
      <c r="E141" s="50">
        <v>3329.050048828125</v>
      </c>
      <c r="F141" s="50">
        <v>9868.8134765625</v>
      </c>
      <c r="G141" s="51"/>
      <c r="H141" s="52"/>
      <c r="I141" s="52"/>
      <c r="J141" s="63"/>
      <c r="K141" s="32">
        <v>1</v>
      </c>
      <c r="L141" s="32">
        <v>0</v>
      </c>
      <c r="M141" s="33">
        <v>0</v>
      </c>
      <c r="N141" s="33">
        <v>0.33333299999999999</v>
      </c>
      <c r="O141" s="33">
        <v>0</v>
      </c>
      <c r="P141" s="33">
        <v>0.77027000000000001</v>
      </c>
      <c r="Q141" s="33">
        <v>0</v>
      </c>
      <c r="R141" s="33">
        <v>0</v>
      </c>
      <c r="S141" s="48">
        <v>141</v>
      </c>
      <c r="T1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1" s="54">
        <v>120</v>
      </c>
      <c r="V141" s="54">
        <v>14743558</v>
      </c>
      <c r="W141" s="54">
        <v>10788</v>
      </c>
      <c r="X141" s="54">
        <v>83</v>
      </c>
      <c r="Y141" s="54">
        <v>28800</v>
      </c>
      <c r="Z141" s="54" t="s">
        <v>5521</v>
      </c>
      <c r="AA141" s="54"/>
      <c r="AB141" s="60" t="s">
        <v>6304</v>
      </c>
      <c r="AC141" s="54" t="s">
        <v>6590</v>
      </c>
      <c r="AD141" s="56">
        <v>40738.272870370369</v>
      </c>
      <c r="AE141" s="54" t="s">
        <v>6607</v>
      </c>
      <c r="AF141" s="60" t="s">
        <v>6747</v>
      </c>
      <c r="AG141" s="54" t="s">
        <v>54</v>
      </c>
      <c r="AH141" s="32"/>
      <c r="AI141" s="32"/>
      <c r="AJ141" s="32"/>
      <c r="AK141" s="32"/>
      <c r="AL141" s="32"/>
      <c r="AM141" s="32"/>
      <c r="AN141" s="32"/>
      <c r="AO141" s="32"/>
      <c r="AP141" s="32"/>
      <c r="AQ141" s="32"/>
      <c r="AR141" s="2"/>
      <c r="AS141" s="3"/>
      <c r="AT141" s="3"/>
      <c r="AU141" s="3"/>
      <c r="AV141" s="3"/>
    </row>
    <row r="142" spans="1:48" x14ac:dyDescent="0.25">
      <c r="A142" s="46" t="s">
        <v>887</v>
      </c>
      <c r="B142">
        <v>142</v>
      </c>
      <c r="C142" s="47" t="s">
        <v>7596</v>
      </c>
      <c r="D142" s="49"/>
      <c r="E142" s="50">
        <v>2170.271728515625</v>
      </c>
      <c r="F142" s="50">
        <v>6346.42333984375</v>
      </c>
      <c r="G142" s="51"/>
      <c r="H142" s="52"/>
      <c r="I142" s="52"/>
      <c r="J142" s="63"/>
      <c r="K142" s="32">
        <v>1</v>
      </c>
      <c r="L142" s="32">
        <v>0</v>
      </c>
      <c r="M142" s="33">
        <v>0</v>
      </c>
      <c r="N142" s="33">
        <v>0.33333299999999999</v>
      </c>
      <c r="O142" s="33">
        <v>0</v>
      </c>
      <c r="P142" s="33">
        <v>0.77027000000000001</v>
      </c>
      <c r="Q142" s="33">
        <v>0</v>
      </c>
      <c r="R142" s="33">
        <v>0</v>
      </c>
      <c r="S142" s="48">
        <v>142</v>
      </c>
      <c r="T1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2" s="54">
        <v>95</v>
      </c>
      <c r="V142" s="54">
        <v>534</v>
      </c>
      <c r="W142" s="54">
        <v>1253</v>
      </c>
      <c r="X142" s="54">
        <v>789</v>
      </c>
      <c r="Y142" s="54"/>
      <c r="Z142" s="54" t="s">
        <v>5522</v>
      </c>
      <c r="AA142" s="54" t="s">
        <v>6017</v>
      </c>
      <c r="AB142" s="54"/>
      <c r="AC142" s="54"/>
      <c r="AD142" s="56">
        <v>43140.782164351855</v>
      </c>
      <c r="AE142" s="54" t="s">
        <v>6607</v>
      </c>
      <c r="AF142" s="60" t="s">
        <v>6748</v>
      </c>
      <c r="AG142" s="54" t="s">
        <v>54</v>
      </c>
      <c r="AH142" s="32"/>
      <c r="AI142" s="32"/>
      <c r="AJ142" s="32"/>
      <c r="AK142" s="32"/>
      <c r="AL142" s="32"/>
      <c r="AM142" s="32"/>
      <c r="AN142" s="32"/>
      <c r="AO142" s="32"/>
      <c r="AP142" s="32"/>
      <c r="AQ142" s="32"/>
      <c r="AR142" s="2"/>
      <c r="AS142" s="3"/>
      <c r="AT142" s="3"/>
      <c r="AU142" s="3"/>
      <c r="AV142" s="3"/>
    </row>
    <row r="143" spans="1:48" x14ac:dyDescent="0.25">
      <c r="A143" s="46" t="s">
        <v>251</v>
      </c>
      <c r="B143">
        <v>143</v>
      </c>
      <c r="C143" s="47" t="s">
        <v>7597</v>
      </c>
      <c r="D143" s="49"/>
      <c r="E143" s="50">
        <v>2798.326416015625</v>
      </c>
      <c r="F143" s="50">
        <v>8238.8681640625</v>
      </c>
      <c r="G143" s="51"/>
      <c r="H143" s="52"/>
      <c r="I143" s="52"/>
      <c r="J143" s="63"/>
      <c r="K143" s="32">
        <v>0</v>
      </c>
      <c r="L143" s="32">
        <v>3</v>
      </c>
      <c r="M143" s="33">
        <v>1207</v>
      </c>
      <c r="N143" s="33">
        <v>3.8200000000000002E-4</v>
      </c>
      <c r="O143" s="33">
        <v>2.8E-5</v>
      </c>
      <c r="P143" s="33">
        <v>0.84837300000000004</v>
      </c>
      <c r="Q143" s="33">
        <v>0</v>
      </c>
      <c r="R143" s="33">
        <v>0</v>
      </c>
      <c r="S143" s="48">
        <v>143</v>
      </c>
      <c r="T1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3" s="54">
        <v>2064</v>
      </c>
      <c r="V143" s="54">
        <v>2097</v>
      </c>
      <c r="W143" s="54">
        <v>17271</v>
      </c>
      <c r="X143" s="54">
        <v>2445</v>
      </c>
      <c r="Y143" s="54">
        <v>-25200</v>
      </c>
      <c r="Z143" s="54" t="s">
        <v>5523</v>
      </c>
      <c r="AA143" s="54"/>
      <c r="AB143" s="60" t="s">
        <v>6305</v>
      </c>
      <c r="AC143" s="54" t="s">
        <v>6577</v>
      </c>
      <c r="AD143" s="56">
        <v>41012.48196759259</v>
      </c>
      <c r="AE143" s="54" t="s">
        <v>6607</v>
      </c>
      <c r="AF143" s="60" t="s">
        <v>6749</v>
      </c>
      <c r="AG143" s="54" t="s">
        <v>55</v>
      </c>
      <c r="AH143" s="32"/>
      <c r="AI143" s="32"/>
      <c r="AJ143" s="32"/>
      <c r="AK143" s="32"/>
      <c r="AL143" s="32"/>
      <c r="AM143" s="32"/>
      <c r="AN143" s="74" t="s">
        <v>8576</v>
      </c>
      <c r="AO143" s="74" t="s">
        <v>8576</v>
      </c>
      <c r="AP143" s="74" t="s">
        <v>9120</v>
      </c>
      <c r="AQ143" s="74" t="s">
        <v>9120</v>
      </c>
      <c r="AR143" s="2"/>
      <c r="AS143" s="3"/>
      <c r="AT143" s="3"/>
      <c r="AU143" s="3"/>
      <c r="AV143" s="3"/>
    </row>
    <row r="144" spans="1:48" x14ac:dyDescent="0.25">
      <c r="A144" s="46" t="s">
        <v>888</v>
      </c>
      <c r="B144">
        <v>144</v>
      </c>
      <c r="C144" s="47" t="s">
        <v>7598</v>
      </c>
      <c r="D144" s="49"/>
      <c r="E144" s="50">
        <v>6636.90625</v>
      </c>
      <c r="F144" s="50">
        <v>8859.1728515625</v>
      </c>
      <c r="G144" s="51"/>
      <c r="H144" s="52"/>
      <c r="I144" s="52"/>
      <c r="J144" s="63"/>
      <c r="K144" s="32">
        <v>2</v>
      </c>
      <c r="L144" s="32">
        <v>0</v>
      </c>
      <c r="M144" s="33">
        <v>0.66666700000000001</v>
      </c>
      <c r="N144" s="33">
        <v>3.1E-4</v>
      </c>
      <c r="O144" s="33">
        <v>1.9999999999999999E-6</v>
      </c>
      <c r="P144" s="33">
        <v>0.630745</v>
      </c>
      <c r="Q144" s="33">
        <v>0</v>
      </c>
      <c r="R144" s="33">
        <v>0</v>
      </c>
      <c r="S144" s="48">
        <v>144</v>
      </c>
      <c r="T1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4" s="54">
        <v>143</v>
      </c>
      <c r="V144" s="54">
        <v>12110</v>
      </c>
      <c r="W144" s="54">
        <v>978</v>
      </c>
      <c r="X144" s="54">
        <v>247</v>
      </c>
      <c r="Y144" s="54"/>
      <c r="Z144" s="54" t="s">
        <v>5524</v>
      </c>
      <c r="AA144" s="54"/>
      <c r="AB144" s="60" t="s">
        <v>6306</v>
      </c>
      <c r="AC144" s="54"/>
      <c r="AD144" s="56">
        <v>41990.650578703702</v>
      </c>
      <c r="AE144" s="54" t="s">
        <v>6607</v>
      </c>
      <c r="AF144" s="60" t="s">
        <v>6750</v>
      </c>
      <c r="AG144" s="54" t="s">
        <v>54</v>
      </c>
      <c r="AH144" s="32"/>
      <c r="AI144" s="32"/>
      <c r="AJ144" s="32"/>
      <c r="AK144" s="32"/>
      <c r="AL144" s="32"/>
      <c r="AM144" s="32"/>
      <c r="AN144" s="32"/>
      <c r="AO144" s="32"/>
      <c r="AP144" s="32"/>
      <c r="AQ144" s="32"/>
      <c r="AR144" s="2"/>
      <c r="AS144" s="3"/>
      <c r="AT144" s="3"/>
      <c r="AU144" s="3"/>
      <c r="AV144" s="3"/>
    </row>
    <row r="145" spans="1:48" x14ac:dyDescent="0.25">
      <c r="A145" s="46" t="s">
        <v>889</v>
      </c>
      <c r="B145">
        <v>145</v>
      </c>
      <c r="C145" s="47" t="s">
        <v>7599</v>
      </c>
      <c r="D145" s="49"/>
      <c r="E145" s="50">
        <v>1074.7659912109375</v>
      </c>
      <c r="F145" s="50">
        <v>6260.27880859375</v>
      </c>
      <c r="G145" s="51"/>
      <c r="H145" s="52"/>
      <c r="I145" s="52"/>
      <c r="J145" s="63"/>
      <c r="K145" s="32">
        <v>2</v>
      </c>
      <c r="L145" s="32">
        <v>0</v>
      </c>
      <c r="M145" s="33">
        <v>0.66666700000000001</v>
      </c>
      <c r="N145" s="33">
        <v>3.1E-4</v>
      </c>
      <c r="O145" s="33">
        <v>1.9999999999999999E-6</v>
      </c>
      <c r="P145" s="33">
        <v>0.630745</v>
      </c>
      <c r="Q145" s="33">
        <v>0</v>
      </c>
      <c r="R145" s="33">
        <v>0</v>
      </c>
      <c r="S145" s="48">
        <v>145</v>
      </c>
      <c r="T1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5" s="54">
        <v>415</v>
      </c>
      <c r="V145" s="54">
        <v>310153</v>
      </c>
      <c r="W145" s="54">
        <v>16900</v>
      </c>
      <c r="X145" s="54">
        <v>6</v>
      </c>
      <c r="Y145" s="54">
        <v>7200</v>
      </c>
      <c r="Z145" s="54" t="s">
        <v>5525</v>
      </c>
      <c r="AA145" s="54" t="s">
        <v>6070</v>
      </c>
      <c r="AB145" s="60" t="s">
        <v>6307</v>
      </c>
      <c r="AC145" s="54" t="s">
        <v>6591</v>
      </c>
      <c r="AD145" s="56">
        <v>39885.405486111114</v>
      </c>
      <c r="AE145" s="54" t="s">
        <v>6607</v>
      </c>
      <c r="AF145" s="60" t="s">
        <v>6751</v>
      </c>
      <c r="AG145" s="54" t="s">
        <v>54</v>
      </c>
      <c r="AH145" s="32"/>
      <c r="AI145" s="32"/>
      <c r="AJ145" s="32"/>
      <c r="AK145" s="32"/>
      <c r="AL145" s="32"/>
      <c r="AM145" s="32"/>
      <c r="AN145" s="32"/>
      <c r="AO145" s="32"/>
      <c r="AP145" s="32"/>
      <c r="AQ145" s="32"/>
      <c r="AR145" s="2"/>
      <c r="AS145" s="3"/>
      <c r="AT145" s="3"/>
      <c r="AU145" s="3"/>
      <c r="AV145" s="3"/>
    </row>
    <row r="146" spans="1:48" x14ac:dyDescent="0.25">
      <c r="A146" s="46" t="s">
        <v>252</v>
      </c>
      <c r="B146">
        <v>146</v>
      </c>
      <c r="C146" s="47" t="s">
        <v>7600</v>
      </c>
      <c r="D146" s="49"/>
      <c r="E146" s="50">
        <v>4891.89404296875</v>
      </c>
      <c r="F146" s="50">
        <v>1092.88037109375</v>
      </c>
      <c r="G146" s="51"/>
      <c r="H146" s="52"/>
      <c r="I146" s="52"/>
      <c r="J146" s="63"/>
      <c r="K146" s="32">
        <v>1</v>
      </c>
      <c r="L146" s="32">
        <v>1</v>
      </c>
      <c r="M146" s="33">
        <v>0</v>
      </c>
      <c r="N146" s="33">
        <v>0</v>
      </c>
      <c r="O146" s="33">
        <v>0</v>
      </c>
      <c r="P146" s="33">
        <v>0.99999899999999997</v>
      </c>
      <c r="Q146" s="33">
        <v>0</v>
      </c>
      <c r="R146" s="33" t="s">
        <v>8309</v>
      </c>
      <c r="S146" s="48">
        <v>146</v>
      </c>
      <c r="T1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6" s="54">
        <v>45</v>
      </c>
      <c r="V146" s="54">
        <v>21</v>
      </c>
      <c r="W146" s="54">
        <v>328</v>
      </c>
      <c r="X146" s="54">
        <v>140</v>
      </c>
      <c r="Y146" s="54">
        <v>7200</v>
      </c>
      <c r="Z146" s="54"/>
      <c r="AA146" s="54"/>
      <c r="AB146" s="54"/>
      <c r="AC146" s="54" t="s">
        <v>6024</v>
      </c>
      <c r="AD146" s="56">
        <v>41202.689305555556</v>
      </c>
      <c r="AE146" s="54" t="s">
        <v>6607</v>
      </c>
      <c r="AF146" s="60" t="s">
        <v>6752</v>
      </c>
      <c r="AG146" s="54" t="s">
        <v>55</v>
      </c>
      <c r="AH146" s="32" t="s">
        <v>1781</v>
      </c>
      <c r="AI146" s="32" t="s">
        <v>1781</v>
      </c>
      <c r="AJ146" s="32" t="s">
        <v>2139</v>
      </c>
      <c r="AK146" s="32" t="s">
        <v>2139</v>
      </c>
      <c r="AL146" s="32"/>
      <c r="AM146" s="32"/>
      <c r="AN146" s="74" t="s">
        <v>8577</v>
      </c>
      <c r="AO146" s="74" t="s">
        <v>8577</v>
      </c>
      <c r="AP146" s="74" t="s">
        <v>9121</v>
      </c>
      <c r="AQ146" s="74" t="s">
        <v>9121</v>
      </c>
      <c r="AR146" s="2"/>
      <c r="AS146" s="3"/>
      <c r="AT146" s="3"/>
      <c r="AU146" s="3"/>
      <c r="AV146" s="3"/>
    </row>
    <row r="147" spans="1:48" x14ac:dyDescent="0.25">
      <c r="A147" s="46" t="s">
        <v>253</v>
      </c>
      <c r="B147">
        <v>147</v>
      </c>
      <c r="C147" s="47" t="s">
        <v>7601</v>
      </c>
      <c r="D147" s="49"/>
      <c r="E147" s="50">
        <v>6079.419921875</v>
      </c>
      <c r="F147" s="50">
        <v>2716.086181640625</v>
      </c>
      <c r="G147" s="51"/>
      <c r="H147" s="52"/>
      <c r="I147" s="52"/>
      <c r="J147" s="63"/>
      <c r="K147" s="32">
        <v>0</v>
      </c>
      <c r="L147" s="32">
        <v>2</v>
      </c>
      <c r="M147" s="33">
        <v>0</v>
      </c>
      <c r="N147" s="33">
        <v>4.5100000000000001E-4</v>
      </c>
      <c r="O147" s="33">
        <v>9.5299999999999996E-4</v>
      </c>
      <c r="P147" s="33">
        <v>0.36343599999999998</v>
      </c>
      <c r="Q147" s="33">
        <v>0.5</v>
      </c>
      <c r="R147" s="33">
        <v>0</v>
      </c>
      <c r="S147" s="48">
        <v>147</v>
      </c>
      <c r="T1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7" s="54">
        <v>397</v>
      </c>
      <c r="V147" s="54">
        <v>62</v>
      </c>
      <c r="W147" s="54">
        <v>657</v>
      </c>
      <c r="X147" s="54">
        <v>51</v>
      </c>
      <c r="Y147" s="54"/>
      <c r="Z147" s="54" t="s">
        <v>5526</v>
      </c>
      <c r="AA147" s="54" t="s">
        <v>6017</v>
      </c>
      <c r="AB147" s="54"/>
      <c r="AC147" s="54"/>
      <c r="AD147" s="56">
        <v>40152.816261574073</v>
      </c>
      <c r="AE147" s="54" t="s">
        <v>6607</v>
      </c>
      <c r="AF147" s="60" t="s">
        <v>6753</v>
      </c>
      <c r="AG147" s="54" t="s">
        <v>55</v>
      </c>
      <c r="AH147" s="32" t="s">
        <v>1744</v>
      </c>
      <c r="AI147" s="32" t="s">
        <v>1744</v>
      </c>
      <c r="AJ147" s="32" t="s">
        <v>2138</v>
      </c>
      <c r="AK147" s="32" t="s">
        <v>2138</v>
      </c>
      <c r="AL147" s="32"/>
      <c r="AM147" s="32"/>
      <c r="AN147" s="74" t="s">
        <v>8496</v>
      </c>
      <c r="AO147" s="74" t="s">
        <v>8496</v>
      </c>
      <c r="AP147" s="74" t="s">
        <v>9038</v>
      </c>
      <c r="AQ147" s="74" t="s">
        <v>9038</v>
      </c>
      <c r="AR147" s="2"/>
      <c r="AS147" s="3"/>
      <c r="AT147" s="3"/>
      <c r="AU147" s="3"/>
      <c r="AV147" s="3"/>
    </row>
    <row r="148" spans="1:48" x14ac:dyDescent="0.25">
      <c r="A148" s="46" t="s">
        <v>254</v>
      </c>
      <c r="B148">
        <v>148</v>
      </c>
      <c r="C148" s="47" t="s">
        <v>7602</v>
      </c>
      <c r="D148" s="49"/>
      <c r="E148" s="50">
        <v>9090.228515625</v>
      </c>
      <c r="F148" s="50">
        <v>8891.2001953125</v>
      </c>
      <c r="G148" s="51"/>
      <c r="H148" s="52"/>
      <c r="I148" s="52"/>
      <c r="J148" s="63"/>
      <c r="K148" s="32">
        <v>1</v>
      </c>
      <c r="L148" s="32">
        <v>1</v>
      </c>
      <c r="M148" s="33">
        <v>0</v>
      </c>
      <c r="N148" s="33">
        <v>0</v>
      </c>
      <c r="O148" s="33">
        <v>0</v>
      </c>
      <c r="P148" s="33">
        <v>0.99999899999999997</v>
      </c>
      <c r="Q148" s="33">
        <v>0</v>
      </c>
      <c r="R148" s="33" t="s">
        <v>8309</v>
      </c>
      <c r="S148" s="48">
        <v>148</v>
      </c>
      <c r="T1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8" s="54">
        <v>517</v>
      </c>
      <c r="V148" s="54">
        <v>1889</v>
      </c>
      <c r="W148" s="54">
        <v>35206</v>
      </c>
      <c r="X148" s="54">
        <v>12792</v>
      </c>
      <c r="Y148" s="54">
        <v>7200</v>
      </c>
      <c r="Z148" s="54" t="s">
        <v>5527</v>
      </c>
      <c r="AA148" s="54" t="s">
        <v>6071</v>
      </c>
      <c r="AB148" s="54"/>
      <c r="AC148" s="54" t="s">
        <v>6024</v>
      </c>
      <c r="AD148" s="56">
        <v>41984.686469907407</v>
      </c>
      <c r="AE148" s="54" t="s">
        <v>6607</v>
      </c>
      <c r="AF148" s="60" t="s">
        <v>6754</v>
      </c>
      <c r="AG148" s="54" t="s">
        <v>55</v>
      </c>
      <c r="AH148" s="32"/>
      <c r="AI148" s="32"/>
      <c r="AJ148" s="32"/>
      <c r="AK148" s="32"/>
      <c r="AL148" s="32"/>
      <c r="AM148" s="32"/>
      <c r="AN148" s="74" t="s">
        <v>8578</v>
      </c>
      <c r="AO148" s="74" t="s">
        <v>8578</v>
      </c>
      <c r="AP148" s="74" t="s">
        <v>9122</v>
      </c>
      <c r="AQ148" s="74" t="s">
        <v>9122</v>
      </c>
      <c r="AR148" s="2"/>
      <c r="AS148" s="3"/>
      <c r="AT148" s="3"/>
      <c r="AU148" s="3"/>
      <c r="AV148" s="3"/>
    </row>
    <row r="149" spans="1:48" x14ac:dyDescent="0.25">
      <c r="A149" s="46" t="s">
        <v>255</v>
      </c>
      <c r="B149">
        <v>149</v>
      </c>
      <c r="C149" s="47" t="s">
        <v>7603</v>
      </c>
      <c r="D149" s="49"/>
      <c r="E149" s="50">
        <v>8229.796875</v>
      </c>
      <c r="F149" s="50">
        <v>4878.42431640625</v>
      </c>
      <c r="G149" s="51"/>
      <c r="H149" s="52"/>
      <c r="I149" s="52"/>
      <c r="J149" s="63"/>
      <c r="K149" s="32">
        <v>0</v>
      </c>
      <c r="L149" s="32">
        <v>1</v>
      </c>
      <c r="M149" s="33">
        <v>0</v>
      </c>
      <c r="N149" s="33">
        <v>4.75E-4</v>
      </c>
      <c r="O149" s="33">
        <v>9.0799999999999995E-4</v>
      </c>
      <c r="P149" s="33">
        <v>0.26214900000000002</v>
      </c>
      <c r="Q149" s="33">
        <v>0</v>
      </c>
      <c r="R149" s="33">
        <v>0</v>
      </c>
      <c r="S149" s="48">
        <v>149</v>
      </c>
      <c r="T1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49" s="54">
        <v>96</v>
      </c>
      <c r="V149" s="54">
        <v>47</v>
      </c>
      <c r="W149" s="54">
        <v>412</v>
      </c>
      <c r="X149" s="54">
        <v>1523</v>
      </c>
      <c r="Y149" s="54"/>
      <c r="Z149" s="54"/>
      <c r="AA149" s="54" t="s">
        <v>6024</v>
      </c>
      <c r="AB149" s="54"/>
      <c r="AC149" s="54"/>
      <c r="AD149" s="56">
        <v>40728.889641203707</v>
      </c>
      <c r="AE149" s="54" t="s">
        <v>6607</v>
      </c>
      <c r="AF149" s="60" t="s">
        <v>6755</v>
      </c>
      <c r="AG149" s="54" t="s">
        <v>55</v>
      </c>
      <c r="AH149" s="32"/>
      <c r="AI149" s="32"/>
      <c r="AJ149" s="32"/>
      <c r="AK149" s="32"/>
      <c r="AL149" s="32"/>
      <c r="AM149" s="32"/>
      <c r="AN149" s="74" t="s">
        <v>8579</v>
      </c>
      <c r="AO149" s="74" t="s">
        <v>8579</v>
      </c>
      <c r="AP149" s="74" t="s">
        <v>9123</v>
      </c>
      <c r="AQ149" s="74" t="s">
        <v>9123</v>
      </c>
      <c r="AR149" s="2"/>
      <c r="AS149" s="3"/>
      <c r="AT149" s="3"/>
      <c r="AU149" s="3"/>
      <c r="AV149" s="3"/>
    </row>
    <row r="150" spans="1:48" x14ac:dyDescent="0.25">
      <c r="A150" s="46" t="s">
        <v>256</v>
      </c>
      <c r="B150">
        <v>150</v>
      </c>
      <c r="C150" s="47" t="s">
        <v>7604</v>
      </c>
      <c r="D150" s="49"/>
      <c r="E150" s="50">
        <v>7270.93603515625</v>
      </c>
      <c r="F150" s="50">
        <v>9019.013671875</v>
      </c>
      <c r="G150" s="51"/>
      <c r="H150" s="52"/>
      <c r="I150" s="52"/>
      <c r="J150" s="63"/>
      <c r="K150" s="32">
        <v>1</v>
      </c>
      <c r="L150" s="32">
        <v>1</v>
      </c>
      <c r="M150" s="33">
        <v>0</v>
      </c>
      <c r="N150" s="33">
        <v>0</v>
      </c>
      <c r="O150" s="33">
        <v>0</v>
      </c>
      <c r="P150" s="33">
        <v>0.99999899999999997</v>
      </c>
      <c r="Q150" s="33">
        <v>0</v>
      </c>
      <c r="R150" s="33" t="s">
        <v>8309</v>
      </c>
      <c r="S150" s="48">
        <v>150</v>
      </c>
      <c r="T1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0" s="54">
        <v>46</v>
      </c>
      <c r="V150" s="54">
        <v>0</v>
      </c>
      <c r="W150" s="54">
        <v>26</v>
      </c>
      <c r="X150" s="54">
        <v>1</v>
      </c>
      <c r="Y150" s="54"/>
      <c r="Z150" s="54" t="s">
        <v>5528</v>
      </c>
      <c r="AA150" s="54" t="s">
        <v>6017</v>
      </c>
      <c r="AB150" s="54"/>
      <c r="AC150" s="54"/>
      <c r="AD150" s="56">
        <v>42780.464004629626</v>
      </c>
      <c r="AE150" s="54" t="s">
        <v>6607</v>
      </c>
      <c r="AF150" s="60" t="s">
        <v>6756</v>
      </c>
      <c r="AG150" s="54" t="s">
        <v>55</v>
      </c>
      <c r="AH150" s="32" t="s">
        <v>1782</v>
      </c>
      <c r="AI150" s="32" t="s">
        <v>1782</v>
      </c>
      <c r="AJ150" s="32" t="s">
        <v>2153</v>
      </c>
      <c r="AK150" s="32" t="s">
        <v>2153</v>
      </c>
      <c r="AL150" s="32" t="s">
        <v>2209</v>
      </c>
      <c r="AM150" s="32" t="s">
        <v>2209</v>
      </c>
      <c r="AN150" s="74" t="s">
        <v>8580</v>
      </c>
      <c r="AO150" s="74" t="s">
        <v>8580</v>
      </c>
      <c r="AP150" s="74" t="s">
        <v>9124</v>
      </c>
      <c r="AQ150" s="74" t="s">
        <v>9124</v>
      </c>
      <c r="AR150" s="2"/>
      <c r="AS150" s="3"/>
      <c r="AT150" s="3"/>
      <c r="AU150" s="3"/>
      <c r="AV150" s="3"/>
    </row>
    <row r="151" spans="1:48" x14ac:dyDescent="0.25">
      <c r="A151" s="46" t="s">
        <v>257</v>
      </c>
      <c r="B151">
        <v>151</v>
      </c>
      <c r="C151" s="47" t="s">
        <v>7605</v>
      </c>
      <c r="D151" s="49"/>
      <c r="E151" s="50">
        <v>4646.1142578125</v>
      </c>
      <c r="F151" s="50">
        <v>8160.39892578125</v>
      </c>
      <c r="G151" s="51"/>
      <c r="H151" s="52"/>
      <c r="I151" s="52"/>
      <c r="J151" s="63"/>
      <c r="K151" s="32">
        <v>1</v>
      </c>
      <c r="L151" s="32">
        <v>1</v>
      </c>
      <c r="M151" s="33">
        <v>0</v>
      </c>
      <c r="N151" s="33">
        <v>0</v>
      </c>
      <c r="O151" s="33">
        <v>0</v>
      </c>
      <c r="P151" s="33">
        <v>0.99999899999999997</v>
      </c>
      <c r="Q151" s="33">
        <v>0</v>
      </c>
      <c r="R151" s="33" t="s">
        <v>8309</v>
      </c>
      <c r="S151" s="48">
        <v>151</v>
      </c>
      <c r="T1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1" s="54">
        <v>8</v>
      </c>
      <c r="V151" s="54">
        <v>3</v>
      </c>
      <c r="W151" s="54">
        <v>301</v>
      </c>
      <c r="X151" s="54">
        <v>0</v>
      </c>
      <c r="Y151" s="54">
        <v>7200</v>
      </c>
      <c r="Z151" s="54"/>
      <c r="AA151" s="54" t="s">
        <v>6012</v>
      </c>
      <c r="AB151" s="60" t="s">
        <v>6308</v>
      </c>
      <c r="AC151" s="54" t="s">
        <v>6575</v>
      </c>
      <c r="AD151" s="56">
        <v>41708.556157407409</v>
      </c>
      <c r="AE151" s="54" t="s">
        <v>6607</v>
      </c>
      <c r="AF151" s="60" t="s">
        <v>6757</v>
      </c>
      <c r="AG151" s="54" t="s">
        <v>55</v>
      </c>
      <c r="AH151" s="32"/>
      <c r="AI151" s="32"/>
      <c r="AJ151" s="32"/>
      <c r="AK151" s="32"/>
      <c r="AL151" s="32"/>
      <c r="AM151" s="32"/>
      <c r="AN151" s="74" t="s">
        <v>8581</v>
      </c>
      <c r="AO151" s="74" t="s">
        <v>8581</v>
      </c>
      <c r="AP151" s="74" t="s">
        <v>9125</v>
      </c>
      <c r="AQ151" s="74" t="s">
        <v>9125</v>
      </c>
      <c r="AR151" s="2"/>
      <c r="AS151" s="3"/>
      <c r="AT151" s="3"/>
      <c r="AU151" s="3"/>
      <c r="AV151" s="3"/>
    </row>
    <row r="152" spans="1:48" x14ac:dyDescent="0.25">
      <c r="A152" s="46" t="s">
        <v>258</v>
      </c>
      <c r="B152">
        <v>152</v>
      </c>
      <c r="C152" s="47" t="s">
        <v>7606</v>
      </c>
      <c r="D152" s="49"/>
      <c r="E152" s="50">
        <v>5595.244140625</v>
      </c>
      <c r="F152" s="50">
        <v>579.37091064453125</v>
      </c>
      <c r="G152" s="51"/>
      <c r="H152" s="52"/>
      <c r="I152" s="52"/>
      <c r="J152" s="63"/>
      <c r="K152" s="32">
        <v>1</v>
      </c>
      <c r="L152" s="32">
        <v>1</v>
      </c>
      <c r="M152" s="33">
        <v>0</v>
      </c>
      <c r="N152" s="33">
        <v>0</v>
      </c>
      <c r="O152" s="33">
        <v>0</v>
      </c>
      <c r="P152" s="33">
        <v>0.99999899999999997</v>
      </c>
      <c r="Q152" s="33">
        <v>0</v>
      </c>
      <c r="R152" s="33" t="s">
        <v>8309</v>
      </c>
      <c r="S152" s="48">
        <v>152</v>
      </c>
      <c r="T1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2" s="54">
        <v>5</v>
      </c>
      <c r="V152" s="54">
        <v>1</v>
      </c>
      <c r="W152" s="54">
        <v>9</v>
      </c>
      <c r="X152" s="54">
        <v>0</v>
      </c>
      <c r="Y152" s="54"/>
      <c r="Z152" s="54"/>
      <c r="AA152" s="54"/>
      <c r="AB152" s="54"/>
      <c r="AC152" s="54"/>
      <c r="AD152" s="56">
        <v>43034.491423611114</v>
      </c>
      <c r="AE152" s="54" t="s">
        <v>6607</v>
      </c>
      <c r="AF152" s="60" t="s">
        <v>6758</v>
      </c>
      <c r="AG152" s="54" t="s">
        <v>55</v>
      </c>
      <c r="AH152" s="32" t="s">
        <v>1783</v>
      </c>
      <c r="AI152" s="32" t="s">
        <v>1783</v>
      </c>
      <c r="AJ152" s="32" t="s">
        <v>2153</v>
      </c>
      <c r="AK152" s="32" t="s">
        <v>2153</v>
      </c>
      <c r="AL152" s="32" t="s">
        <v>2209</v>
      </c>
      <c r="AM152" s="32" t="s">
        <v>2209</v>
      </c>
      <c r="AN152" s="74" t="s">
        <v>8580</v>
      </c>
      <c r="AO152" s="74" t="s">
        <v>8580</v>
      </c>
      <c r="AP152" s="74" t="s">
        <v>9124</v>
      </c>
      <c r="AQ152" s="74" t="s">
        <v>9124</v>
      </c>
      <c r="AR152" s="2"/>
      <c r="AS152" s="3"/>
      <c r="AT152" s="3"/>
      <c r="AU152" s="3"/>
      <c r="AV152" s="3"/>
    </row>
    <row r="153" spans="1:48" x14ac:dyDescent="0.25">
      <c r="A153" s="46" t="s">
        <v>259</v>
      </c>
      <c r="B153">
        <v>153</v>
      </c>
      <c r="C153" s="47" t="s">
        <v>7607</v>
      </c>
      <c r="D153" s="49"/>
      <c r="E153" s="50">
        <v>1610.3226318359375</v>
      </c>
      <c r="F153" s="50">
        <v>9000.9521484375</v>
      </c>
      <c r="G153" s="51"/>
      <c r="H153" s="52"/>
      <c r="I153" s="52"/>
      <c r="J153" s="63"/>
      <c r="K153" s="32">
        <v>1</v>
      </c>
      <c r="L153" s="32">
        <v>1</v>
      </c>
      <c r="M153" s="33">
        <v>0</v>
      </c>
      <c r="N153" s="33">
        <v>0</v>
      </c>
      <c r="O153" s="33">
        <v>0</v>
      </c>
      <c r="P153" s="33">
        <v>0.99999899999999997</v>
      </c>
      <c r="Q153" s="33">
        <v>0</v>
      </c>
      <c r="R153" s="33" t="s">
        <v>8309</v>
      </c>
      <c r="S153" s="48">
        <v>153</v>
      </c>
      <c r="T1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3" s="54">
        <v>0</v>
      </c>
      <c r="V153" s="54">
        <v>0</v>
      </c>
      <c r="W153" s="54">
        <v>1</v>
      </c>
      <c r="X153" s="54">
        <v>1</v>
      </c>
      <c r="Y153" s="54"/>
      <c r="Z153" s="54"/>
      <c r="AA153" s="54"/>
      <c r="AB153" s="54"/>
      <c r="AC153" s="54"/>
      <c r="AD153" s="56">
        <v>43235.348287037035</v>
      </c>
      <c r="AE153" s="54" t="s">
        <v>6607</v>
      </c>
      <c r="AF153" s="60" t="s">
        <v>6759</v>
      </c>
      <c r="AG153" s="54" t="s">
        <v>55</v>
      </c>
      <c r="AH153" s="32" t="s">
        <v>1784</v>
      </c>
      <c r="AI153" s="32" t="s">
        <v>1784</v>
      </c>
      <c r="AJ153" s="32" t="s">
        <v>2148</v>
      </c>
      <c r="AK153" s="32" t="s">
        <v>2148</v>
      </c>
      <c r="AL153" s="32" t="s">
        <v>2210</v>
      </c>
      <c r="AM153" s="32" t="s">
        <v>2210</v>
      </c>
      <c r="AN153" s="74" t="s">
        <v>8582</v>
      </c>
      <c r="AO153" s="74" t="s">
        <v>8582</v>
      </c>
      <c r="AP153" s="74" t="s">
        <v>9126</v>
      </c>
      <c r="AQ153" s="74" t="s">
        <v>9126</v>
      </c>
      <c r="AR153" s="2"/>
      <c r="AS153" s="3"/>
      <c r="AT153" s="3"/>
      <c r="AU153" s="3"/>
      <c r="AV153" s="3"/>
    </row>
    <row r="154" spans="1:48" x14ac:dyDescent="0.25">
      <c r="A154" s="46" t="s">
        <v>260</v>
      </c>
      <c r="B154">
        <v>154</v>
      </c>
      <c r="C154" s="47" t="s">
        <v>7608</v>
      </c>
      <c r="D154" s="49"/>
      <c r="E154" s="50">
        <v>5500.05517578125</v>
      </c>
      <c r="F154" s="50">
        <v>534.05242919921875</v>
      </c>
      <c r="G154" s="51"/>
      <c r="H154" s="52"/>
      <c r="I154" s="52"/>
      <c r="J154" s="63"/>
      <c r="K154" s="32">
        <v>0</v>
      </c>
      <c r="L154" s="32">
        <v>1</v>
      </c>
      <c r="M154" s="33">
        <v>0</v>
      </c>
      <c r="N154" s="33">
        <v>2.8600000000000001E-4</v>
      </c>
      <c r="O154" s="33">
        <v>9.9999999999999995E-7</v>
      </c>
      <c r="P154" s="33">
        <v>0.41053800000000001</v>
      </c>
      <c r="Q154" s="33">
        <v>0</v>
      </c>
      <c r="R154" s="33">
        <v>0</v>
      </c>
      <c r="S154" s="48">
        <v>154</v>
      </c>
      <c r="T1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4" s="54">
        <v>390</v>
      </c>
      <c r="V154" s="54">
        <v>1861</v>
      </c>
      <c r="W154" s="54">
        <v>4882</v>
      </c>
      <c r="X154" s="54">
        <v>2171</v>
      </c>
      <c r="Y154" s="54">
        <v>7200</v>
      </c>
      <c r="Z154" s="54" t="s">
        <v>5529</v>
      </c>
      <c r="AA154" s="54" t="s">
        <v>6012</v>
      </c>
      <c r="AB154" s="60" t="s">
        <v>6309</v>
      </c>
      <c r="AC154" s="54" t="s">
        <v>6024</v>
      </c>
      <c r="AD154" s="56">
        <v>41522.36513888889</v>
      </c>
      <c r="AE154" s="54" t="s">
        <v>6607</v>
      </c>
      <c r="AF154" s="60" t="s">
        <v>6760</v>
      </c>
      <c r="AG154" s="54" t="s">
        <v>55</v>
      </c>
      <c r="AH154" s="32"/>
      <c r="AI154" s="32"/>
      <c r="AJ154" s="32"/>
      <c r="AK154" s="32"/>
      <c r="AL154" s="32"/>
      <c r="AM154" s="32"/>
      <c r="AN154" s="74" t="s">
        <v>8583</v>
      </c>
      <c r="AO154" s="74" t="s">
        <v>8583</v>
      </c>
      <c r="AP154" s="74" t="s">
        <v>9127</v>
      </c>
      <c r="AQ154" s="74" t="s">
        <v>9127</v>
      </c>
      <c r="AR154" s="2"/>
      <c r="AS154" s="3"/>
      <c r="AT154" s="3"/>
      <c r="AU154" s="3"/>
      <c r="AV154" s="3"/>
    </row>
    <row r="155" spans="1:48" x14ac:dyDescent="0.25">
      <c r="A155" s="46" t="s">
        <v>426</v>
      </c>
      <c r="B155">
        <v>155</v>
      </c>
      <c r="C155" s="47" t="s">
        <v>7609</v>
      </c>
      <c r="D155" s="49"/>
      <c r="E155" s="50">
        <v>6306.44873046875</v>
      </c>
      <c r="F155" s="50">
        <v>3910.93115234375</v>
      </c>
      <c r="G155" s="51"/>
      <c r="H155" s="52"/>
      <c r="I155" s="52"/>
      <c r="J155" s="63"/>
      <c r="K155" s="32">
        <v>3</v>
      </c>
      <c r="L155" s="32">
        <v>3</v>
      </c>
      <c r="M155" s="33">
        <v>2414</v>
      </c>
      <c r="N155" s="33">
        <v>3.4600000000000001E-4</v>
      </c>
      <c r="O155" s="33">
        <v>2.3E-5</v>
      </c>
      <c r="P155" s="33">
        <v>1.532578</v>
      </c>
      <c r="Q155" s="33">
        <v>0.16666666666666666</v>
      </c>
      <c r="R155" s="33">
        <v>0</v>
      </c>
      <c r="S155" s="48">
        <v>155</v>
      </c>
      <c r="T1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5" s="54">
        <v>469</v>
      </c>
      <c r="V155" s="54">
        <v>497</v>
      </c>
      <c r="W155" s="54">
        <v>1658</v>
      </c>
      <c r="X155" s="54">
        <v>379</v>
      </c>
      <c r="Y155" s="54">
        <v>7200</v>
      </c>
      <c r="Z155" s="54" t="s">
        <v>5530</v>
      </c>
      <c r="AA155" s="54" t="s">
        <v>6072</v>
      </c>
      <c r="AB155" s="60" t="s">
        <v>6310</v>
      </c>
      <c r="AC155" s="54" t="s">
        <v>6024</v>
      </c>
      <c r="AD155" s="56">
        <v>40721.778969907406</v>
      </c>
      <c r="AE155" s="54" t="s">
        <v>6607</v>
      </c>
      <c r="AF155" s="60" t="s">
        <v>6761</v>
      </c>
      <c r="AG155" s="54" t="s">
        <v>55</v>
      </c>
      <c r="AH155" s="32" t="s">
        <v>1858</v>
      </c>
      <c r="AI155" s="32" t="s">
        <v>1858</v>
      </c>
      <c r="AJ155" s="32" t="s">
        <v>2139</v>
      </c>
      <c r="AK155" s="32" t="s">
        <v>2139</v>
      </c>
      <c r="AL155" s="32" t="s">
        <v>2223</v>
      </c>
      <c r="AM155" s="32" t="s">
        <v>2223</v>
      </c>
      <c r="AN155" s="74" t="s">
        <v>9540</v>
      </c>
      <c r="AO155" s="74" t="s">
        <v>9668</v>
      </c>
      <c r="AP155" s="74" t="s">
        <v>9255</v>
      </c>
      <c r="AQ155" s="74" t="s">
        <v>9255</v>
      </c>
      <c r="AR155" s="2"/>
      <c r="AS155" s="3"/>
      <c r="AT155" s="3"/>
      <c r="AU155" s="3"/>
      <c r="AV155" s="3"/>
    </row>
    <row r="156" spans="1:48" x14ac:dyDescent="0.25">
      <c r="A156" s="46" t="s">
        <v>261</v>
      </c>
      <c r="B156">
        <v>156</v>
      </c>
      <c r="C156" s="47" t="s">
        <v>7610</v>
      </c>
      <c r="D156" s="49"/>
      <c r="E156" s="50">
        <v>8981.8388671875</v>
      </c>
      <c r="F156" s="50">
        <v>6804.81494140625</v>
      </c>
      <c r="G156" s="51"/>
      <c r="H156" s="52"/>
      <c r="I156" s="52"/>
      <c r="J156" s="63"/>
      <c r="K156" s="32">
        <v>0</v>
      </c>
      <c r="L156" s="32">
        <v>2</v>
      </c>
      <c r="M156" s="33">
        <v>13.428178000000001</v>
      </c>
      <c r="N156" s="33">
        <v>5.0600000000000005E-4</v>
      </c>
      <c r="O156" s="33">
        <v>1.5009999999999999E-3</v>
      </c>
      <c r="P156" s="33">
        <v>0.36834299999999998</v>
      </c>
      <c r="Q156" s="33">
        <v>0</v>
      </c>
      <c r="R156" s="33">
        <v>0</v>
      </c>
      <c r="S156" s="48">
        <v>156</v>
      </c>
      <c r="T1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6" s="54">
        <v>237</v>
      </c>
      <c r="V156" s="54">
        <v>534</v>
      </c>
      <c r="W156" s="54">
        <v>1565</v>
      </c>
      <c r="X156" s="54">
        <v>1991</v>
      </c>
      <c r="Y156" s="54">
        <v>7200</v>
      </c>
      <c r="Z156" s="54" t="s">
        <v>5531</v>
      </c>
      <c r="AA156" s="54" t="s">
        <v>6012</v>
      </c>
      <c r="AB156" s="54"/>
      <c r="AC156" s="54" t="s">
        <v>6024</v>
      </c>
      <c r="AD156" s="56">
        <v>40834.258599537039</v>
      </c>
      <c r="AE156" s="54" t="s">
        <v>6607</v>
      </c>
      <c r="AF156" s="60" t="s">
        <v>6762</v>
      </c>
      <c r="AG156" s="54" t="s">
        <v>55</v>
      </c>
      <c r="AH156" s="32"/>
      <c r="AI156" s="32"/>
      <c r="AJ156" s="32"/>
      <c r="AK156" s="32"/>
      <c r="AL156" s="32"/>
      <c r="AM156" s="32"/>
      <c r="AN156" s="74" t="s">
        <v>8584</v>
      </c>
      <c r="AO156" s="74" t="s">
        <v>8584</v>
      </c>
      <c r="AP156" s="74" t="s">
        <v>9128</v>
      </c>
      <c r="AQ156" s="74" t="s">
        <v>9128</v>
      </c>
      <c r="AR156" s="2"/>
      <c r="AS156" s="3"/>
      <c r="AT156" s="3"/>
      <c r="AU156" s="3"/>
      <c r="AV156" s="3"/>
    </row>
    <row r="157" spans="1:48" x14ac:dyDescent="0.25">
      <c r="A157" s="46" t="s">
        <v>738</v>
      </c>
      <c r="B157">
        <v>157</v>
      </c>
      <c r="C157" s="47" t="s">
        <v>7611</v>
      </c>
      <c r="D157" s="49"/>
      <c r="E157" s="50">
        <v>4953.45849609375</v>
      </c>
      <c r="F157" s="50">
        <v>5631.67138671875</v>
      </c>
      <c r="G157" s="51"/>
      <c r="H157" s="52"/>
      <c r="I157" s="52"/>
      <c r="J157" s="63"/>
      <c r="K157" s="32">
        <v>167</v>
      </c>
      <c r="L157" s="32">
        <v>16</v>
      </c>
      <c r="M157" s="33">
        <v>120903.736972</v>
      </c>
      <c r="N157" s="33">
        <v>7.2900000000000005E-4</v>
      </c>
      <c r="O157" s="33">
        <v>3.1206999999999999E-2</v>
      </c>
      <c r="P157" s="33">
        <v>24.708677999999999</v>
      </c>
      <c r="Q157" s="33">
        <v>1.5253279769003829E-2</v>
      </c>
      <c r="R157" s="33">
        <v>1.11731843575419E-2</v>
      </c>
      <c r="S157" s="48">
        <v>157</v>
      </c>
      <c r="T1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7" s="54">
        <v>2181</v>
      </c>
      <c r="V157" s="54">
        <v>51045</v>
      </c>
      <c r="W157" s="54">
        <v>45578</v>
      </c>
      <c r="X157" s="54">
        <v>6018</v>
      </c>
      <c r="Y157" s="54">
        <v>-7200</v>
      </c>
      <c r="Z157" s="54" t="s">
        <v>5532</v>
      </c>
      <c r="AA157" s="54" t="s">
        <v>6024</v>
      </c>
      <c r="AB157" s="60" t="s">
        <v>6311</v>
      </c>
      <c r="AC157" s="54" t="s">
        <v>6588</v>
      </c>
      <c r="AD157" s="56">
        <v>40602.715844907405</v>
      </c>
      <c r="AE157" s="54" t="s">
        <v>6607</v>
      </c>
      <c r="AF157" s="60" t="s">
        <v>6763</v>
      </c>
      <c r="AG157" s="54" t="s">
        <v>55</v>
      </c>
      <c r="AH157" s="32" t="s">
        <v>9476</v>
      </c>
      <c r="AI157" s="32" t="s">
        <v>9476</v>
      </c>
      <c r="AJ157" s="32" t="s">
        <v>8420</v>
      </c>
      <c r="AK157" s="32" t="s">
        <v>8420</v>
      </c>
      <c r="AL157" s="32" t="s">
        <v>2244</v>
      </c>
      <c r="AM157" s="32" t="s">
        <v>2244</v>
      </c>
      <c r="AN157" s="74" t="s">
        <v>9541</v>
      </c>
      <c r="AO157" s="74" t="s">
        <v>9669</v>
      </c>
      <c r="AP157" s="74" t="s">
        <v>9746</v>
      </c>
      <c r="AQ157" s="74" t="s">
        <v>9746</v>
      </c>
      <c r="AR157" s="2"/>
      <c r="AS157" s="3"/>
      <c r="AT157" s="3"/>
      <c r="AU157" s="3"/>
      <c r="AV157" s="3"/>
    </row>
    <row r="158" spans="1:48" x14ac:dyDescent="0.25">
      <c r="A158" s="46" t="s">
        <v>841</v>
      </c>
      <c r="B158">
        <v>158</v>
      </c>
      <c r="C158" s="47" t="s">
        <v>7612</v>
      </c>
      <c r="D158" s="49"/>
      <c r="E158" s="50">
        <v>6073.68115234375</v>
      </c>
      <c r="F158" s="50">
        <v>5219.1689453125</v>
      </c>
      <c r="G158" s="51"/>
      <c r="H158" s="52"/>
      <c r="I158" s="52"/>
      <c r="J158" s="63"/>
      <c r="K158" s="32">
        <v>13</v>
      </c>
      <c r="L158" s="32">
        <v>1</v>
      </c>
      <c r="M158" s="33">
        <v>378.94854900000001</v>
      </c>
      <c r="N158" s="33">
        <v>5.0799999999999999E-4</v>
      </c>
      <c r="O158" s="33">
        <v>3.601E-3</v>
      </c>
      <c r="P158" s="33">
        <v>1.6744460000000001</v>
      </c>
      <c r="Q158" s="33">
        <v>4.9450549450549448E-2</v>
      </c>
      <c r="R158" s="33">
        <v>0</v>
      </c>
      <c r="S158" s="48">
        <v>158</v>
      </c>
      <c r="T1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8" s="54">
        <v>1229</v>
      </c>
      <c r="V158" s="54">
        <v>731</v>
      </c>
      <c r="W158" s="54">
        <v>6590</v>
      </c>
      <c r="X158" s="54">
        <v>19167</v>
      </c>
      <c r="Y158" s="54">
        <v>-25200</v>
      </c>
      <c r="Z158" s="54" t="s">
        <v>5533</v>
      </c>
      <c r="AA158" s="54" t="s">
        <v>6073</v>
      </c>
      <c r="AB158" s="54"/>
      <c r="AC158" s="54" t="s">
        <v>6577</v>
      </c>
      <c r="AD158" s="56">
        <v>40765.229780092595</v>
      </c>
      <c r="AE158" s="54" t="s">
        <v>6607</v>
      </c>
      <c r="AF158" s="60" t="s">
        <v>6764</v>
      </c>
      <c r="AG158" s="54" t="s">
        <v>55</v>
      </c>
      <c r="AH158" s="32"/>
      <c r="AI158" s="32"/>
      <c r="AJ158" s="32"/>
      <c r="AK158" s="32"/>
      <c r="AL158" s="32"/>
      <c r="AM158" s="32"/>
      <c r="AN158" s="74" t="s">
        <v>8585</v>
      </c>
      <c r="AO158" s="74" t="s">
        <v>8585</v>
      </c>
      <c r="AP158" s="74" t="s">
        <v>9129</v>
      </c>
      <c r="AQ158" s="74" t="s">
        <v>9129</v>
      </c>
      <c r="AR158" s="2"/>
      <c r="AS158" s="3"/>
      <c r="AT158" s="3"/>
      <c r="AU158" s="3"/>
      <c r="AV158" s="3"/>
    </row>
    <row r="159" spans="1:48" x14ac:dyDescent="0.25">
      <c r="A159" s="46" t="s">
        <v>262</v>
      </c>
      <c r="B159">
        <v>159</v>
      </c>
      <c r="C159" s="47" t="s">
        <v>7613</v>
      </c>
      <c r="D159" s="49"/>
      <c r="E159" s="50">
        <v>3106.743896484375</v>
      </c>
      <c r="F159" s="50">
        <v>8439.357421875</v>
      </c>
      <c r="G159" s="51"/>
      <c r="H159" s="52"/>
      <c r="I159" s="52"/>
      <c r="J159" s="63"/>
      <c r="K159" s="32">
        <v>0</v>
      </c>
      <c r="L159" s="32">
        <v>3</v>
      </c>
      <c r="M159" s="33">
        <v>1207</v>
      </c>
      <c r="N159" s="33">
        <v>3.8200000000000002E-4</v>
      </c>
      <c r="O159" s="33">
        <v>2.8E-5</v>
      </c>
      <c r="P159" s="33">
        <v>0.84837300000000004</v>
      </c>
      <c r="Q159" s="33">
        <v>0</v>
      </c>
      <c r="R159" s="33">
        <v>0</v>
      </c>
      <c r="S159" s="48">
        <v>159</v>
      </c>
      <c r="T1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59" s="54">
        <v>323</v>
      </c>
      <c r="V159" s="54">
        <v>144</v>
      </c>
      <c r="W159" s="54">
        <v>738</v>
      </c>
      <c r="X159" s="54">
        <v>991</v>
      </c>
      <c r="Y159" s="54"/>
      <c r="Z159" s="54" t="s">
        <v>5534</v>
      </c>
      <c r="AA159" s="54" t="s">
        <v>6074</v>
      </c>
      <c r="AB159" s="60" t="s">
        <v>6312</v>
      </c>
      <c r="AC159" s="54"/>
      <c r="AD159" s="56">
        <v>42865.460057870368</v>
      </c>
      <c r="AE159" s="54" t="s">
        <v>6607</v>
      </c>
      <c r="AF159" s="60" t="s">
        <v>6765</v>
      </c>
      <c r="AG159" s="54" t="s">
        <v>55</v>
      </c>
      <c r="AH159" s="32"/>
      <c r="AI159" s="32"/>
      <c r="AJ159" s="32"/>
      <c r="AK159" s="32"/>
      <c r="AL159" s="32"/>
      <c r="AM159" s="32"/>
      <c r="AN159" s="74" t="s">
        <v>8576</v>
      </c>
      <c r="AO159" s="74" t="s">
        <v>8576</v>
      </c>
      <c r="AP159" s="74" t="s">
        <v>9120</v>
      </c>
      <c r="AQ159" s="74" t="s">
        <v>9120</v>
      </c>
      <c r="AR159" s="2"/>
      <c r="AS159" s="3"/>
      <c r="AT159" s="3"/>
      <c r="AU159" s="3"/>
      <c r="AV159" s="3"/>
    </row>
    <row r="160" spans="1:48" x14ac:dyDescent="0.25">
      <c r="A160" s="46" t="s">
        <v>263</v>
      </c>
      <c r="B160">
        <v>160</v>
      </c>
      <c r="C160" s="47" t="s">
        <v>7614</v>
      </c>
      <c r="D160" s="49"/>
      <c r="E160" s="50">
        <v>6180.14013671875</v>
      </c>
      <c r="F160" s="50">
        <v>4260.7509765625</v>
      </c>
      <c r="G160" s="51"/>
      <c r="H160" s="52"/>
      <c r="I160" s="52"/>
      <c r="J160" s="63"/>
      <c r="K160" s="32">
        <v>0</v>
      </c>
      <c r="L160" s="32">
        <v>3</v>
      </c>
      <c r="M160" s="33">
        <v>3.0273859999999999</v>
      </c>
      <c r="N160" s="33">
        <v>4.37E-4</v>
      </c>
      <c r="O160" s="33">
        <v>5.3899999999999998E-4</v>
      </c>
      <c r="P160" s="33">
        <v>0.48518</v>
      </c>
      <c r="Q160" s="33">
        <v>0.33333333333333331</v>
      </c>
      <c r="R160" s="33">
        <v>0</v>
      </c>
      <c r="S160" s="48">
        <v>160</v>
      </c>
      <c r="T1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0" s="54">
        <v>675</v>
      </c>
      <c r="V160" s="54">
        <v>2358</v>
      </c>
      <c r="W160" s="54">
        <v>46687</v>
      </c>
      <c r="X160" s="54">
        <v>13318</v>
      </c>
      <c r="Y160" s="54"/>
      <c r="Z160" s="54"/>
      <c r="AA160" s="54"/>
      <c r="AB160" s="54"/>
      <c r="AC160" s="54"/>
      <c r="AD160" s="56">
        <v>40903.847418981481</v>
      </c>
      <c r="AE160" s="54" t="s">
        <v>6607</v>
      </c>
      <c r="AF160" s="60" t="s">
        <v>6766</v>
      </c>
      <c r="AG160" s="54" t="s">
        <v>55</v>
      </c>
      <c r="AH160" s="32"/>
      <c r="AI160" s="32"/>
      <c r="AJ160" s="32"/>
      <c r="AK160" s="32"/>
      <c r="AL160" s="32"/>
      <c r="AM160" s="32"/>
      <c r="AN160" s="74" t="s">
        <v>8586</v>
      </c>
      <c r="AO160" s="74" t="s">
        <v>8586</v>
      </c>
      <c r="AP160" s="74" t="s">
        <v>9130</v>
      </c>
      <c r="AQ160" s="74" t="s">
        <v>9130</v>
      </c>
      <c r="AR160" s="2"/>
      <c r="AS160" s="3"/>
      <c r="AT160" s="3"/>
      <c r="AU160" s="3"/>
      <c r="AV160" s="3"/>
    </row>
    <row r="161" spans="1:48" x14ac:dyDescent="0.25">
      <c r="A161" s="46" t="s">
        <v>890</v>
      </c>
      <c r="B161">
        <v>161</v>
      </c>
      <c r="C161" s="47" t="s">
        <v>7615</v>
      </c>
      <c r="D161" s="49"/>
      <c r="E161" s="50">
        <v>4530.15966796875</v>
      </c>
      <c r="F161" s="50">
        <v>6218.64453125</v>
      </c>
      <c r="G161" s="51"/>
      <c r="H161" s="52"/>
      <c r="I161" s="52"/>
      <c r="J161" s="63"/>
      <c r="K161" s="32">
        <v>9</v>
      </c>
      <c r="L161" s="32">
        <v>0</v>
      </c>
      <c r="M161" s="33">
        <v>115.966061</v>
      </c>
      <c r="N161" s="33">
        <v>4.6500000000000003E-4</v>
      </c>
      <c r="O161" s="33">
        <v>1.7359999999999999E-3</v>
      </c>
      <c r="P161" s="33">
        <v>1.142722</v>
      </c>
      <c r="Q161" s="33">
        <v>0.1111111111111111</v>
      </c>
      <c r="R161" s="33">
        <v>0</v>
      </c>
      <c r="S161" s="48">
        <v>161</v>
      </c>
      <c r="T1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1" s="54">
        <v>439</v>
      </c>
      <c r="V161" s="54">
        <v>1362</v>
      </c>
      <c r="W161" s="54">
        <v>902</v>
      </c>
      <c r="X161" s="54">
        <v>44</v>
      </c>
      <c r="Y161" s="54">
        <v>7200</v>
      </c>
      <c r="Z161" s="54" t="s">
        <v>5535</v>
      </c>
      <c r="AA161" s="54" t="s">
        <v>6020</v>
      </c>
      <c r="AB161" s="60" t="s">
        <v>6313</v>
      </c>
      <c r="AC161" s="54" t="s">
        <v>6024</v>
      </c>
      <c r="AD161" s="56">
        <v>41362.57267361111</v>
      </c>
      <c r="AE161" s="54" t="s">
        <v>6607</v>
      </c>
      <c r="AF161" s="60" t="s">
        <v>6767</v>
      </c>
      <c r="AG161" s="54" t="s">
        <v>54</v>
      </c>
      <c r="AH161" s="32"/>
      <c r="AI161" s="32"/>
      <c r="AJ161" s="32"/>
      <c r="AK161" s="32"/>
      <c r="AL161" s="32"/>
      <c r="AM161" s="32"/>
      <c r="AN161" s="32"/>
      <c r="AO161" s="32"/>
      <c r="AP161" s="32"/>
      <c r="AQ161" s="32"/>
      <c r="AR161" s="2"/>
      <c r="AS161" s="3"/>
      <c r="AT161" s="3"/>
      <c r="AU161" s="3"/>
      <c r="AV161" s="3"/>
    </row>
    <row r="162" spans="1:48" x14ac:dyDescent="0.25">
      <c r="A162" s="46" t="s">
        <v>676</v>
      </c>
      <c r="B162">
        <v>162</v>
      </c>
      <c r="C162" s="47" t="s">
        <v>7616</v>
      </c>
      <c r="D162" s="49"/>
      <c r="E162" s="50">
        <v>4949.77587890625</v>
      </c>
      <c r="F162" s="50">
        <v>6367.02685546875</v>
      </c>
      <c r="G162" s="51"/>
      <c r="H162" s="52"/>
      <c r="I162" s="52"/>
      <c r="J162" s="63"/>
      <c r="K162" s="32">
        <v>12</v>
      </c>
      <c r="L162" s="32">
        <v>1</v>
      </c>
      <c r="M162" s="33">
        <v>4801.2562280000002</v>
      </c>
      <c r="N162" s="33">
        <v>4.7600000000000002E-4</v>
      </c>
      <c r="O162" s="33">
        <v>1.7639999999999999E-3</v>
      </c>
      <c r="P162" s="33">
        <v>1.960634</v>
      </c>
      <c r="Q162" s="33">
        <v>5.7692307692307696E-2</v>
      </c>
      <c r="R162" s="33">
        <v>0</v>
      </c>
      <c r="S162" s="48">
        <v>162</v>
      </c>
      <c r="T1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2" s="54">
        <v>2134</v>
      </c>
      <c r="V162" s="54">
        <v>5143</v>
      </c>
      <c r="W162" s="54">
        <v>6717</v>
      </c>
      <c r="X162" s="54">
        <v>1338</v>
      </c>
      <c r="Y162" s="54">
        <v>7200</v>
      </c>
      <c r="Z162" s="54" t="s">
        <v>5536</v>
      </c>
      <c r="AA162" s="54"/>
      <c r="AB162" s="60" t="s">
        <v>6314</v>
      </c>
      <c r="AC162" s="54" t="s">
        <v>6024</v>
      </c>
      <c r="AD162" s="56">
        <v>41809.62431712963</v>
      </c>
      <c r="AE162" s="54" t="s">
        <v>6607</v>
      </c>
      <c r="AF162" s="60" t="s">
        <v>6768</v>
      </c>
      <c r="AG162" s="54" t="s">
        <v>55</v>
      </c>
      <c r="AH162" s="32" t="s">
        <v>1991</v>
      </c>
      <c r="AI162" s="32" t="s">
        <v>1991</v>
      </c>
      <c r="AJ162" s="32" t="s">
        <v>2139</v>
      </c>
      <c r="AK162" s="32" t="s">
        <v>2139</v>
      </c>
      <c r="AL162" s="32"/>
      <c r="AM162" s="32"/>
      <c r="AN162" s="74" t="s">
        <v>8587</v>
      </c>
      <c r="AO162" s="74" t="s">
        <v>8587</v>
      </c>
      <c r="AP162" s="74" t="s">
        <v>9131</v>
      </c>
      <c r="AQ162" s="74" t="s">
        <v>9131</v>
      </c>
      <c r="AR162" s="2"/>
      <c r="AS162" s="3"/>
      <c r="AT162" s="3"/>
      <c r="AU162" s="3"/>
      <c r="AV162" s="3"/>
    </row>
    <row r="163" spans="1:48" x14ac:dyDescent="0.25">
      <c r="A163" s="46" t="s">
        <v>536</v>
      </c>
      <c r="B163">
        <v>163</v>
      </c>
      <c r="C163" s="47" t="s">
        <v>7617</v>
      </c>
      <c r="D163" s="49"/>
      <c r="E163" s="50">
        <v>4500.46533203125</v>
      </c>
      <c r="F163" s="50">
        <v>5092.1787109375</v>
      </c>
      <c r="G163" s="51"/>
      <c r="H163" s="52"/>
      <c r="I163" s="52"/>
      <c r="J163" s="63"/>
      <c r="K163" s="32">
        <v>15</v>
      </c>
      <c r="L163" s="32">
        <v>16</v>
      </c>
      <c r="M163" s="33">
        <v>5123.6412360000004</v>
      </c>
      <c r="N163" s="33">
        <v>5.8799999999999998E-4</v>
      </c>
      <c r="O163" s="33">
        <v>9.0039999999999999E-3</v>
      </c>
      <c r="P163" s="33">
        <v>3.4962659999999999</v>
      </c>
      <c r="Q163" s="33">
        <v>0.10960591133004927</v>
      </c>
      <c r="R163" s="33">
        <v>0</v>
      </c>
      <c r="S163" s="48">
        <v>163</v>
      </c>
      <c r="T1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3" s="54">
        <v>1070</v>
      </c>
      <c r="V163" s="54">
        <v>3432</v>
      </c>
      <c r="W163" s="54">
        <v>122287</v>
      </c>
      <c r="X163" s="54">
        <v>42142</v>
      </c>
      <c r="Y163" s="54"/>
      <c r="Z163" s="54">
        <v>8</v>
      </c>
      <c r="AA163" s="54" t="s">
        <v>6020</v>
      </c>
      <c r="AB163" s="54"/>
      <c r="AC163" s="54"/>
      <c r="AD163" s="56">
        <v>40917.818726851852</v>
      </c>
      <c r="AE163" s="54" t="s">
        <v>6607</v>
      </c>
      <c r="AF163" s="60" t="s">
        <v>6769</v>
      </c>
      <c r="AG163" s="54" t="s">
        <v>55</v>
      </c>
      <c r="AH163" s="32" t="s">
        <v>9477</v>
      </c>
      <c r="AI163" s="32" t="s">
        <v>9477</v>
      </c>
      <c r="AJ163" s="32" t="s">
        <v>8421</v>
      </c>
      <c r="AK163" s="32" t="s">
        <v>8421</v>
      </c>
      <c r="AL163" s="32" t="s">
        <v>2215</v>
      </c>
      <c r="AM163" s="32" t="s">
        <v>2215</v>
      </c>
      <c r="AN163" s="74" t="s">
        <v>9542</v>
      </c>
      <c r="AO163" s="74" t="s">
        <v>9670</v>
      </c>
      <c r="AP163" s="74" t="s">
        <v>9747</v>
      </c>
      <c r="AQ163" s="74" t="s">
        <v>9747</v>
      </c>
      <c r="AR163" s="2"/>
      <c r="AS163" s="3"/>
      <c r="AT163" s="3"/>
      <c r="AU163" s="3"/>
      <c r="AV163" s="3"/>
    </row>
    <row r="164" spans="1:48" x14ac:dyDescent="0.25">
      <c r="A164" s="46" t="s">
        <v>264</v>
      </c>
      <c r="B164">
        <v>164</v>
      </c>
      <c r="C164" s="47" t="s">
        <v>7618</v>
      </c>
      <c r="D164" s="49"/>
      <c r="E164" s="50">
        <v>6005.412109375</v>
      </c>
      <c r="F164" s="50">
        <v>8401.935546875</v>
      </c>
      <c r="G164" s="51"/>
      <c r="H164" s="52"/>
      <c r="I164" s="52"/>
      <c r="J164" s="63"/>
      <c r="K164" s="32">
        <v>0</v>
      </c>
      <c r="L164" s="32">
        <v>2</v>
      </c>
      <c r="M164" s="33">
        <v>0</v>
      </c>
      <c r="N164" s="33">
        <v>5.0600000000000005E-4</v>
      </c>
      <c r="O164" s="33">
        <v>1.72E-3</v>
      </c>
      <c r="P164" s="33">
        <v>0.37292599999999998</v>
      </c>
      <c r="Q164" s="33">
        <v>0.5</v>
      </c>
      <c r="R164" s="33">
        <v>0</v>
      </c>
      <c r="S164" s="48">
        <v>164</v>
      </c>
      <c r="T1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4" s="54">
        <v>80</v>
      </c>
      <c r="V164" s="54">
        <v>33</v>
      </c>
      <c r="W164" s="54">
        <v>139</v>
      </c>
      <c r="X164" s="54">
        <v>321</v>
      </c>
      <c r="Y164" s="54"/>
      <c r="Z164" s="54"/>
      <c r="AA164" s="54"/>
      <c r="AB164" s="54"/>
      <c r="AC164" s="54"/>
      <c r="AD164" s="56">
        <v>43194.561342592591</v>
      </c>
      <c r="AE164" s="54" t="s">
        <v>6607</v>
      </c>
      <c r="AF164" s="60" t="s">
        <v>6770</v>
      </c>
      <c r="AG164" s="54" t="s">
        <v>55</v>
      </c>
      <c r="AH164" s="32"/>
      <c r="AI164" s="32"/>
      <c r="AJ164" s="32"/>
      <c r="AK164" s="32"/>
      <c r="AL164" s="32"/>
      <c r="AM164" s="32"/>
      <c r="AN164" s="74" t="s">
        <v>8588</v>
      </c>
      <c r="AO164" s="74" t="s">
        <v>8588</v>
      </c>
      <c r="AP164" s="74" t="s">
        <v>9132</v>
      </c>
      <c r="AQ164" s="74" t="s">
        <v>9132</v>
      </c>
      <c r="AR164" s="2"/>
      <c r="AS164" s="3"/>
      <c r="AT164" s="3"/>
      <c r="AU164" s="3"/>
      <c r="AV164" s="3"/>
    </row>
    <row r="165" spans="1:48" x14ac:dyDescent="0.25">
      <c r="A165" s="46" t="s">
        <v>891</v>
      </c>
      <c r="B165">
        <v>165</v>
      </c>
      <c r="C165" s="47" t="s">
        <v>7619</v>
      </c>
      <c r="D165" s="49"/>
      <c r="E165" s="50">
        <v>4698.365234375</v>
      </c>
      <c r="F165" s="50">
        <v>6091.6142578125</v>
      </c>
      <c r="G165" s="51"/>
      <c r="H165" s="52"/>
      <c r="I165" s="52"/>
      <c r="J165" s="63"/>
      <c r="K165" s="32">
        <v>41</v>
      </c>
      <c r="L165" s="32">
        <v>0</v>
      </c>
      <c r="M165" s="33">
        <v>4380.1665220000004</v>
      </c>
      <c r="N165" s="33">
        <v>5.8500000000000002E-4</v>
      </c>
      <c r="O165" s="33">
        <v>8.6759999999999997E-3</v>
      </c>
      <c r="P165" s="33">
        <v>5.1247920000000002</v>
      </c>
      <c r="Q165" s="33">
        <v>4.0243902439024391E-2</v>
      </c>
      <c r="R165" s="33">
        <v>0</v>
      </c>
      <c r="S165" s="48">
        <v>165</v>
      </c>
      <c r="T1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5" s="54">
        <v>102</v>
      </c>
      <c r="V165" s="54">
        <v>2175</v>
      </c>
      <c r="W165" s="54">
        <v>815</v>
      </c>
      <c r="X165" s="54">
        <v>237</v>
      </c>
      <c r="Y165" s="54">
        <v>7200</v>
      </c>
      <c r="Z165" s="54" t="s">
        <v>5537</v>
      </c>
      <c r="AA165" s="54" t="s">
        <v>6012</v>
      </c>
      <c r="AB165" s="60" t="s">
        <v>6315</v>
      </c>
      <c r="AC165" s="54" t="s">
        <v>6024</v>
      </c>
      <c r="AD165" s="56">
        <v>41291.446064814816</v>
      </c>
      <c r="AE165" s="54" t="s">
        <v>6607</v>
      </c>
      <c r="AF165" s="60" t="s">
        <v>6771</v>
      </c>
      <c r="AG165" s="54" t="s">
        <v>54</v>
      </c>
      <c r="AH165" s="32"/>
      <c r="AI165" s="32"/>
      <c r="AJ165" s="32"/>
      <c r="AK165" s="32"/>
      <c r="AL165" s="32"/>
      <c r="AM165" s="32"/>
      <c r="AN165" s="32"/>
      <c r="AO165" s="32"/>
      <c r="AP165" s="32"/>
      <c r="AQ165" s="32"/>
      <c r="AR165" s="2"/>
      <c r="AS165" s="3"/>
      <c r="AT165" s="3"/>
      <c r="AU165" s="3"/>
      <c r="AV165" s="3"/>
    </row>
    <row r="166" spans="1:48" x14ac:dyDescent="0.25">
      <c r="A166" s="46" t="s">
        <v>265</v>
      </c>
      <c r="B166">
        <v>166</v>
      </c>
      <c r="C166" s="47" t="s">
        <v>7620</v>
      </c>
      <c r="D166" s="49"/>
      <c r="E166" s="50">
        <v>1132.9295654296875</v>
      </c>
      <c r="F166" s="50">
        <v>4356.4052734375</v>
      </c>
      <c r="G166" s="51"/>
      <c r="H166" s="52"/>
      <c r="I166" s="52"/>
      <c r="J166" s="63"/>
      <c r="K166" s="32">
        <v>0</v>
      </c>
      <c r="L166" s="32">
        <v>1</v>
      </c>
      <c r="M166" s="33">
        <v>0</v>
      </c>
      <c r="N166" s="33">
        <v>3.8099999999999999E-4</v>
      </c>
      <c r="O166" s="33">
        <v>4.3000000000000002E-5</v>
      </c>
      <c r="P166" s="33">
        <v>0.28779399999999999</v>
      </c>
      <c r="Q166" s="33">
        <v>0</v>
      </c>
      <c r="R166" s="33">
        <v>0</v>
      </c>
      <c r="S166" s="48">
        <v>166</v>
      </c>
      <c r="T1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6" s="54">
        <v>1470</v>
      </c>
      <c r="V166" s="54">
        <v>3654</v>
      </c>
      <c r="W166" s="54">
        <v>62424</v>
      </c>
      <c r="X166" s="54">
        <v>2957</v>
      </c>
      <c r="Y166" s="54">
        <v>7200</v>
      </c>
      <c r="Z166" s="54" t="s">
        <v>5538</v>
      </c>
      <c r="AA166" s="54"/>
      <c r="AB166" s="60" t="s">
        <v>6316</v>
      </c>
      <c r="AC166" s="54" t="s">
        <v>6024</v>
      </c>
      <c r="AD166" s="56">
        <v>40712.928877314815</v>
      </c>
      <c r="AE166" s="54" t="s">
        <v>6607</v>
      </c>
      <c r="AF166" s="60" t="s">
        <v>6772</v>
      </c>
      <c r="AG166" s="54" t="s">
        <v>55</v>
      </c>
      <c r="AH166" s="32" t="s">
        <v>1785</v>
      </c>
      <c r="AI166" s="32" t="s">
        <v>1785</v>
      </c>
      <c r="AJ166" s="32" t="s">
        <v>2139</v>
      </c>
      <c r="AK166" s="32" t="s">
        <v>2139</v>
      </c>
      <c r="AL166" s="32" t="s">
        <v>2211</v>
      </c>
      <c r="AM166" s="32" t="s">
        <v>2211</v>
      </c>
      <c r="AN166" s="74" t="s">
        <v>8589</v>
      </c>
      <c r="AO166" s="74" t="s">
        <v>8589</v>
      </c>
      <c r="AP166" s="74" t="s">
        <v>9133</v>
      </c>
      <c r="AQ166" s="74" t="s">
        <v>9133</v>
      </c>
      <c r="AR166" s="2"/>
      <c r="AS166" s="3"/>
      <c r="AT166" s="3"/>
      <c r="AU166" s="3"/>
      <c r="AV166" s="3"/>
    </row>
    <row r="167" spans="1:48" x14ac:dyDescent="0.25">
      <c r="A167" s="46" t="s">
        <v>770</v>
      </c>
      <c r="B167">
        <v>167</v>
      </c>
      <c r="C167" s="47" t="s">
        <v>7621</v>
      </c>
      <c r="D167" s="49"/>
      <c r="E167" s="50">
        <v>4447.70556640625</v>
      </c>
      <c r="F167" s="50">
        <v>6011.9326171875</v>
      </c>
      <c r="G167" s="51"/>
      <c r="H167" s="52"/>
      <c r="I167" s="52"/>
      <c r="J167" s="63"/>
      <c r="K167" s="32">
        <v>8</v>
      </c>
      <c r="L167" s="32">
        <v>2</v>
      </c>
      <c r="M167" s="33">
        <v>27040.675755</v>
      </c>
      <c r="N167" s="33">
        <v>4.9399999999999997E-4</v>
      </c>
      <c r="O167" s="33">
        <v>1.0009999999999999E-3</v>
      </c>
      <c r="P167" s="33">
        <v>1.4589989999999999</v>
      </c>
      <c r="Q167" s="33">
        <v>0.1111111111111111</v>
      </c>
      <c r="R167" s="33">
        <v>0.1111111111111111</v>
      </c>
      <c r="S167" s="48">
        <v>167</v>
      </c>
      <c r="T1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7" s="54">
        <v>1305</v>
      </c>
      <c r="V167" s="54">
        <v>1757</v>
      </c>
      <c r="W167" s="54">
        <v>3847</v>
      </c>
      <c r="X167" s="54">
        <v>3689</v>
      </c>
      <c r="Y167" s="54"/>
      <c r="Z167" s="54" t="s">
        <v>5539</v>
      </c>
      <c r="AA167" s="54" t="s">
        <v>6075</v>
      </c>
      <c r="AB167" s="54"/>
      <c r="AC167" s="54"/>
      <c r="AD167" s="56">
        <v>42749.816990740743</v>
      </c>
      <c r="AE167" s="54" t="s">
        <v>6607</v>
      </c>
      <c r="AF167" s="60" t="s">
        <v>6773</v>
      </c>
      <c r="AG167" s="54" t="s">
        <v>55</v>
      </c>
      <c r="AH167" s="32" t="s">
        <v>2045</v>
      </c>
      <c r="AI167" s="32" t="s">
        <v>2045</v>
      </c>
      <c r="AJ167" s="32" t="s">
        <v>2139</v>
      </c>
      <c r="AK167" s="32" t="s">
        <v>2139</v>
      </c>
      <c r="AL167" s="32" t="s">
        <v>2232</v>
      </c>
      <c r="AM167" s="32" t="s">
        <v>2232</v>
      </c>
      <c r="AN167" s="74" t="s">
        <v>8590</v>
      </c>
      <c r="AO167" s="74" t="s">
        <v>8590</v>
      </c>
      <c r="AP167" s="74" t="s">
        <v>9134</v>
      </c>
      <c r="AQ167" s="74" t="s">
        <v>9134</v>
      </c>
      <c r="AR167" s="2"/>
      <c r="AS167" s="3"/>
      <c r="AT167" s="3"/>
      <c r="AU167" s="3"/>
      <c r="AV167" s="3"/>
    </row>
    <row r="168" spans="1:48" x14ac:dyDescent="0.25">
      <c r="A168" s="46" t="s">
        <v>266</v>
      </c>
      <c r="B168">
        <v>168</v>
      </c>
      <c r="C168" s="47" t="s">
        <v>7622</v>
      </c>
      <c r="D168" s="49"/>
      <c r="E168" s="50">
        <v>6891.46435546875</v>
      </c>
      <c r="F168" s="50">
        <v>7658.05517578125</v>
      </c>
      <c r="G168" s="51"/>
      <c r="H168" s="52"/>
      <c r="I168" s="52"/>
      <c r="J168" s="63"/>
      <c r="K168" s="32">
        <v>0</v>
      </c>
      <c r="L168" s="32">
        <v>1</v>
      </c>
      <c r="M168" s="33">
        <v>0</v>
      </c>
      <c r="N168" s="33">
        <v>3.7800000000000003E-4</v>
      </c>
      <c r="O168" s="33">
        <v>8.0000000000000007E-5</v>
      </c>
      <c r="P168" s="33">
        <v>0.27288600000000002</v>
      </c>
      <c r="Q168" s="33">
        <v>0</v>
      </c>
      <c r="R168" s="33">
        <v>0</v>
      </c>
      <c r="S168" s="48">
        <v>168</v>
      </c>
      <c r="T1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8" s="54">
        <v>536</v>
      </c>
      <c r="V168" s="54">
        <v>351</v>
      </c>
      <c r="W168" s="54">
        <v>8978</v>
      </c>
      <c r="X168" s="54">
        <v>17321</v>
      </c>
      <c r="Y168" s="54"/>
      <c r="Z168" s="54" t="s">
        <v>5540</v>
      </c>
      <c r="AA168" s="54" t="s">
        <v>6076</v>
      </c>
      <c r="AB168" s="54"/>
      <c r="AC168" s="54"/>
      <c r="AD168" s="56">
        <v>42845.571747685186</v>
      </c>
      <c r="AE168" s="54" t="s">
        <v>6607</v>
      </c>
      <c r="AF168" s="60" t="s">
        <v>6774</v>
      </c>
      <c r="AG168" s="54" t="s">
        <v>55</v>
      </c>
      <c r="AH168" s="32"/>
      <c r="AI168" s="32"/>
      <c r="AJ168" s="32"/>
      <c r="AK168" s="32"/>
      <c r="AL168" s="32"/>
      <c r="AM168" s="32"/>
      <c r="AN168" s="74" t="s">
        <v>8591</v>
      </c>
      <c r="AO168" s="74" t="s">
        <v>8591</v>
      </c>
      <c r="AP168" s="74" t="s">
        <v>9135</v>
      </c>
      <c r="AQ168" s="74" t="s">
        <v>9135</v>
      </c>
      <c r="AR168" s="2"/>
      <c r="AS168" s="3"/>
      <c r="AT168" s="3"/>
      <c r="AU168" s="3"/>
      <c r="AV168" s="3"/>
    </row>
    <row r="169" spans="1:48" x14ac:dyDescent="0.25">
      <c r="A169" s="46" t="s">
        <v>267</v>
      </c>
      <c r="B169">
        <v>169</v>
      </c>
      <c r="C169" s="47" t="s">
        <v>7623</v>
      </c>
      <c r="D169" s="49"/>
      <c r="E169" s="50">
        <v>7580.572265625</v>
      </c>
      <c r="F169" s="50">
        <v>2365.79638671875</v>
      </c>
      <c r="G169" s="51"/>
      <c r="H169" s="52"/>
      <c r="I169" s="52"/>
      <c r="J169" s="63"/>
      <c r="K169" s="32">
        <v>0</v>
      </c>
      <c r="L169" s="32">
        <v>2</v>
      </c>
      <c r="M169" s="33">
        <v>402</v>
      </c>
      <c r="N169" s="33">
        <v>3.2899999999999997E-4</v>
      </c>
      <c r="O169" s="33">
        <v>5.0000000000000004E-6</v>
      </c>
      <c r="P169" s="33">
        <v>0.56881000000000004</v>
      </c>
      <c r="Q169" s="33">
        <v>0</v>
      </c>
      <c r="R169" s="33">
        <v>0</v>
      </c>
      <c r="S169" s="48">
        <v>169</v>
      </c>
      <c r="T1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69" s="54">
        <v>228</v>
      </c>
      <c r="V169" s="54">
        <v>14512</v>
      </c>
      <c r="W169" s="54">
        <v>645</v>
      </c>
      <c r="X169" s="54">
        <v>757</v>
      </c>
      <c r="Y169" s="54">
        <v>-14400</v>
      </c>
      <c r="Z169" s="54" t="s">
        <v>5541</v>
      </c>
      <c r="AA169" s="54"/>
      <c r="AB169" s="60" t="s">
        <v>6317</v>
      </c>
      <c r="AC169" s="54" t="s">
        <v>6582</v>
      </c>
      <c r="AD169" s="56">
        <v>42537.653263888889</v>
      </c>
      <c r="AE169" s="54" t="s">
        <v>6607</v>
      </c>
      <c r="AF169" s="60" t="s">
        <v>6775</v>
      </c>
      <c r="AG169" s="54" t="s">
        <v>55</v>
      </c>
      <c r="AH169" s="32"/>
      <c r="AI169" s="32"/>
      <c r="AJ169" s="32"/>
      <c r="AK169" s="32"/>
      <c r="AL169" s="32"/>
      <c r="AM169" s="32"/>
      <c r="AN169" s="74" t="s">
        <v>8592</v>
      </c>
      <c r="AO169" s="74" t="s">
        <v>8592</v>
      </c>
      <c r="AP169" s="74" t="s">
        <v>9136</v>
      </c>
      <c r="AQ169" s="74" t="s">
        <v>9136</v>
      </c>
      <c r="AR169" s="2"/>
      <c r="AS169" s="3"/>
      <c r="AT169" s="3"/>
      <c r="AU169" s="3"/>
      <c r="AV169" s="3"/>
    </row>
    <row r="170" spans="1:48" x14ac:dyDescent="0.25">
      <c r="A170" s="46" t="s">
        <v>892</v>
      </c>
      <c r="B170">
        <v>170</v>
      </c>
      <c r="C170" s="47" t="s">
        <v>7624</v>
      </c>
      <c r="D170" s="49"/>
      <c r="E170" s="50">
        <v>8150.86865234375</v>
      </c>
      <c r="F170" s="50">
        <v>5825.5283203125</v>
      </c>
      <c r="G170" s="51"/>
      <c r="H170" s="52"/>
      <c r="I170" s="52"/>
      <c r="J170" s="63"/>
      <c r="K170" s="32">
        <v>3</v>
      </c>
      <c r="L170" s="32">
        <v>0</v>
      </c>
      <c r="M170" s="33">
        <v>3</v>
      </c>
      <c r="N170" s="33">
        <v>2.7399999999999999E-4</v>
      </c>
      <c r="O170" s="33">
        <v>9.9999999999999995E-7</v>
      </c>
      <c r="P170" s="33">
        <v>0.87523300000000004</v>
      </c>
      <c r="Q170" s="33">
        <v>0</v>
      </c>
      <c r="R170" s="33">
        <v>0</v>
      </c>
      <c r="S170" s="48">
        <v>170</v>
      </c>
      <c r="T1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0" s="54">
        <v>1531</v>
      </c>
      <c r="V170" s="54">
        <v>66722</v>
      </c>
      <c r="W170" s="54">
        <v>35773</v>
      </c>
      <c r="X170" s="54">
        <v>6234</v>
      </c>
      <c r="Y170" s="54">
        <v>7200</v>
      </c>
      <c r="Z170" s="54" t="s">
        <v>5542</v>
      </c>
      <c r="AA170" s="54" t="s">
        <v>6077</v>
      </c>
      <c r="AB170" s="60" t="s">
        <v>6318</v>
      </c>
      <c r="AC170" s="54" t="s">
        <v>6586</v>
      </c>
      <c r="AD170" s="56">
        <v>39696.675497685188</v>
      </c>
      <c r="AE170" s="54" t="s">
        <v>6607</v>
      </c>
      <c r="AF170" s="60" t="s">
        <v>6776</v>
      </c>
      <c r="AG170" s="54" t="s">
        <v>54</v>
      </c>
      <c r="AH170" s="32"/>
      <c r="AI170" s="32"/>
      <c r="AJ170" s="32"/>
      <c r="AK170" s="32"/>
      <c r="AL170" s="32"/>
      <c r="AM170" s="32"/>
      <c r="AN170" s="32"/>
      <c r="AO170" s="32"/>
      <c r="AP170" s="32"/>
      <c r="AQ170" s="32"/>
      <c r="AR170" s="2"/>
      <c r="AS170" s="3"/>
      <c r="AT170" s="3"/>
      <c r="AU170" s="3"/>
      <c r="AV170" s="3"/>
    </row>
    <row r="171" spans="1:48" x14ac:dyDescent="0.25">
      <c r="A171" s="46" t="s">
        <v>268</v>
      </c>
      <c r="B171">
        <v>171</v>
      </c>
      <c r="C171" s="47" t="s">
        <v>7625</v>
      </c>
      <c r="D171" s="49"/>
      <c r="E171" s="50">
        <v>9414.7158203125</v>
      </c>
      <c r="F171" s="50">
        <v>7842.9287109375</v>
      </c>
      <c r="G171" s="51"/>
      <c r="H171" s="52"/>
      <c r="I171" s="52"/>
      <c r="J171" s="63"/>
      <c r="K171" s="32">
        <v>1</v>
      </c>
      <c r="L171" s="32">
        <v>1</v>
      </c>
      <c r="M171" s="33">
        <v>0</v>
      </c>
      <c r="N171" s="33">
        <v>0</v>
      </c>
      <c r="O171" s="33">
        <v>0</v>
      </c>
      <c r="P171" s="33">
        <v>0.99999899999999997</v>
      </c>
      <c r="Q171" s="33">
        <v>0</v>
      </c>
      <c r="R171" s="33" t="s">
        <v>8309</v>
      </c>
      <c r="S171" s="48">
        <v>171</v>
      </c>
      <c r="T1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1" s="54">
        <v>1656</v>
      </c>
      <c r="V171" s="54">
        <v>1632</v>
      </c>
      <c r="W171" s="54">
        <v>34425</v>
      </c>
      <c r="X171" s="54">
        <v>15</v>
      </c>
      <c r="Y171" s="54">
        <v>7200</v>
      </c>
      <c r="Z171" s="54" t="s">
        <v>5543</v>
      </c>
      <c r="AA171" s="54" t="s">
        <v>6020</v>
      </c>
      <c r="AB171" s="60" t="s">
        <v>6319</v>
      </c>
      <c r="AC171" s="54" t="s">
        <v>6024</v>
      </c>
      <c r="AD171" s="56">
        <v>39674.405069444445</v>
      </c>
      <c r="AE171" s="54" t="s">
        <v>6607</v>
      </c>
      <c r="AF171" s="60" t="s">
        <v>6777</v>
      </c>
      <c r="AG171" s="54" t="s">
        <v>55</v>
      </c>
      <c r="AH171" s="32" t="s">
        <v>1786</v>
      </c>
      <c r="AI171" s="32" t="s">
        <v>1786</v>
      </c>
      <c r="AJ171" s="32" t="s">
        <v>2154</v>
      </c>
      <c r="AK171" s="32" t="s">
        <v>2154</v>
      </c>
      <c r="AL171" s="32"/>
      <c r="AM171" s="32"/>
      <c r="AN171" s="74" t="s">
        <v>8593</v>
      </c>
      <c r="AO171" s="74" t="s">
        <v>8593</v>
      </c>
      <c r="AP171" s="74" t="s">
        <v>9137</v>
      </c>
      <c r="AQ171" s="74" t="s">
        <v>9137</v>
      </c>
      <c r="AR171" s="2"/>
      <c r="AS171" s="3"/>
      <c r="AT171" s="3"/>
      <c r="AU171" s="3"/>
      <c r="AV171" s="3"/>
    </row>
    <row r="172" spans="1:48" x14ac:dyDescent="0.25">
      <c r="A172" s="46" t="s">
        <v>269</v>
      </c>
      <c r="B172">
        <v>172</v>
      </c>
      <c r="C172" s="47" t="s">
        <v>7626</v>
      </c>
      <c r="D172" s="49"/>
      <c r="E172" s="50">
        <v>188.76991271972656</v>
      </c>
      <c r="F172" s="50">
        <v>6596.4794921875</v>
      </c>
      <c r="G172" s="51"/>
      <c r="H172" s="52"/>
      <c r="I172" s="52"/>
      <c r="J172" s="63"/>
      <c r="K172" s="32">
        <v>0</v>
      </c>
      <c r="L172" s="32">
        <v>1</v>
      </c>
      <c r="M172" s="33">
        <v>0</v>
      </c>
      <c r="N172" s="33">
        <v>4.75E-4</v>
      </c>
      <c r="O172" s="33">
        <v>9.0799999999999995E-4</v>
      </c>
      <c r="P172" s="33">
        <v>0.26214900000000002</v>
      </c>
      <c r="Q172" s="33">
        <v>0</v>
      </c>
      <c r="R172" s="33">
        <v>0</v>
      </c>
      <c r="S172" s="48">
        <v>172</v>
      </c>
      <c r="T1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172" s="54">
        <v>99</v>
      </c>
      <c r="V172" s="54">
        <v>431</v>
      </c>
      <c r="W172" s="54">
        <v>11211</v>
      </c>
      <c r="X172" s="54">
        <v>649</v>
      </c>
      <c r="Y172" s="54"/>
      <c r="Z172" s="54" t="s">
        <v>5544</v>
      </c>
      <c r="AA172" s="54"/>
      <c r="AB172" s="54"/>
      <c r="AC172" s="54"/>
      <c r="AD172" s="56">
        <v>41908.412083333336</v>
      </c>
      <c r="AE172" s="54" t="s">
        <v>6607</v>
      </c>
      <c r="AF172" s="60" t="s">
        <v>6778</v>
      </c>
      <c r="AG172" s="54" t="s">
        <v>55</v>
      </c>
      <c r="AH172" s="32" t="s">
        <v>1787</v>
      </c>
      <c r="AI172" s="32" t="s">
        <v>1787</v>
      </c>
      <c r="AJ172" s="32" t="s">
        <v>2142</v>
      </c>
      <c r="AK172" s="32" t="s">
        <v>2142</v>
      </c>
      <c r="AL172" s="32"/>
      <c r="AM172" s="32"/>
      <c r="AN172" s="74" t="s">
        <v>8594</v>
      </c>
      <c r="AO172" s="74" t="s">
        <v>8594</v>
      </c>
      <c r="AP172" s="74" t="s">
        <v>9138</v>
      </c>
      <c r="AQ172" s="74" t="s">
        <v>9138</v>
      </c>
      <c r="AR172" s="2"/>
      <c r="AS172" s="3"/>
      <c r="AT172" s="3"/>
      <c r="AU172" s="3"/>
      <c r="AV172" s="3"/>
    </row>
    <row r="173" spans="1:48" x14ac:dyDescent="0.25">
      <c r="A173" s="46" t="s">
        <v>270</v>
      </c>
      <c r="B173">
        <v>173</v>
      </c>
      <c r="C173" s="47" t="s">
        <v>7627</v>
      </c>
      <c r="D173" s="49"/>
      <c r="E173" s="50">
        <v>7138.79150390625</v>
      </c>
      <c r="F173" s="50">
        <v>8375.5009765625</v>
      </c>
      <c r="G173" s="51"/>
      <c r="H173" s="52"/>
      <c r="I173" s="52"/>
      <c r="J173" s="63"/>
      <c r="K173" s="32">
        <v>0</v>
      </c>
      <c r="L173" s="32">
        <v>1</v>
      </c>
      <c r="M173" s="33">
        <v>0</v>
      </c>
      <c r="N173" s="33">
        <v>3.21E-4</v>
      </c>
      <c r="O173" s="33">
        <v>1.9999999999999999E-6</v>
      </c>
      <c r="P173" s="33">
        <v>0.46573199999999998</v>
      </c>
      <c r="Q173" s="33">
        <v>0</v>
      </c>
      <c r="R173" s="33">
        <v>0</v>
      </c>
      <c r="S173" s="48">
        <v>173</v>
      </c>
      <c r="T1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3" s="54">
        <v>368</v>
      </c>
      <c r="V173" s="54">
        <v>277</v>
      </c>
      <c r="W173" s="54">
        <v>213</v>
      </c>
      <c r="X173" s="54">
        <v>105</v>
      </c>
      <c r="Y173" s="54"/>
      <c r="Z173" s="54"/>
      <c r="AA173" s="54"/>
      <c r="AB173" s="54"/>
      <c r="AC173" s="54"/>
      <c r="AD173" s="56">
        <v>40098.574224537035</v>
      </c>
      <c r="AE173" s="54" t="s">
        <v>6607</v>
      </c>
      <c r="AF173" s="60" t="s">
        <v>6779</v>
      </c>
      <c r="AG173" s="54" t="s">
        <v>55</v>
      </c>
      <c r="AH173" s="32"/>
      <c r="AI173" s="32"/>
      <c r="AJ173" s="32"/>
      <c r="AK173" s="32"/>
      <c r="AL173" s="32"/>
      <c r="AM173" s="32"/>
      <c r="AN173" s="74" t="s">
        <v>8595</v>
      </c>
      <c r="AO173" s="74" t="s">
        <v>8595</v>
      </c>
      <c r="AP173" s="74" t="s">
        <v>9139</v>
      </c>
      <c r="AQ173" s="74" t="s">
        <v>9139</v>
      </c>
      <c r="AR173" s="2"/>
      <c r="AS173" s="3"/>
      <c r="AT173" s="3"/>
      <c r="AU173" s="3"/>
      <c r="AV173" s="3"/>
    </row>
    <row r="174" spans="1:48" x14ac:dyDescent="0.25">
      <c r="A174" s="46" t="s">
        <v>802</v>
      </c>
      <c r="B174">
        <v>174</v>
      </c>
      <c r="C174" s="47" t="s">
        <v>7628</v>
      </c>
      <c r="D174" s="49"/>
      <c r="E174" s="50">
        <v>3329.21337890625</v>
      </c>
      <c r="F174" s="50">
        <v>5969.5166015625</v>
      </c>
      <c r="G174" s="51"/>
      <c r="H174" s="52"/>
      <c r="I174" s="52"/>
      <c r="J174" s="63"/>
      <c r="K174" s="32">
        <v>6</v>
      </c>
      <c r="L174" s="32">
        <v>1</v>
      </c>
      <c r="M174" s="33">
        <v>10788</v>
      </c>
      <c r="N174" s="33">
        <v>3.9800000000000002E-4</v>
      </c>
      <c r="O174" s="33">
        <v>3.8999999999999999E-5</v>
      </c>
      <c r="P174" s="33">
        <v>2.2286990000000002</v>
      </c>
      <c r="Q174" s="33">
        <v>0</v>
      </c>
      <c r="R174" s="33">
        <v>0</v>
      </c>
      <c r="S174" s="48">
        <v>174</v>
      </c>
      <c r="T1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4" s="54">
        <v>3585</v>
      </c>
      <c r="V174" s="54">
        <v>71893</v>
      </c>
      <c r="W174" s="54">
        <v>44734</v>
      </c>
      <c r="X174" s="54">
        <v>2885</v>
      </c>
      <c r="Y174" s="54">
        <v>7200</v>
      </c>
      <c r="Z174" s="54" t="s">
        <v>5545</v>
      </c>
      <c r="AA174" s="54" t="s">
        <v>6053</v>
      </c>
      <c r="AB174" s="60" t="s">
        <v>6320</v>
      </c>
      <c r="AC174" s="54" t="s">
        <v>6024</v>
      </c>
      <c r="AD174" s="56">
        <v>40052.15929398148</v>
      </c>
      <c r="AE174" s="54" t="s">
        <v>6607</v>
      </c>
      <c r="AF174" s="60" t="s">
        <v>6780</v>
      </c>
      <c r="AG174" s="54" t="s">
        <v>55</v>
      </c>
      <c r="AH174" s="32" t="s">
        <v>2074</v>
      </c>
      <c r="AI174" s="32" t="s">
        <v>2074</v>
      </c>
      <c r="AJ174" s="32" t="s">
        <v>2139</v>
      </c>
      <c r="AK174" s="32" t="s">
        <v>2139</v>
      </c>
      <c r="AL174" s="32"/>
      <c r="AM174" s="32"/>
      <c r="AN174" s="74" t="s">
        <v>8596</v>
      </c>
      <c r="AO174" s="74" t="s">
        <v>8596</v>
      </c>
      <c r="AP174" s="74" t="s">
        <v>9140</v>
      </c>
      <c r="AQ174" s="74" t="s">
        <v>9140</v>
      </c>
      <c r="AR174" s="2"/>
      <c r="AS174" s="3"/>
      <c r="AT174" s="3"/>
      <c r="AU174" s="3"/>
      <c r="AV174" s="3"/>
    </row>
    <row r="175" spans="1:48" x14ac:dyDescent="0.25">
      <c r="A175" s="46" t="s">
        <v>271</v>
      </c>
      <c r="B175">
        <v>175</v>
      </c>
      <c r="C175" s="47" t="s">
        <v>7629</v>
      </c>
      <c r="D175" s="49"/>
      <c r="E175" s="50">
        <v>2623.7900390625</v>
      </c>
      <c r="F175" s="50">
        <v>5034.79296875</v>
      </c>
      <c r="G175" s="51"/>
      <c r="H175" s="52"/>
      <c r="I175" s="52"/>
      <c r="J175" s="63"/>
      <c r="K175" s="32">
        <v>0</v>
      </c>
      <c r="L175" s="32">
        <v>3</v>
      </c>
      <c r="M175" s="33">
        <v>2.924245</v>
      </c>
      <c r="N175" s="33">
        <v>5.2700000000000002E-4</v>
      </c>
      <c r="O175" s="33">
        <v>2.6280000000000001E-3</v>
      </c>
      <c r="P175" s="33">
        <v>0.48507400000000001</v>
      </c>
      <c r="Q175" s="33">
        <v>0.33333333333333331</v>
      </c>
      <c r="R175" s="33">
        <v>0</v>
      </c>
      <c r="S175" s="48">
        <v>175</v>
      </c>
      <c r="T1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5" s="54">
        <v>66</v>
      </c>
      <c r="V175" s="54">
        <v>211</v>
      </c>
      <c r="W175" s="54">
        <v>398</v>
      </c>
      <c r="X175" s="54">
        <v>245</v>
      </c>
      <c r="Y175" s="54"/>
      <c r="Z175" s="54" t="s">
        <v>5546</v>
      </c>
      <c r="AA175" s="54" t="s">
        <v>6078</v>
      </c>
      <c r="AB175" s="54"/>
      <c r="AC175" s="54"/>
      <c r="AD175" s="56">
        <v>43068.506851851853</v>
      </c>
      <c r="AE175" s="54" t="s">
        <v>6607</v>
      </c>
      <c r="AF175" s="60" t="s">
        <v>6781</v>
      </c>
      <c r="AG175" s="54" t="s">
        <v>55</v>
      </c>
      <c r="AH175" s="32"/>
      <c r="AI175" s="32"/>
      <c r="AJ175" s="32"/>
      <c r="AK175" s="32"/>
      <c r="AL175" s="32"/>
      <c r="AM175" s="32"/>
      <c r="AN175" s="74" t="s">
        <v>8588</v>
      </c>
      <c r="AO175" s="74" t="s">
        <v>8588</v>
      </c>
      <c r="AP175" s="74" t="s">
        <v>9132</v>
      </c>
      <c r="AQ175" s="74" t="s">
        <v>9132</v>
      </c>
      <c r="AR175" s="2"/>
      <c r="AS175" s="3"/>
      <c r="AT175" s="3"/>
      <c r="AU175" s="3"/>
      <c r="AV175" s="3"/>
    </row>
    <row r="176" spans="1:48" x14ac:dyDescent="0.25">
      <c r="A176" s="46" t="s">
        <v>272</v>
      </c>
      <c r="B176">
        <v>176</v>
      </c>
      <c r="C176" s="47" t="s">
        <v>7630</v>
      </c>
      <c r="D176" s="49"/>
      <c r="E176" s="50">
        <v>6091.60546875</v>
      </c>
      <c r="F176" s="50">
        <v>9440.044921875</v>
      </c>
      <c r="G176" s="51"/>
      <c r="H176" s="52"/>
      <c r="I176" s="52"/>
      <c r="J176" s="63"/>
      <c r="K176" s="32">
        <v>0</v>
      </c>
      <c r="L176" s="32">
        <v>2</v>
      </c>
      <c r="M176" s="33">
        <v>2</v>
      </c>
      <c r="N176" s="33">
        <v>0.5</v>
      </c>
      <c r="O176" s="33">
        <v>0</v>
      </c>
      <c r="P176" s="33">
        <v>1.4594590000000001</v>
      </c>
      <c r="Q176" s="33">
        <v>0</v>
      </c>
      <c r="R176" s="33">
        <v>0</v>
      </c>
      <c r="S176" s="48">
        <v>176</v>
      </c>
      <c r="T1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6" s="54">
        <v>557</v>
      </c>
      <c r="V176" s="54">
        <v>1470</v>
      </c>
      <c r="W176" s="54">
        <v>1368</v>
      </c>
      <c r="X176" s="54">
        <v>132</v>
      </c>
      <c r="Y176" s="54">
        <v>7200</v>
      </c>
      <c r="Z176" s="54" t="s">
        <v>5547</v>
      </c>
      <c r="AA176" s="54" t="s">
        <v>6024</v>
      </c>
      <c r="AB176" s="60" t="s">
        <v>6321</v>
      </c>
      <c r="AC176" s="54" t="s">
        <v>6024</v>
      </c>
      <c r="AD176" s="56">
        <v>39906.406574074077</v>
      </c>
      <c r="AE176" s="54" t="s">
        <v>6607</v>
      </c>
      <c r="AF176" s="60" t="s">
        <v>6782</v>
      </c>
      <c r="AG176" s="54" t="s">
        <v>55</v>
      </c>
      <c r="AH176" s="32" t="s">
        <v>1788</v>
      </c>
      <c r="AI176" s="32" t="s">
        <v>1788</v>
      </c>
      <c r="AJ176" s="32" t="s">
        <v>2139</v>
      </c>
      <c r="AK176" s="32" t="s">
        <v>2139</v>
      </c>
      <c r="AL176" s="32"/>
      <c r="AM176" s="32"/>
      <c r="AN176" s="74" t="s">
        <v>8597</v>
      </c>
      <c r="AO176" s="74" t="s">
        <v>8597</v>
      </c>
      <c r="AP176" s="74" t="s">
        <v>9141</v>
      </c>
      <c r="AQ176" s="74" t="s">
        <v>9141</v>
      </c>
      <c r="AR176" s="2"/>
      <c r="AS176" s="3"/>
      <c r="AT176" s="3"/>
      <c r="AU176" s="3"/>
      <c r="AV176" s="3"/>
    </row>
    <row r="177" spans="1:48" x14ac:dyDescent="0.25">
      <c r="A177" s="46" t="s">
        <v>893</v>
      </c>
      <c r="B177">
        <v>177</v>
      </c>
      <c r="C177" s="47" t="s">
        <v>7631</v>
      </c>
      <c r="D177" s="49"/>
      <c r="E177" s="50">
        <v>7279.18896484375</v>
      </c>
      <c r="F177" s="50">
        <v>9449.455078125</v>
      </c>
      <c r="G177" s="51"/>
      <c r="H177" s="52"/>
      <c r="I177" s="52"/>
      <c r="J177" s="63"/>
      <c r="K177" s="32">
        <v>1</v>
      </c>
      <c r="L177" s="32">
        <v>0</v>
      </c>
      <c r="M177" s="33">
        <v>0</v>
      </c>
      <c r="N177" s="33">
        <v>0.33333299999999999</v>
      </c>
      <c r="O177" s="33">
        <v>0</v>
      </c>
      <c r="P177" s="33">
        <v>0.77027000000000001</v>
      </c>
      <c r="Q177" s="33">
        <v>0</v>
      </c>
      <c r="R177" s="33">
        <v>0</v>
      </c>
      <c r="S177" s="48">
        <v>177</v>
      </c>
      <c r="T1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7" s="54">
        <v>346</v>
      </c>
      <c r="V177" s="54">
        <v>1236</v>
      </c>
      <c r="W177" s="54">
        <v>1263</v>
      </c>
      <c r="X177" s="54">
        <v>5</v>
      </c>
      <c r="Y177" s="54">
        <v>-7200</v>
      </c>
      <c r="Z177" s="54" t="s">
        <v>5548</v>
      </c>
      <c r="AA177" s="54" t="s">
        <v>6020</v>
      </c>
      <c r="AB177" s="60" t="s">
        <v>6322</v>
      </c>
      <c r="AC177" s="54" t="s">
        <v>6588</v>
      </c>
      <c r="AD177" s="56">
        <v>40806.348495370374</v>
      </c>
      <c r="AE177" s="54" t="s">
        <v>6607</v>
      </c>
      <c r="AF177" s="60" t="s">
        <v>6783</v>
      </c>
      <c r="AG177" s="54" t="s">
        <v>54</v>
      </c>
      <c r="AH177" s="32"/>
      <c r="AI177" s="32"/>
      <c r="AJ177" s="32"/>
      <c r="AK177" s="32"/>
      <c r="AL177" s="32"/>
      <c r="AM177" s="32"/>
      <c r="AN177" s="32"/>
      <c r="AO177" s="32"/>
      <c r="AP177" s="32"/>
      <c r="AQ177" s="32"/>
      <c r="AR177" s="2"/>
      <c r="AS177" s="3"/>
      <c r="AT177" s="3"/>
      <c r="AU177" s="3"/>
      <c r="AV177" s="3"/>
    </row>
    <row r="178" spans="1:48" x14ac:dyDescent="0.25">
      <c r="A178" s="46" t="s">
        <v>894</v>
      </c>
      <c r="B178">
        <v>178</v>
      </c>
      <c r="C178" s="47" t="s">
        <v>7632</v>
      </c>
      <c r="D178" s="49"/>
      <c r="E178" s="50">
        <v>5176.95654296875</v>
      </c>
      <c r="F178" s="50">
        <v>6358.7734375</v>
      </c>
      <c r="G178" s="51"/>
      <c r="H178" s="52"/>
      <c r="I178" s="52"/>
      <c r="J178" s="63"/>
      <c r="K178" s="32">
        <v>1</v>
      </c>
      <c r="L178" s="32">
        <v>0</v>
      </c>
      <c r="M178" s="33">
        <v>0</v>
      </c>
      <c r="N178" s="33">
        <v>0.33333299999999999</v>
      </c>
      <c r="O178" s="33">
        <v>0</v>
      </c>
      <c r="P178" s="33">
        <v>0.77027000000000001</v>
      </c>
      <c r="Q178" s="33">
        <v>0</v>
      </c>
      <c r="R178" s="33">
        <v>0</v>
      </c>
      <c r="S178" s="48">
        <v>178</v>
      </c>
      <c r="T1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8" s="54">
        <v>116</v>
      </c>
      <c r="V178" s="54">
        <v>197</v>
      </c>
      <c r="W178" s="54">
        <v>198</v>
      </c>
      <c r="X178" s="54">
        <v>20</v>
      </c>
      <c r="Y178" s="54">
        <v>7200</v>
      </c>
      <c r="Z178" s="54" t="s">
        <v>5549</v>
      </c>
      <c r="AA178" s="54" t="s">
        <v>6020</v>
      </c>
      <c r="AB178" s="60" t="s">
        <v>6323</v>
      </c>
      <c r="AC178" s="54" t="s">
        <v>6024</v>
      </c>
      <c r="AD178" s="56">
        <v>40273.685069444444</v>
      </c>
      <c r="AE178" s="54" t="s">
        <v>6607</v>
      </c>
      <c r="AF178" s="60" t="s">
        <v>6784</v>
      </c>
      <c r="AG178" s="54" t="s">
        <v>54</v>
      </c>
      <c r="AH178" s="32"/>
      <c r="AI178" s="32"/>
      <c r="AJ178" s="32"/>
      <c r="AK178" s="32"/>
      <c r="AL178" s="32"/>
      <c r="AM178" s="32"/>
      <c r="AN178" s="32"/>
      <c r="AO178" s="32"/>
      <c r="AP178" s="32"/>
      <c r="AQ178" s="32"/>
      <c r="AR178" s="2"/>
      <c r="AS178" s="3"/>
      <c r="AT178" s="3"/>
      <c r="AU178" s="3"/>
      <c r="AV178" s="3"/>
    </row>
    <row r="179" spans="1:48" x14ac:dyDescent="0.25">
      <c r="A179" s="46" t="s">
        <v>273</v>
      </c>
      <c r="B179">
        <v>179</v>
      </c>
      <c r="C179" s="47" t="s">
        <v>7633</v>
      </c>
      <c r="D179" s="49"/>
      <c r="E179" s="50">
        <v>8778.484375</v>
      </c>
      <c r="F179" s="50">
        <v>6149.8369140625</v>
      </c>
      <c r="G179" s="51"/>
      <c r="H179" s="52"/>
      <c r="I179" s="52"/>
      <c r="J179" s="63"/>
      <c r="K179" s="32">
        <v>0</v>
      </c>
      <c r="L179" s="32">
        <v>1</v>
      </c>
      <c r="M179" s="33">
        <v>0</v>
      </c>
      <c r="N179" s="33">
        <v>3.8999999999999999E-4</v>
      </c>
      <c r="O179" s="33">
        <v>6.6000000000000005E-5</v>
      </c>
      <c r="P179" s="33">
        <v>0.31104999999999999</v>
      </c>
      <c r="Q179" s="33">
        <v>0</v>
      </c>
      <c r="R179" s="33">
        <v>0</v>
      </c>
      <c r="S179" s="48">
        <v>179</v>
      </c>
      <c r="T1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79" s="54">
        <v>167</v>
      </c>
      <c r="V179" s="54">
        <v>233</v>
      </c>
      <c r="W179" s="54">
        <v>7843</v>
      </c>
      <c r="X179" s="54">
        <v>6363</v>
      </c>
      <c r="Y179" s="54"/>
      <c r="Z179" s="54"/>
      <c r="AA179" s="54"/>
      <c r="AB179" s="54"/>
      <c r="AC179" s="54"/>
      <c r="AD179" s="56">
        <v>42459.696192129632</v>
      </c>
      <c r="AE179" s="54" t="s">
        <v>6607</v>
      </c>
      <c r="AF179" s="60" t="s">
        <v>6785</v>
      </c>
      <c r="AG179" s="54" t="s">
        <v>55</v>
      </c>
      <c r="AH179" s="32"/>
      <c r="AI179" s="32"/>
      <c r="AJ179" s="32"/>
      <c r="AK179" s="32"/>
      <c r="AL179" s="32"/>
      <c r="AM179" s="32"/>
      <c r="AN179" s="74" t="s">
        <v>8598</v>
      </c>
      <c r="AO179" s="74" t="s">
        <v>8598</v>
      </c>
      <c r="AP179" s="74" t="s">
        <v>9142</v>
      </c>
      <c r="AQ179" s="74" t="s">
        <v>9142</v>
      </c>
      <c r="AR179" s="2"/>
      <c r="AS179" s="3"/>
      <c r="AT179" s="3"/>
      <c r="AU179" s="3"/>
      <c r="AV179" s="3"/>
    </row>
    <row r="180" spans="1:48" x14ac:dyDescent="0.25">
      <c r="A180" s="46" t="s">
        <v>406</v>
      </c>
      <c r="B180">
        <v>180</v>
      </c>
      <c r="C180" s="47" t="s">
        <v>7634</v>
      </c>
      <c r="D180" s="49"/>
      <c r="E180" s="50">
        <v>4256.384765625</v>
      </c>
      <c r="F180" s="50">
        <v>3760.42822265625</v>
      </c>
      <c r="G180" s="51"/>
      <c r="H180" s="52"/>
      <c r="I180" s="52"/>
      <c r="J180" s="63"/>
      <c r="K180" s="32">
        <v>7</v>
      </c>
      <c r="L180" s="32">
        <v>1</v>
      </c>
      <c r="M180" s="33">
        <v>7325.3834079999997</v>
      </c>
      <c r="N180" s="33">
        <v>5.1000000000000004E-4</v>
      </c>
      <c r="O180" s="33">
        <v>1.534E-3</v>
      </c>
      <c r="P180" s="33">
        <v>1.515768</v>
      </c>
      <c r="Q180" s="33">
        <v>0.14285714285714285</v>
      </c>
      <c r="R180" s="33">
        <v>0</v>
      </c>
      <c r="S180" s="48">
        <v>180</v>
      </c>
      <c r="T1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0" s="54">
        <v>435</v>
      </c>
      <c r="V180" s="54">
        <v>639</v>
      </c>
      <c r="W180" s="54">
        <v>489</v>
      </c>
      <c r="X180" s="54">
        <v>1070</v>
      </c>
      <c r="Y180" s="54"/>
      <c r="Z180" s="54" t="s">
        <v>5550</v>
      </c>
      <c r="AA180" s="54" t="s">
        <v>6017</v>
      </c>
      <c r="AB180" s="54"/>
      <c r="AC180" s="54"/>
      <c r="AD180" s="56">
        <v>43083.759421296294</v>
      </c>
      <c r="AE180" s="54" t="s">
        <v>6607</v>
      </c>
      <c r="AF180" s="60" t="s">
        <v>6786</v>
      </c>
      <c r="AG180" s="54" t="s">
        <v>55</v>
      </c>
      <c r="AH180" s="32"/>
      <c r="AI180" s="32"/>
      <c r="AJ180" s="32"/>
      <c r="AK180" s="32"/>
      <c r="AL180" s="32"/>
      <c r="AM180" s="32"/>
      <c r="AN180" s="74" t="s">
        <v>8512</v>
      </c>
      <c r="AO180" s="74" t="s">
        <v>8512</v>
      </c>
      <c r="AP180" s="74" t="s">
        <v>9056</v>
      </c>
      <c r="AQ180" s="74" t="s">
        <v>9056</v>
      </c>
      <c r="AR180" s="2"/>
      <c r="AS180" s="3"/>
      <c r="AT180" s="3"/>
      <c r="AU180" s="3"/>
      <c r="AV180" s="3"/>
    </row>
    <row r="181" spans="1:48" x14ac:dyDescent="0.25">
      <c r="A181" s="46" t="s">
        <v>274</v>
      </c>
      <c r="B181">
        <v>181</v>
      </c>
      <c r="C181" s="47" t="s">
        <v>7635</v>
      </c>
      <c r="D181" s="49"/>
      <c r="E181" s="50">
        <v>3740.7802734375</v>
      </c>
      <c r="F181" s="50">
        <v>9145.8818359375</v>
      </c>
      <c r="G181" s="51"/>
      <c r="H181" s="52"/>
      <c r="I181" s="52"/>
      <c r="J181" s="63"/>
      <c r="K181" s="32">
        <v>0</v>
      </c>
      <c r="L181" s="32">
        <v>1</v>
      </c>
      <c r="M181" s="33">
        <v>0</v>
      </c>
      <c r="N181" s="33">
        <v>3.21E-4</v>
      </c>
      <c r="O181" s="33">
        <v>1.9999999999999999E-6</v>
      </c>
      <c r="P181" s="33">
        <v>0.46573199999999998</v>
      </c>
      <c r="Q181" s="33">
        <v>0</v>
      </c>
      <c r="R181" s="33">
        <v>0</v>
      </c>
      <c r="S181" s="48">
        <v>181</v>
      </c>
      <c r="T1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1" s="54">
        <v>415</v>
      </c>
      <c r="V181" s="54">
        <v>669</v>
      </c>
      <c r="W181" s="54">
        <v>48921</v>
      </c>
      <c r="X181" s="54">
        <v>7251</v>
      </c>
      <c r="Y181" s="54">
        <v>7200</v>
      </c>
      <c r="Z181" s="54" t="s">
        <v>5551</v>
      </c>
      <c r="AA181" s="54" t="s">
        <v>6079</v>
      </c>
      <c r="AB181" s="54"/>
      <c r="AC181" s="54" t="s">
        <v>6024</v>
      </c>
      <c r="AD181" s="56">
        <v>39930.906712962962</v>
      </c>
      <c r="AE181" s="54" t="s">
        <v>6607</v>
      </c>
      <c r="AF181" s="60" t="s">
        <v>6787</v>
      </c>
      <c r="AG181" s="54" t="s">
        <v>55</v>
      </c>
      <c r="AH181" s="32"/>
      <c r="AI181" s="32"/>
      <c r="AJ181" s="32"/>
      <c r="AK181" s="32"/>
      <c r="AL181" s="32"/>
      <c r="AM181" s="32"/>
      <c r="AN181" s="74" t="s">
        <v>8595</v>
      </c>
      <c r="AO181" s="74" t="s">
        <v>8595</v>
      </c>
      <c r="AP181" s="74" t="s">
        <v>9139</v>
      </c>
      <c r="AQ181" s="74" t="s">
        <v>9139</v>
      </c>
      <c r="AR181" s="2"/>
      <c r="AS181" s="3"/>
      <c r="AT181" s="3"/>
      <c r="AU181" s="3"/>
      <c r="AV181" s="3"/>
    </row>
    <row r="182" spans="1:48" x14ac:dyDescent="0.25">
      <c r="A182" s="46" t="s">
        <v>275</v>
      </c>
      <c r="B182">
        <v>182</v>
      </c>
      <c r="C182" s="47" t="s">
        <v>7636</v>
      </c>
      <c r="D182" s="49"/>
      <c r="E182" s="50">
        <v>3416.082275390625</v>
      </c>
      <c r="F182" s="50">
        <v>7882.3876953125</v>
      </c>
      <c r="G182" s="51"/>
      <c r="H182" s="52"/>
      <c r="I182" s="52"/>
      <c r="J182" s="63"/>
      <c r="K182" s="32">
        <v>0</v>
      </c>
      <c r="L182" s="32">
        <v>3</v>
      </c>
      <c r="M182" s="33">
        <v>20.056570000000001</v>
      </c>
      <c r="N182" s="33">
        <v>5.0799999999999999E-4</v>
      </c>
      <c r="O182" s="33">
        <v>1.9090000000000001E-3</v>
      </c>
      <c r="P182" s="33">
        <v>0.47961999999999999</v>
      </c>
      <c r="Q182" s="33">
        <v>0.16666666666666666</v>
      </c>
      <c r="R182" s="33">
        <v>0</v>
      </c>
      <c r="S182" s="48">
        <v>182</v>
      </c>
      <c r="T1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2" s="54">
        <v>117</v>
      </c>
      <c r="V182" s="54">
        <v>95</v>
      </c>
      <c r="W182" s="54">
        <v>1383</v>
      </c>
      <c r="X182" s="54">
        <v>618</v>
      </c>
      <c r="Y182" s="54">
        <v>7200</v>
      </c>
      <c r="Z182" s="54"/>
      <c r="AA182" s="54"/>
      <c r="AB182" s="60" t="s">
        <v>6324</v>
      </c>
      <c r="AC182" s="54" t="s">
        <v>6024</v>
      </c>
      <c r="AD182" s="56">
        <v>43018.820972222224</v>
      </c>
      <c r="AE182" s="54" t="s">
        <v>6607</v>
      </c>
      <c r="AF182" s="60" t="s">
        <v>6788</v>
      </c>
      <c r="AG182" s="54" t="s">
        <v>55</v>
      </c>
      <c r="AH182" s="32" t="s">
        <v>1764</v>
      </c>
      <c r="AI182" s="32" t="s">
        <v>1764</v>
      </c>
      <c r="AJ182" s="32" t="s">
        <v>2148</v>
      </c>
      <c r="AK182" s="32" t="s">
        <v>2148</v>
      </c>
      <c r="AL182" s="32"/>
      <c r="AM182" s="32"/>
      <c r="AN182" s="74" t="s">
        <v>8588</v>
      </c>
      <c r="AO182" s="74" t="s">
        <v>8588</v>
      </c>
      <c r="AP182" s="74" t="s">
        <v>9132</v>
      </c>
      <c r="AQ182" s="74" t="s">
        <v>9132</v>
      </c>
      <c r="AR182" s="2"/>
      <c r="AS182" s="3"/>
      <c r="AT182" s="3"/>
      <c r="AU182" s="3"/>
      <c r="AV182" s="3"/>
    </row>
    <row r="183" spans="1:48" x14ac:dyDescent="0.25">
      <c r="A183" s="46" t="s">
        <v>276</v>
      </c>
      <c r="B183">
        <v>183</v>
      </c>
      <c r="C183" s="47" t="s">
        <v>7637</v>
      </c>
      <c r="D183" s="49"/>
      <c r="E183" s="50">
        <v>2166.749267578125</v>
      </c>
      <c r="F183" s="50">
        <v>2024.3968505859375</v>
      </c>
      <c r="G183" s="51"/>
      <c r="H183" s="52"/>
      <c r="I183" s="52"/>
      <c r="J183" s="63"/>
      <c r="K183" s="32">
        <v>1</v>
      </c>
      <c r="L183" s="32">
        <v>1</v>
      </c>
      <c r="M183" s="33">
        <v>0</v>
      </c>
      <c r="N183" s="33">
        <v>0</v>
      </c>
      <c r="O183" s="33">
        <v>0</v>
      </c>
      <c r="P183" s="33">
        <v>0.99999899999999997</v>
      </c>
      <c r="Q183" s="33">
        <v>0</v>
      </c>
      <c r="R183" s="33" t="s">
        <v>8309</v>
      </c>
      <c r="S183" s="48">
        <v>183</v>
      </c>
      <c r="T1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3" s="54">
        <v>855</v>
      </c>
      <c r="V183" s="54">
        <v>2088</v>
      </c>
      <c r="W183" s="54">
        <v>22707</v>
      </c>
      <c r="X183" s="54">
        <v>6140</v>
      </c>
      <c r="Y183" s="54">
        <v>7200</v>
      </c>
      <c r="Z183" s="54" t="s">
        <v>5552</v>
      </c>
      <c r="AA183" s="54" t="s">
        <v>6080</v>
      </c>
      <c r="AB183" s="60" t="s">
        <v>6325</v>
      </c>
      <c r="AC183" s="54" t="s">
        <v>6592</v>
      </c>
      <c r="AD183" s="56">
        <v>40977.943923611114</v>
      </c>
      <c r="AE183" s="54" t="s">
        <v>6607</v>
      </c>
      <c r="AF183" s="60" t="s">
        <v>6789</v>
      </c>
      <c r="AG183" s="54" t="s">
        <v>55</v>
      </c>
      <c r="AH183" s="32" t="s">
        <v>1789</v>
      </c>
      <c r="AI183" s="32" t="s">
        <v>1789</v>
      </c>
      <c r="AJ183" s="32" t="s">
        <v>2139</v>
      </c>
      <c r="AK183" s="32" t="s">
        <v>2139</v>
      </c>
      <c r="AL183" s="32"/>
      <c r="AM183" s="32"/>
      <c r="AN183" s="74" t="s">
        <v>8599</v>
      </c>
      <c r="AO183" s="74" t="s">
        <v>8599</v>
      </c>
      <c r="AP183" s="74" t="s">
        <v>9143</v>
      </c>
      <c r="AQ183" s="74" t="s">
        <v>9143</v>
      </c>
      <c r="AR183" s="2"/>
      <c r="AS183" s="3"/>
      <c r="AT183" s="3"/>
      <c r="AU183" s="3"/>
      <c r="AV183" s="3"/>
    </row>
    <row r="184" spans="1:48" x14ac:dyDescent="0.25">
      <c r="A184" s="46" t="s">
        <v>277</v>
      </c>
      <c r="B184">
        <v>184</v>
      </c>
      <c r="C184" s="47" t="s">
        <v>7638</v>
      </c>
      <c r="D184" s="49"/>
      <c r="E184" s="50">
        <v>848.58038330078125</v>
      </c>
      <c r="F184" s="50">
        <v>5244.21875</v>
      </c>
      <c r="G184" s="51"/>
      <c r="H184" s="52"/>
      <c r="I184" s="52"/>
      <c r="J184" s="63"/>
      <c r="K184" s="32">
        <v>0</v>
      </c>
      <c r="L184" s="32">
        <v>1</v>
      </c>
      <c r="M184" s="33">
        <v>0</v>
      </c>
      <c r="N184" s="33">
        <v>3.21E-4</v>
      </c>
      <c r="O184" s="33">
        <v>1.9999999999999999E-6</v>
      </c>
      <c r="P184" s="33">
        <v>0.46573199999999998</v>
      </c>
      <c r="Q184" s="33">
        <v>0</v>
      </c>
      <c r="R184" s="33">
        <v>0</v>
      </c>
      <c r="S184" s="48">
        <v>184</v>
      </c>
      <c r="T1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4" s="54">
        <v>81</v>
      </c>
      <c r="V184" s="54">
        <v>87</v>
      </c>
      <c r="W184" s="54">
        <v>91</v>
      </c>
      <c r="X184" s="54">
        <v>838</v>
      </c>
      <c r="Y184" s="54">
        <v>-25200</v>
      </c>
      <c r="Z184" s="54" t="s">
        <v>5553</v>
      </c>
      <c r="AA184" s="54" t="s">
        <v>6081</v>
      </c>
      <c r="AB184" s="60" t="s">
        <v>6326</v>
      </c>
      <c r="AC184" s="54" t="s">
        <v>6577</v>
      </c>
      <c r="AD184" s="56">
        <v>41357.420787037037</v>
      </c>
      <c r="AE184" s="54" t="s">
        <v>6607</v>
      </c>
      <c r="AF184" s="60" t="s">
        <v>6790</v>
      </c>
      <c r="AG184" s="54" t="s">
        <v>55</v>
      </c>
      <c r="AH184" s="32"/>
      <c r="AI184" s="32"/>
      <c r="AJ184" s="32"/>
      <c r="AK184" s="32"/>
      <c r="AL184" s="32"/>
      <c r="AM184" s="32"/>
      <c r="AN184" s="74" t="s">
        <v>8595</v>
      </c>
      <c r="AO184" s="74" t="s">
        <v>8595</v>
      </c>
      <c r="AP184" s="74" t="s">
        <v>9139</v>
      </c>
      <c r="AQ184" s="74" t="s">
        <v>9139</v>
      </c>
      <c r="AR184" s="2"/>
      <c r="AS184" s="3"/>
      <c r="AT184" s="3"/>
      <c r="AU184" s="3"/>
      <c r="AV184" s="3"/>
    </row>
    <row r="185" spans="1:48" x14ac:dyDescent="0.25">
      <c r="A185" s="46" t="s">
        <v>278</v>
      </c>
      <c r="B185">
        <v>185</v>
      </c>
      <c r="C185" s="47" t="s">
        <v>7639</v>
      </c>
      <c r="D185" s="49"/>
      <c r="E185" s="50">
        <v>9328.2255859375</v>
      </c>
      <c r="F185" s="50">
        <v>6038.18896484375</v>
      </c>
      <c r="G185" s="51"/>
      <c r="H185" s="52"/>
      <c r="I185" s="52"/>
      <c r="J185" s="63"/>
      <c r="K185" s="32">
        <v>1</v>
      </c>
      <c r="L185" s="32">
        <v>1</v>
      </c>
      <c r="M185" s="33">
        <v>0</v>
      </c>
      <c r="N185" s="33">
        <v>0</v>
      </c>
      <c r="O185" s="33">
        <v>0</v>
      </c>
      <c r="P185" s="33">
        <v>0.99999899999999997</v>
      </c>
      <c r="Q185" s="33">
        <v>0</v>
      </c>
      <c r="R185" s="33" t="s">
        <v>8309</v>
      </c>
      <c r="S185" s="48">
        <v>185</v>
      </c>
      <c r="T1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5" s="54">
        <v>487</v>
      </c>
      <c r="V185" s="54">
        <v>810</v>
      </c>
      <c r="W185" s="54">
        <v>1877</v>
      </c>
      <c r="X185" s="54">
        <v>102</v>
      </c>
      <c r="Y185" s="54">
        <v>7200</v>
      </c>
      <c r="Z185" s="54" t="s">
        <v>5554</v>
      </c>
      <c r="AA185" s="54" t="s">
        <v>6024</v>
      </c>
      <c r="AB185" s="60" t="s">
        <v>6327</v>
      </c>
      <c r="AC185" s="54" t="s">
        <v>6024</v>
      </c>
      <c r="AD185" s="56">
        <v>39993.804849537039</v>
      </c>
      <c r="AE185" s="54" t="s">
        <v>6607</v>
      </c>
      <c r="AF185" s="60" t="s">
        <v>6791</v>
      </c>
      <c r="AG185" s="54" t="s">
        <v>55</v>
      </c>
      <c r="AH185" s="32" t="s">
        <v>1790</v>
      </c>
      <c r="AI185" s="32" t="s">
        <v>1790</v>
      </c>
      <c r="AJ185" s="32" t="s">
        <v>2139</v>
      </c>
      <c r="AK185" s="32" t="s">
        <v>2139</v>
      </c>
      <c r="AL185" s="32"/>
      <c r="AM185" s="32"/>
      <c r="AN185" s="74" t="s">
        <v>8600</v>
      </c>
      <c r="AO185" s="74" t="s">
        <v>8600</v>
      </c>
      <c r="AP185" s="74" t="s">
        <v>9144</v>
      </c>
      <c r="AQ185" s="74" t="s">
        <v>9144</v>
      </c>
      <c r="AR185" s="2"/>
      <c r="AS185" s="3"/>
      <c r="AT185" s="3"/>
      <c r="AU185" s="3"/>
      <c r="AV185" s="3"/>
    </row>
    <row r="186" spans="1:48" x14ac:dyDescent="0.25">
      <c r="A186" s="46" t="s">
        <v>279</v>
      </c>
      <c r="B186">
        <v>186</v>
      </c>
      <c r="C186" s="47" t="s">
        <v>7640</v>
      </c>
      <c r="D186" s="49"/>
      <c r="E186" s="50">
        <v>7315.88623046875</v>
      </c>
      <c r="F186" s="50">
        <v>8103.9130859375</v>
      </c>
      <c r="G186" s="51"/>
      <c r="H186" s="52"/>
      <c r="I186" s="52"/>
      <c r="J186" s="63"/>
      <c r="K186" s="32">
        <v>0</v>
      </c>
      <c r="L186" s="32">
        <v>2</v>
      </c>
      <c r="M186" s="33">
        <v>0</v>
      </c>
      <c r="N186" s="33">
        <v>5.0600000000000005E-4</v>
      </c>
      <c r="O186" s="33">
        <v>1.72E-3</v>
      </c>
      <c r="P186" s="33">
        <v>0.37292599999999998</v>
      </c>
      <c r="Q186" s="33">
        <v>0.5</v>
      </c>
      <c r="R186" s="33">
        <v>0</v>
      </c>
      <c r="S186" s="48">
        <v>186</v>
      </c>
      <c r="T1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6" s="54">
        <v>475</v>
      </c>
      <c r="V186" s="54">
        <v>335</v>
      </c>
      <c r="W186" s="54">
        <v>3184</v>
      </c>
      <c r="X186" s="54">
        <v>2451</v>
      </c>
      <c r="Y186" s="54">
        <v>7200</v>
      </c>
      <c r="Z186" s="54"/>
      <c r="AA186" s="54" t="s">
        <v>6012</v>
      </c>
      <c r="AB186" s="54"/>
      <c r="AC186" s="54" t="s">
        <v>6024</v>
      </c>
      <c r="AD186" s="56">
        <v>41523.771064814813</v>
      </c>
      <c r="AE186" s="54" t="s">
        <v>6607</v>
      </c>
      <c r="AF186" s="60" t="s">
        <v>6792</v>
      </c>
      <c r="AG186" s="54" t="s">
        <v>55</v>
      </c>
      <c r="AH186" s="32"/>
      <c r="AI186" s="32"/>
      <c r="AJ186" s="32"/>
      <c r="AK186" s="32"/>
      <c r="AL186" s="32"/>
      <c r="AM186" s="32"/>
      <c r="AN186" s="74" t="s">
        <v>8588</v>
      </c>
      <c r="AO186" s="74" t="s">
        <v>8588</v>
      </c>
      <c r="AP186" s="74" t="s">
        <v>9132</v>
      </c>
      <c r="AQ186" s="74" t="s">
        <v>9132</v>
      </c>
      <c r="AR186" s="2"/>
      <c r="AS186" s="3"/>
      <c r="AT186" s="3"/>
      <c r="AU186" s="3"/>
      <c r="AV186" s="3"/>
    </row>
    <row r="187" spans="1:48" x14ac:dyDescent="0.25">
      <c r="A187" s="46" t="s">
        <v>280</v>
      </c>
      <c r="B187">
        <v>187</v>
      </c>
      <c r="C187" s="47" t="s">
        <v>7641</v>
      </c>
      <c r="D187" s="49"/>
      <c r="E187" s="50">
        <v>8060.6796875</v>
      </c>
      <c r="F187" s="50">
        <v>4555.48828125</v>
      </c>
      <c r="G187" s="51"/>
      <c r="H187" s="52"/>
      <c r="I187" s="52"/>
      <c r="J187" s="63"/>
      <c r="K187" s="32">
        <v>0</v>
      </c>
      <c r="L187" s="32">
        <v>1</v>
      </c>
      <c r="M187" s="33">
        <v>0</v>
      </c>
      <c r="N187" s="33">
        <v>5.0600000000000005E-4</v>
      </c>
      <c r="O187" s="33">
        <v>1.346E-3</v>
      </c>
      <c r="P187" s="33">
        <v>0.26667999999999997</v>
      </c>
      <c r="Q187" s="33">
        <v>0</v>
      </c>
      <c r="R187" s="33">
        <v>0</v>
      </c>
      <c r="S187" s="48">
        <v>187</v>
      </c>
      <c r="T1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7" s="54">
        <v>227</v>
      </c>
      <c r="V187" s="54">
        <v>71</v>
      </c>
      <c r="W187" s="54">
        <v>6745</v>
      </c>
      <c r="X187" s="54">
        <v>1774</v>
      </c>
      <c r="Y187" s="54"/>
      <c r="Z187" s="54" t="s">
        <v>5555</v>
      </c>
      <c r="AA187" s="54" t="s">
        <v>6082</v>
      </c>
      <c r="AB187" s="54"/>
      <c r="AC187" s="54"/>
      <c r="AD187" s="56">
        <v>42976.46802083333</v>
      </c>
      <c r="AE187" s="54" t="s">
        <v>6607</v>
      </c>
      <c r="AF187" s="60" t="s">
        <v>6793</v>
      </c>
      <c r="AG187" s="54" t="s">
        <v>55</v>
      </c>
      <c r="AH187" s="32"/>
      <c r="AI187" s="32"/>
      <c r="AJ187" s="32"/>
      <c r="AK187" s="32"/>
      <c r="AL187" s="32"/>
      <c r="AM187" s="32"/>
      <c r="AN187" s="74" t="s">
        <v>8512</v>
      </c>
      <c r="AO187" s="74" t="s">
        <v>8512</v>
      </c>
      <c r="AP187" s="74" t="s">
        <v>9056</v>
      </c>
      <c r="AQ187" s="74" t="s">
        <v>9056</v>
      </c>
      <c r="AR187" s="2"/>
      <c r="AS187" s="3"/>
      <c r="AT187" s="3"/>
      <c r="AU187" s="3"/>
      <c r="AV187" s="3"/>
    </row>
    <row r="188" spans="1:48" x14ac:dyDescent="0.25">
      <c r="A188" s="46" t="s">
        <v>281</v>
      </c>
      <c r="B188">
        <v>188</v>
      </c>
      <c r="C188" s="47" t="s">
        <v>7642</v>
      </c>
      <c r="D188" s="49"/>
      <c r="E188" s="50">
        <v>1069.6639404296875</v>
      </c>
      <c r="F188" s="50">
        <v>7174.568359375</v>
      </c>
      <c r="G188" s="51"/>
      <c r="H188" s="52"/>
      <c r="I188" s="52"/>
      <c r="J188" s="63"/>
      <c r="K188" s="32">
        <v>0</v>
      </c>
      <c r="L188" s="32">
        <v>1</v>
      </c>
      <c r="M188" s="33">
        <v>0</v>
      </c>
      <c r="N188" s="33">
        <v>5.0600000000000005E-4</v>
      </c>
      <c r="O188" s="33">
        <v>1.346E-3</v>
      </c>
      <c r="P188" s="33">
        <v>0.26667999999999997</v>
      </c>
      <c r="Q188" s="33">
        <v>0</v>
      </c>
      <c r="R188" s="33">
        <v>0</v>
      </c>
      <c r="S188" s="48">
        <v>188</v>
      </c>
      <c r="T1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8" s="54">
        <v>35</v>
      </c>
      <c r="V188" s="54">
        <v>198</v>
      </c>
      <c r="W188" s="54">
        <v>4971</v>
      </c>
      <c r="X188" s="54">
        <v>2236</v>
      </c>
      <c r="Y188" s="54">
        <v>10800</v>
      </c>
      <c r="Z188" s="54"/>
      <c r="AA188" s="54" t="s">
        <v>6083</v>
      </c>
      <c r="AB188" s="54"/>
      <c r="AC188" s="54" t="s">
        <v>6576</v>
      </c>
      <c r="AD188" s="56">
        <v>41291.37636574074</v>
      </c>
      <c r="AE188" s="54" t="s">
        <v>6607</v>
      </c>
      <c r="AF188" s="60" t="s">
        <v>6794</v>
      </c>
      <c r="AG188" s="54" t="s">
        <v>55</v>
      </c>
      <c r="AH188" s="32"/>
      <c r="AI188" s="32"/>
      <c r="AJ188" s="32"/>
      <c r="AK188" s="32"/>
      <c r="AL188" s="32"/>
      <c r="AM188" s="32"/>
      <c r="AN188" s="74" t="s">
        <v>8512</v>
      </c>
      <c r="AO188" s="74" t="s">
        <v>8512</v>
      </c>
      <c r="AP188" s="74" t="s">
        <v>9056</v>
      </c>
      <c r="AQ188" s="74" t="s">
        <v>9056</v>
      </c>
      <c r="AR188" s="2"/>
      <c r="AS188" s="3"/>
      <c r="AT188" s="3"/>
      <c r="AU188" s="3"/>
      <c r="AV188" s="3"/>
    </row>
    <row r="189" spans="1:48" x14ac:dyDescent="0.25">
      <c r="A189" s="46" t="s">
        <v>282</v>
      </c>
      <c r="B189">
        <v>189</v>
      </c>
      <c r="C189" s="47" t="s">
        <v>7643</v>
      </c>
      <c r="D189" s="49"/>
      <c r="E189" s="50">
        <v>4204.3583984375</v>
      </c>
      <c r="F189" s="50">
        <v>7474.49658203125</v>
      </c>
      <c r="G189" s="51"/>
      <c r="H189" s="52"/>
      <c r="I189" s="52"/>
      <c r="J189" s="63"/>
      <c r="K189" s="32">
        <v>0</v>
      </c>
      <c r="L189" s="32">
        <v>10</v>
      </c>
      <c r="M189" s="33">
        <v>714.07204300000001</v>
      </c>
      <c r="N189" s="33">
        <v>4.8899999999999996E-4</v>
      </c>
      <c r="O189" s="33">
        <v>1.629E-3</v>
      </c>
      <c r="P189" s="33">
        <v>1.3555569999999999</v>
      </c>
      <c r="Q189" s="33">
        <v>0.21111111111111111</v>
      </c>
      <c r="R189" s="33">
        <v>0</v>
      </c>
      <c r="S189" s="48">
        <v>189</v>
      </c>
      <c r="T1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89" s="54">
        <v>80</v>
      </c>
      <c r="V189" s="54">
        <v>29</v>
      </c>
      <c r="W189" s="54">
        <v>1265</v>
      </c>
      <c r="X189" s="54">
        <v>812</v>
      </c>
      <c r="Y189" s="54"/>
      <c r="Z189" s="54" t="s">
        <v>5556</v>
      </c>
      <c r="AA189" s="54" t="s">
        <v>6028</v>
      </c>
      <c r="AB189" s="54"/>
      <c r="AC189" s="54"/>
      <c r="AD189" s="56">
        <v>43076.981261574074</v>
      </c>
      <c r="AE189" s="54" t="s">
        <v>6607</v>
      </c>
      <c r="AF189" s="60" t="s">
        <v>6795</v>
      </c>
      <c r="AG189" s="54" t="s">
        <v>55</v>
      </c>
      <c r="AH189" s="32"/>
      <c r="AI189" s="32"/>
      <c r="AJ189" s="32"/>
      <c r="AK189" s="32"/>
      <c r="AL189" s="32"/>
      <c r="AM189" s="32"/>
      <c r="AN189" s="74" t="s">
        <v>8601</v>
      </c>
      <c r="AO189" s="74" t="s">
        <v>8938</v>
      </c>
      <c r="AP189" s="74" t="s">
        <v>9071</v>
      </c>
      <c r="AQ189" s="74" t="s">
        <v>9071</v>
      </c>
      <c r="AR189" s="2"/>
      <c r="AS189" s="3"/>
      <c r="AT189" s="3"/>
      <c r="AU189" s="3"/>
      <c r="AV189" s="3"/>
    </row>
    <row r="190" spans="1:48" x14ac:dyDescent="0.25">
      <c r="A190" s="46" t="s">
        <v>895</v>
      </c>
      <c r="B190">
        <v>190</v>
      </c>
      <c r="C190" s="47" t="s">
        <v>7644</v>
      </c>
      <c r="D190" s="49"/>
      <c r="E190" s="50">
        <v>5358.57666015625</v>
      </c>
      <c r="F190" s="50">
        <v>7869.83837890625</v>
      </c>
      <c r="G190" s="51"/>
      <c r="H190" s="52"/>
      <c r="I190" s="52"/>
      <c r="J190" s="63"/>
      <c r="K190" s="32">
        <v>4</v>
      </c>
      <c r="L190" s="32">
        <v>0</v>
      </c>
      <c r="M190" s="33">
        <v>146.123356</v>
      </c>
      <c r="N190" s="33">
        <v>4.4999999999999999E-4</v>
      </c>
      <c r="O190" s="33">
        <v>4.8500000000000003E-4</v>
      </c>
      <c r="P190" s="33">
        <v>0.600576</v>
      </c>
      <c r="Q190" s="33">
        <v>0.33333333333333331</v>
      </c>
      <c r="R190" s="33">
        <v>0</v>
      </c>
      <c r="S190" s="48">
        <v>190</v>
      </c>
      <c r="T1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0" s="54">
        <v>460</v>
      </c>
      <c r="V190" s="54">
        <v>1007</v>
      </c>
      <c r="W190" s="54">
        <v>3587</v>
      </c>
      <c r="X190" s="54">
        <v>1407</v>
      </c>
      <c r="Y190" s="54">
        <v>7200</v>
      </c>
      <c r="Z190" s="54" t="s">
        <v>5557</v>
      </c>
      <c r="AA190" s="54" t="s">
        <v>6017</v>
      </c>
      <c r="AB190" s="60" t="s">
        <v>6328</v>
      </c>
      <c r="AC190" s="54" t="s">
        <v>6578</v>
      </c>
      <c r="AD190" s="56">
        <v>41809.509953703702</v>
      </c>
      <c r="AE190" s="54" t="s">
        <v>6607</v>
      </c>
      <c r="AF190" s="60" t="s">
        <v>6796</v>
      </c>
      <c r="AG190" s="54" t="s">
        <v>54</v>
      </c>
      <c r="AH190" s="32"/>
      <c r="AI190" s="32"/>
      <c r="AJ190" s="32"/>
      <c r="AK190" s="32"/>
      <c r="AL190" s="32"/>
      <c r="AM190" s="32"/>
      <c r="AN190" s="32"/>
      <c r="AO190" s="32"/>
      <c r="AP190" s="32"/>
      <c r="AQ190" s="32"/>
      <c r="AR190" s="2"/>
      <c r="AS190" s="3"/>
      <c r="AT190" s="3"/>
      <c r="AU190" s="3"/>
      <c r="AV190" s="3"/>
    </row>
    <row r="191" spans="1:48" x14ac:dyDescent="0.25">
      <c r="A191" s="46" t="s">
        <v>896</v>
      </c>
      <c r="B191">
        <v>191</v>
      </c>
      <c r="C191" s="47" t="s">
        <v>7645</v>
      </c>
      <c r="D191" s="49"/>
      <c r="E191" s="50">
        <v>2776.610595703125</v>
      </c>
      <c r="F191" s="50">
        <v>8694.0283203125</v>
      </c>
      <c r="G191" s="51"/>
      <c r="H191" s="52"/>
      <c r="I191" s="52"/>
      <c r="J191" s="63"/>
      <c r="K191" s="32">
        <v>4</v>
      </c>
      <c r="L191" s="32">
        <v>0</v>
      </c>
      <c r="M191" s="33">
        <v>0.764957</v>
      </c>
      <c r="N191" s="33">
        <v>4.0299999999999998E-4</v>
      </c>
      <c r="O191" s="33">
        <v>4.0000000000000002E-4</v>
      </c>
      <c r="P191" s="33">
        <v>0.60386399999999996</v>
      </c>
      <c r="Q191" s="33">
        <v>0.5</v>
      </c>
      <c r="R191" s="33">
        <v>0</v>
      </c>
      <c r="S191" s="48">
        <v>191</v>
      </c>
      <c r="T1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1" s="54">
        <v>106</v>
      </c>
      <c r="V191" s="54">
        <v>1490</v>
      </c>
      <c r="W191" s="54">
        <v>9547</v>
      </c>
      <c r="X191" s="54">
        <v>54</v>
      </c>
      <c r="Y191" s="54">
        <v>10800</v>
      </c>
      <c r="Z191" s="54" t="s">
        <v>5558</v>
      </c>
      <c r="AA191" s="54" t="s">
        <v>6084</v>
      </c>
      <c r="AB191" s="60" t="s">
        <v>6329</v>
      </c>
      <c r="AC191" s="54" t="s">
        <v>6576</v>
      </c>
      <c r="AD191" s="56">
        <v>41537.352002314816</v>
      </c>
      <c r="AE191" s="54" t="s">
        <v>6607</v>
      </c>
      <c r="AF191" s="60" t="s">
        <v>6797</v>
      </c>
      <c r="AG191" s="54" t="s">
        <v>54</v>
      </c>
      <c r="AH191" s="32"/>
      <c r="AI191" s="32"/>
      <c r="AJ191" s="32"/>
      <c r="AK191" s="32"/>
      <c r="AL191" s="32"/>
      <c r="AM191" s="32"/>
      <c r="AN191" s="32"/>
      <c r="AO191" s="32"/>
      <c r="AP191" s="32"/>
      <c r="AQ191" s="32"/>
      <c r="AR191" s="2"/>
      <c r="AS191" s="3"/>
      <c r="AT191" s="3"/>
      <c r="AU191" s="3"/>
      <c r="AV191" s="3"/>
    </row>
    <row r="192" spans="1:48" x14ac:dyDescent="0.25">
      <c r="A192" s="46" t="s">
        <v>497</v>
      </c>
      <c r="B192">
        <v>192</v>
      </c>
      <c r="C192" s="47" t="s">
        <v>7646</v>
      </c>
      <c r="D192" s="49"/>
      <c r="E192" s="50">
        <v>4796.92431640625</v>
      </c>
      <c r="F192" s="50">
        <v>6575.994140625</v>
      </c>
      <c r="G192" s="51"/>
      <c r="H192" s="52"/>
      <c r="I192" s="52"/>
      <c r="J192" s="63"/>
      <c r="K192" s="32">
        <v>5</v>
      </c>
      <c r="L192" s="32">
        <v>1</v>
      </c>
      <c r="M192" s="33">
        <v>0.764957</v>
      </c>
      <c r="N192" s="33">
        <v>4.0299999999999998E-4</v>
      </c>
      <c r="O192" s="33">
        <v>4.1800000000000002E-4</v>
      </c>
      <c r="P192" s="33">
        <v>0.72754700000000005</v>
      </c>
      <c r="Q192" s="33">
        <v>0.5</v>
      </c>
      <c r="R192" s="33">
        <v>0</v>
      </c>
      <c r="S192" s="48">
        <v>192</v>
      </c>
      <c r="T1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2" s="54">
        <v>344</v>
      </c>
      <c r="V192" s="54">
        <v>2415</v>
      </c>
      <c r="W192" s="54">
        <v>37433</v>
      </c>
      <c r="X192" s="54">
        <v>676</v>
      </c>
      <c r="Y192" s="54"/>
      <c r="Z192" s="54"/>
      <c r="AA192" s="54"/>
      <c r="AB192" s="60" t="s">
        <v>6330</v>
      </c>
      <c r="AC192" s="54"/>
      <c r="AD192" s="56">
        <v>41676.648819444446</v>
      </c>
      <c r="AE192" s="54" t="s">
        <v>6607</v>
      </c>
      <c r="AF192" s="60" t="s">
        <v>6798</v>
      </c>
      <c r="AG192" s="54" t="s">
        <v>55</v>
      </c>
      <c r="AH192" s="32" t="s">
        <v>1891</v>
      </c>
      <c r="AI192" s="32" t="s">
        <v>1891</v>
      </c>
      <c r="AJ192" s="32" t="s">
        <v>2164</v>
      </c>
      <c r="AK192" s="32" t="s">
        <v>2164</v>
      </c>
      <c r="AL192" s="32"/>
      <c r="AM192" s="32"/>
      <c r="AN192" s="74" t="s">
        <v>8602</v>
      </c>
      <c r="AO192" s="74" t="s">
        <v>8602</v>
      </c>
      <c r="AP192" s="74" t="s">
        <v>9145</v>
      </c>
      <c r="AQ192" s="74" t="s">
        <v>9145</v>
      </c>
      <c r="AR192" s="2"/>
      <c r="AS192" s="3"/>
      <c r="AT192" s="3"/>
      <c r="AU192" s="3"/>
      <c r="AV192" s="3"/>
    </row>
    <row r="193" spans="1:48" x14ac:dyDescent="0.25">
      <c r="A193" s="46" t="s">
        <v>897</v>
      </c>
      <c r="B193">
        <v>193</v>
      </c>
      <c r="C193" s="47" t="s">
        <v>7647</v>
      </c>
      <c r="D193" s="49"/>
      <c r="E193" s="50">
        <v>2328.352783203125</v>
      </c>
      <c r="F193" s="50">
        <v>7014.72021484375</v>
      </c>
      <c r="G193" s="51"/>
      <c r="H193" s="52"/>
      <c r="I193" s="52"/>
      <c r="J193" s="63"/>
      <c r="K193" s="32">
        <v>4</v>
      </c>
      <c r="L193" s="32">
        <v>0</v>
      </c>
      <c r="M193" s="33">
        <v>0.764957</v>
      </c>
      <c r="N193" s="33">
        <v>4.0299999999999998E-4</v>
      </c>
      <c r="O193" s="33">
        <v>4.0000000000000002E-4</v>
      </c>
      <c r="P193" s="33">
        <v>0.60386399999999996</v>
      </c>
      <c r="Q193" s="33">
        <v>0.5</v>
      </c>
      <c r="R193" s="33">
        <v>0</v>
      </c>
      <c r="S193" s="48">
        <v>193</v>
      </c>
      <c r="T1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3" s="54">
        <v>492</v>
      </c>
      <c r="V193" s="54">
        <v>14584</v>
      </c>
      <c r="W193" s="54">
        <v>6775</v>
      </c>
      <c r="X193" s="54">
        <v>1121</v>
      </c>
      <c r="Y193" s="54">
        <v>7200</v>
      </c>
      <c r="Z193" s="54" t="s">
        <v>5559</v>
      </c>
      <c r="AA193" s="54" t="s">
        <v>6085</v>
      </c>
      <c r="AB193" s="60" t="s">
        <v>6331</v>
      </c>
      <c r="AC193" s="54" t="s">
        <v>6024</v>
      </c>
      <c r="AD193" s="56">
        <v>39962.330625000002</v>
      </c>
      <c r="AE193" s="54" t="s">
        <v>6607</v>
      </c>
      <c r="AF193" s="60" t="s">
        <v>6799</v>
      </c>
      <c r="AG193" s="54" t="s">
        <v>54</v>
      </c>
      <c r="AH193" s="32"/>
      <c r="AI193" s="32"/>
      <c r="AJ193" s="32"/>
      <c r="AK193" s="32"/>
      <c r="AL193" s="32"/>
      <c r="AM193" s="32"/>
      <c r="AN193" s="32"/>
      <c r="AO193" s="32"/>
      <c r="AP193" s="32"/>
      <c r="AQ193" s="32"/>
      <c r="AR193" s="2"/>
      <c r="AS193" s="3"/>
      <c r="AT193" s="3"/>
      <c r="AU193" s="3"/>
      <c r="AV193" s="3"/>
    </row>
    <row r="194" spans="1:48" x14ac:dyDescent="0.25">
      <c r="A194" s="46" t="s">
        <v>767</v>
      </c>
      <c r="B194">
        <v>194</v>
      </c>
      <c r="C194" s="47" t="s">
        <v>7648</v>
      </c>
      <c r="D194" s="49"/>
      <c r="E194" s="50">
        <v>3786.470703125</v>
      </c>
      <c r="F194" s="50">
        <v>6407.01513671875</v>
      </c>
      <c r="G194" s="51"/>
      <c r="H194" s="52"/>
      <c r="I194" s="52"/>
      <c r="J194" s="63"/>
      <c r="K194" s="32">
        <v>11</v>
      </c>
      <c r="L194" s="32">
        <v>1</v>
      </c>
      <c r="M194" s="33">
        <v>696.74413900000002</v>
      </c>
      <c r="N194" s="33">
        <v>5.2400000000000005E-4</v>
      </c>
      <c r="O194" s="33">
        <v>2.4940000000000001E-3</v>
      </c>
      <c r="P194" s="33">
        <v>1.3980490000000001</v>
      </c>
      <c r="Q194" s="33">
        <v>0.16666666666666666</v>
      </c>
      <c r="R194" s="33">
        <v>0</v>
      </c>
      <c r="S194" s="48">
        <v>194</v>
      </c>
      <c r="T1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4" s="54">
        <v>2008</v>
      </c>
      <c r="V194" s="54">
        <v>76409</v>
      </c>
      <c r="W194" s="54">
        <v>122068</v>
      </c>
      <c r="X194" s="54">
        <v>142</v>
      </c>
      <c r="Y194" s="54">
        <v>7200</v>
      </c>
      <c r="Z194" s="54" t="s">
        <v>5560</v>
      </c>
      <c r="AA194" s="54" t="s">
        <v>6086</v>
      </c>
      <c r="AB194" s="60" t="s">
        <v>6332</v>
      </c>
      <c r="AC194" s="54" t="s">
        <v>6024</v>
      </c>
      <c r="AD194" s="56">
        <v>39646.820902777778</v>
      </c>
      <c r="AE194" s="54" t="s">
        <v>6607</v>
      </c>
      <c r="AF194" s="60" t="s">
        <v>6800</v>
      </c>
      <c r="AG194" s="54" t="s">
        <v>55</v>
      </c>
      <c r="AH194" s="32" t="s">
        <v>1819</v>
      </c>
      <c r="AI194" s="32" t="s">
        <v>1819</v>
      </c>
      <c r="AJ194" s="32" t="s">
        <v>2141</v>
      </c>
      <c r="AK194" s="32" t="s">
        <v>2141</v>
      </c>
      <c r="AL194" s="32"/>
      <c r="AM194" s="32"/>
      <c r="AN194" s="74" t="s">
        <v>9543</v>
      </c>
      <c r="AO194" s="74" t="s">
        <v>9543</v>
      </c>
      <c r="AP194" s="74" t="s">
        <v>9748</v>
      </c>
      <c r="AQ194" s="74" t="s">
        <v>9748</v>
      </c>
      <c r="AR194" s="2"/>
      <c r="AS194" s="3"/>
      <c r="AT194" s="3"/>
      <c r="AU194" s="3"/>
      <c r="AV194" s="3"/>
    </row>
    <row r="195" spans="1:48" x14ac:dyDescent="0.25">
      <c r="A195" s="46" t="s">
        <v>494</v>
      </c>
      <c r="B195">
        <v>195</v>
      </c>
      <c r="C195" s="47" t="s">
        <v>7649</v>
      </c>
      <c r="D195" s="49"/>
      <c r="E195" s="50">
        <v>4395.1513671875</v>
      </c>
      <c r="F195" s="50">
        <v>7020.88037109375</v>
      </c>
      <c r="G195" s="51"/>
      <c r="H195" s="52"/>
      <c r="I195" s="52"/>
      <c r="J195" s="63"/>
      <c r="K195" s="32">
        <v>5</v>
      </c>
      <c r="L195" s="32">
        <v>9</v>
      </c>
      <c r="M195" s="33">
        <v>1084.0805740000001</v>
      </c>
      <c r="N195" s="33">
        <v>5.0299999999999997E-4</v>
      </c>
      <c r="O195" s="33">
        <v>2.114E-3</v>
      </c>
      <c r="P195" s="33">
        <v>1.686815</v>
      </c>
      <c r="Q195" s="33">
        <v>0.19230769230769232</v>
      </c>
      <c r="R195" s="33">
        <v>7.6923076923076927E-2</v>
      </c>
      <c r="S195" s="48">
        <v>195</v>
      </c>
      <c r="T1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5" s="54">
        <v>380</v>
      </c>
      <c r="V195" s="54">
        <v>51</v>
      </c>
      <c r="W195" s="54">
        <v>931</v>
      </c>
      <c r="X195" s="54">
        <v>577</v>
      </c>
      <c r="Y195" s="54"/>
      <c r="Z195" s="54" t="s">
        <v>5561</v>
      </c>
      <c r="AA195" s="54" t="s">
        <v>6017</v>
      </c>
      <c r="AB195" s="54"/>
      <c r="AC195" s="54"/>
      <c r="AD195" s="56">
        <v>43116.333483796298</v>
      </c>
      <c r="AE195" s="54" t="s">
        <v>6607</v>
      </c>
      <c r="AF195" s="60" t="s">
        <v>6801</v>
      </c>
      <c r="AG195" s="54" t="s">
        <v>55</v>
      </c>
      <c r="AH195" s="32" t="s">
        <v>1889</v>
      </c>
      <c r="AI195" s="32" t="s">
        <v>1889</v>
      </c>
      <c r="AJ195" s="32" t="s">
        <v>2139</v>
      </c>
      <c r="AK195" s="32" t="s">
        <v>2139</v>
      </c>
      <c r="AL195" s="32"/>
      <c r="AM195" s="32"/>
      <c r="AN195" s="74" t="s">
        <v>8603</v>
      </c>
      <c r="AO195" s="74" t="s">
        <v>8939</v>
      </c>
      <c r="AP195" s="74" t="s">
        <v>9146</v>
      </c>
      <c r="AQ195" s="74" t="s">
        <v>9146</v>
      </c>
      <c r="AR195" s="2"/>
      <c r="AS195" s="3"/>
      <c r="AT195" s="3"/>
      <c r="AU195" s="3"/>
      <c r="AV195" s="3"/>
    </row>
    <row r="196" spans="1:48" x14ac:dyDescent="0.25">
      <c r="A196" s="46" t="s">
        <v>283</v>
      </c>
      <c r="B196">
        <v>196</v>
      </c>
      <c r="C196" s="47" t="s">
        <v>7650</v>
      </c>
      <c r="D196" s="49"/>
      <c r="E196" s="50">
        <v>3148.026123046875</v>
      </c>
      <c r="F196" s="50">
        <v>422.402587890625</v>
      </c>
      <c r="G196" s="51"/>
      <c r="H196" s="52"/>
      <c r="I196" s="52"/>
      <c r="J196" s="63"/>
      <c r="K196" s="32">
        <v>0</v>
      </c>
      <c r="L196" s="32">
        <v>1</v>
      </c>
      <c r="M196" s="33">
        <v>0</v>
      </c>
      <c r="N196" s="33">
        <v>1</v>
      </c>
      <c r="O196" s="33">
        <v>0</v>
      </c>
      <c r="P196" s="33">
        <v>0.70175399999999999</v>
      </c>
      <c r="Q196" s="33">
        <v>0</v>
      </c>
      <c r="R196" s="33">
        <v>0</v>
      </c>
      <c r="S196" s="48">
        <v>196</v>
      </c>
      <c r="T1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6" s="54">
        <v>1435</v>
      </c>
      <c r="V196" s="54">
        <v>1842</v>
      </c>
      <c r="W196" s="54">
        <v>28257</v>
      </c>
      <c r="X196" s="54">
        <v>46493</v>
      </c>
      <c r="Y196" s="54"/>
      <c r="Z196" s="54" t="s">
        <v>5562</v>
      </c>
      <c r="AA196" s="54" t="s">
        <v>6017</v>
      </c>
      <c r="AB196" s="54"/>
      <c r="AC196" s="54"/>
      <c r="AD196" s="56">
        <v>40633.559745370374</v>
      </c>
      <c r="AE196" s="54" t="s">
        <v>6607</v>
      </c>
      <c r="AF196" s="60" t="s">
        <v>6802</v>
      </c>
      <c r="AG196" s="54" t="s">
        <v>55</v>
      </c>
      <c r="AH196" s="32" t="s">
        <v>1791</v>
      </c>
      <c r="AI196" s="32" t="s">
        <v>1791</v>
      </c>
      <c r="AJ196" s="32" t="s">
        <v>2148</v>
      </c>
      <c r="AK196" s="32" t="s">
        <v>2148</v>
      </c>
      <c r="AL196" s="32"/>
      <c r="AM196" s="32"/>
      <c r="AN196" s="74" t="s">
        <v>8604</v>
      </c>
      <c r="AO196" s="74" t="s">
        <v>8604</v>
      </c>
      <c r="AP196" s="74" t="s">
        <v>9147</v>
      </c>
      <c r="AQ196" s="74" t="s">
        <v>9147</v>
      </c>
      <c r="AR196" s="2"/>
      <c r="AS196" s="3"/>
      <c r="AT196" s="3"/>
      <c r="AU196" s="3"/>
      <c r="AV196" s="3"/>
    </row>
    <row r="197" spans="1:48" x14ac:dyDescent="0.25">
      <c r="A197" s="46" t="s">
        <v>366</v>
      </c>
      <c r="B197">
        <v>197</v>
      </c>
      <c r="C197" s="47" t="s">
        <v>7651</v>
      </c>
      <c r="D197" s="49"/>
      <c r="E197" s="50">
        <v>6468.00830078125</v>
      </c>
      <c r="F197" s="50">
        <v>772.6322021484375</v>
      </c>
      <c r="G197" s="51"/>
      <c r="H197" s="52"/>
      <c r="I197" s="52"/>
      <c r="J197" s="63"/>
      <c r="K197" s="32">
        <v>2</v>
      </c>
      <c r="L197" s="32">
        <v>1</v>
      </c>
      <c r="M197" s="33">
        <v>0</v>
      </c>
      <c r="N197" s="33">
        <v>1</v>
      </c>
      <c r="O197" s="33">
        <v>0</v>
      </c>
      <c r="P197" s="33">
        <v>1.2982450000000001</v>
      </c>
      <c r="Q197" s="33">
        <v>0</v>
      </c>
      <c r="R197" s="33">
        <v>0</v>
      </c>
      <c r="S197" s="48">
        <v>197</v>
      </c>
      <c r="T1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7" s="54">
        <v>430</v>
      </c>
      <c r="V197" s="54">
        <v>1326</v>
      </c>
      <c r="W197" s="54">
        <v>1808</v>
      </c>
      <c r="X197" s="54">
        <v>1469</v>
      </c>
      <c r="Y197" s="54">
        <v>7200</v>
      </c>
      <c r="Z197" s="54" t="s">
        <v>5563</v>
      </c>
      <c r="AA197" s="54" t="s">
        <v>6053</v>
      </c>
      <c r="AB197" s="60" t="s">
        <v>6333</v>
      </c>
      <c r="AC197" s="54" t="s">
        <v>6024</v>
      </c>
      <c r="AD197" s="56">
        <v>40807.716678240744</v>
      </c>
      <c r="AE197" s="54" t="s">
        <v>6607</v>
      </c>
      <c r="AF197" s="60" t="s">
        <v>6803</v>
      </c>
      <c r="AG197" s="54" t="s">
        <v>55</v>
      </c>
      <c r="AH197" s="32" t="s">
        <v>1829</v>
      </c>
      <c r="AI197" s="32" t="s">
        <v>1829</v>
      </c>
      <c r="AJ197" s="32" t="s">
        <v>2139</v>
      </c>
      <c r="AK197" s="32" t="s">
        <v>2139</v>
      </c>
      <c r="AL197" s="32"/>
      <c r="AM197" s="32"/>
      <c r="AN197" s="74" t="s">
        <v>8605</v>
      </c>
      <c r="AO197" s="74" t="s">
        <v>8605</v>
      </c>
      <c r="AP197" s="74" t="s">
        <v>9148</v>
      </c>
      <c r="AQ197" s="74" t="s">
        <v>9148</v>
      </c>
      <c r="AR197" s="2"/>
      <c r="AS197" s="3"/>
      <c r="AT197" s="3"/>
      <c r="AU197" s="3"/>
      <c r="AV197" s="3"/>
    </row>
    <row r="198" spans="1:48" x14ac:dyDescent="0.25">
      <c r="A198" s="46" t="s">
        <v>284</v>
      </c>
      <c r="B198">
        <v>198</v>
      </c>
      <c r="C198" s="47" t="s">
        <v>7652</v>
      </c>
      <c r="D198" s="49"/>
      <c r="E198" s="50">
        <v>5163.57373046875</v>
      </c>
      <c r="F198" s="50">
        <v>7348.48291015625</v>
      </c>
      <c r="G198" s="51"/>
      <c r="H198" s="52"/>
      <c r="I198" s="52"/>
      <c r="J198" s="63"/>
      <c r="K198" s="32">
        <v>0</v>
      </c>
      <c r="L198" s="32">
        <v>4</v>
      </c>
      <c r="M198" s="33">
        <v>12</v>
      </c>
      <c r="N198" s="33">
        <v>0.25</v>
      </c>
      <c r="O198" s="33">
        <v>0</v>
      </c>
      <c r="P198" s="33">
        <v>2.378377</v>
      </c>
      <c r="Q198" s="33">
        <v>0</v>
      </c>
      <c r="R198" s="33">
        <v>0</v>
      </c>
      <c r="S198" s="48">
        <v>198</v>
      </c>
      <c r="T1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8" s="54">
        <v>572</v>
      </c>
      <c r="V198" s="54">
        <v>93</v>
      </c>
      <c r="W198" s="54">
        <v>104</v>
      </c>
      <c r="X198" s="54">
        <v>218</v>
      </c>
      <c r="Y198" s="54">
        <v>7200</v>
      </c>
      <c r="Z198" s="54" t="s">
        <v>5564</v>
      </c>
      <c r="AA198" s="54" t="s">
        <v>6087</v>
      </c>
      <c r="AB198" s="54"/>
      <c r="AC198" s="54" t="s">
        <v>6593</v>
      </c>
      <c r="AD198" s="56">
        <v>40553.493356481478</v>
      </c>
      <c r="AE198" s="54" t="s">
        <v>6607</v>
      </c>
      <c r="AF198" s="60" t="s">
        <v>6804</v>
      </c>
      <c r="AG198" s="54" t="s">
        <v>55</v>
      </c>
      <c r="AH198" s="32" t="s">
        <v>1792</v>
      </c>
      <c r="AI198" s="32" t="s">
        <v>1792</v>
      </c>
      <c r="AJ198" s="32" t="s">
        <v>2139</v>
      </c>
      <c r="AK198" s="32" t="s">
        <v>2139</v>
      </c>
      <c r="AL198" s="32"/>
      <c r="AM198" s="32"/>
      <c r="AN198" s="74" t="s">
        <v>8606</v>
      </c>
      <c r="AO198" s="74" t="s">
        <v>8606</v>
      </c>
      <c r="AP198" s="74" t="s">
        <v>9149</v>
      </c>
      <c r="AQ198" s="74" t="s">
        <v>9149</v>
      </c>
      <c r="AR198" s="2"/>
      <c r="AS198" s="3"/>
      <c r="AT198" s="3"/>
      <c r="AU198" s="3"/>
      <c r="AV198" s="3"/>
    </row>
    <row r="199" spans="1:48" x14ac:dyDescent="0.25">
      <c r="A199" s="46" t="s">
        <v>898</v>
      </c>
      <c r="B199">
        <v>199</v>
      </c>
      <c r="C199" s="47" t="s">
        <v>7653</v>
      </c>
      <c r="D199" s="49"/>
      <c r="E199" s="50">
        <v>8471.3369140625</v>
      </c>
      <c r="F199" s="50">
        <v>7396.19677734375</v>
      </c>
      <c r="G199" s="51"/>
      <c r="H199" s="52"/>
      <c r="I199" s="52"/>
      <c r="J199" s="63"/>
      <c r="K199" s="32">
        <v>1</v>
      </c>
      <c r="L199" s="32">
        <v>0</v>
      </c>
      <c r="M199" s="33">
        <v>0</v>
      </c>
      <c r="N199" s="33">
        <v>0.14285700000000001</v>
      </c>
      <c r="O199" s="33">
        <v>0</v>
      </c>
      <c r="P199" s="33">
        <v>0.65540500000000002</v>
      </c>
      <c r="Q199" s="33">
        <v>0</v>
      </c>
      <c r="R199" s="33">
        <v>0</v>
      </c>
      <c r="S199" s="48">
        <v>199</v>
      </c>
      <c r="T1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199" s="54">
        <v>844</v>
      </c>
      <c r="V199" s="54">
        <v>5743</v>
      </c>
      <c r="W199" s="54">
        <v>14115</v>
      </c>
      <c r="X199" s="54">
        <v>315</v>
      </c>
      <c r="Y199" s="54">
        <v>7200</v>
      </c>
      <c r="Z199" s="54" t="s">
        <v>5565</v>
      </c>
      <c r="AA199" s="54" t="s">
        <v>6088</v>
      </c>
      <c r="AB199" s="60" t="s">
        <v>6334</v>
      </c>
      <c r="AC199" s="54" t="s">
        <v>6593</v>
      </c>
      <c r="AD199" s="56">
        <v>40006.507800925923</v>
      </c>
      <c r="AE199" s="54" t="s">
        <v>6607</v>
      </c>
      <c r="AF199" s="60" t="s">
        <v>6805</v>
      </c>
      <c r="AG199" s="54" t="s">
        <v>54</v>
      </c>
      <c r="AH199" s="32"/>
      <c r="AI199" s="32"/>
      <c r="AJ199" s="32"/>
      <c r="AK199" s="32"/>
      <c r="AL199" s="32"/>
      <c r="AM199" s="32"/>
      <c r="AN199" s="32"/>
      <c r="AO199" s="32"/>
      <c r="AP199" s="32"/>
      <c r="AQ199" s="32"/>
      <c r="AR199" s="2"/>
      <c r="AS199" s="3"/>
      <c r="AT199" s="3"/>
      <c r="AU199" s="3"/>
      <c r="AV199" s="3"/>
    </row>
    <row r="200" spans="1:48" x14ac:dyDescent="0.25">
      <c r="A200" s="46" t="s">
        <v>899</v>
      </c>
      <c r="B200">
        <v>200</v>
      </c>
      <c r="C200" s="47" t="s">
        <v>7654</v>
      </c>
      <c r="D200" s="49"/>
      <c r="E200" s="50">
        <v>7583.79638671875</v>
      </c>
      <c r="F200" s="50">
        <v>6467.9736328125</v>
      </c>
      <c r="G200" s="51"/>
      <c r="H200" s="52"/>
      <c r="I200" s="52"/>
      <c r="J200" s="63"/>
      <c r="K200" s="32">
        <v>1</v>
      </c>
      <c r="L200" s="32">
        <v>0</v>
      </c>
      <c r="M200" s="33">
        <v>0</v>
      </c>
      <c r="N200" s="33">
        <v>0.14285700000000001</v>
      </c>
      <c r="O200" s="33">
        <v>0</v>
      </c>
      <c r="P200" s="33">
        <v>0.65540500000000002</v>
      </c>
      <c r="Q200" s="33">
        <v>0</v>
      </c>
      <c r="R200" s="33">
        <v>0</v>
      </c>
      <c r="S200" s="48">
        <v>200</v>
      </c>
      <c r="T2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0" s="54">
        <v>215</v>
      </c>
      <c r="V200" s="54">
        <v>1051</v>
      </c>
      <c r="W200" s="54">
        <v>59</v>
      </c>
      <c r="X200" s="54">
        <v>18</v>
      </c>
      <c r="Y200" s="54"/>
      <c r="Z200" s="54" t="s">
        <v>5566</v>
      </c>
      <c r="AA200" s="54" t="s">
        <v>6089</v>
      </c>
      <c r="AB200" s="54"/>
      <c r="AC200" s="54"/>
      <c r="AD200" s="56">
        <v>42899.589004629626</v>
      </c>
      <c r="AE200" s="54" t="s">
        <v>6607</v>
      </c>
      <c r="AF200" s="60" t="s">
        <v>6806</v>
      </c>
      <c r="AG200" s="54" t="s">
        <v>54</v>
      </c>
      <c r="AH200" s="32"/>
      <c r="AI200" s="32"/>
      <c r="AJ200" s="32"/>
      <c r="AK200" s="32"/>
      <c r="AL200" s="32"/>
      <c r="AM200" s="32"/>
      <c r="AN200" s="32"/>
      <c r="AO200" s="32"/>
      <c r="AP200" s="32"/>
      <c r="AQ200" s="32"/>
      <c r="AR200" s="2"/>
      <c r="AS200" s="3"/>
      <c r="AT200" s="3"/>
      <c r="AU200" s="3"/>
      <c r="AV200" s="3"/>
    </row>
    <row r="201" spans="1:48" x14ac:dyDescent="0.25">
      <c r="A201" s="46" t="s">
        <v>900</v>
      </c>
      <c r="B201">
        <v>201</v>
      </c>
      <c r="C201" s="47" t="s">
        <v>7655</v>
      </c>
      <c r="D201" s="49"/>
      <c r="E201" s="50">
        <v>1468.4918212890625</v>
      </c>
      <c r="F201" s="50">
        <v>4577.93701171875</v>
      </c>
      <c r="G201" s="51"/>
      <c r="H201" s="52"/>
      <c r="I201" s="52"/>
      <c r="J201" s="63"/>
      <c r="K201" s="32">
        <v>1</v>
      </c>
      <c r="L201" s="32">
        <v>0</v>
      </c>
      <c r="M201" s="33">
        <v>0</v>
      </c>
      <c r="N201" s="33">
        <v>0.14285700000000001</v>
      </c>
      <c r="O201" s="33">
        <v>0</v>
      </c>
      <c r="P201" s="33">
        <v>0.65540500000000002</v>
      </c>
      <c r="Q201" s="33">
        <v>0</v>
      </c>
      <c r="R201" s="33">
        <v>0</v>
      </c>
      <c r="S201" s="48">
        <v>201</v>
      </c>
      <c r="T2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1" s="54">
        <v>202</v>
      </c>
      <c r="V201" s="54">
        <v>278</v>
      </c>
      <c r="W201" s="54">
        <v>158</v>
      </c>
      <c r="X201" s="54">
        <v>205</v>
      </c>
      <c r="Y201" s="54">
        <v>-25200</v>
      </c>
      <c r="Z201" s="54" t="s">
        <v>5567</v>
      </c>
      <c r="AA201" s="54" t="s">
        <v>6090</v>
      </c>
      <c r="AB201" s="54"/>
      <c r="AC201" s="54" t="s">
        <v>6577</v>
      </c>
      <c r="AD201" s="56">
        <v>42874.447187500002</v>
      </c>
      <c r="AE201" s="54" t="s">
        <v>6607</v>
      </c>
      <c r="AF201" s="60" t="s">
        <v>6807</v>
      </c>
      <c r="AG201" s="54" t="s">
        <v>54</v>
      </c>
      <c r="AH201" s="32"/>
      <c r="AI201" s="32"/>
      <c r="AJ201" s="32"/>
      <c r="AK201" s="32"/>
      <c r="AL201" s="32"/>
      <c r="AM201" s="32"/>
      <c r="AN201" s="32"/>
      <c r="AO201" s="32"/>
      <c r="AP201" s="32"/>
      <c r="AQ201" s="32"/>
      <c r="AR201" s="2"/>
      <c r="AS201" s="3"/>
      <c r="AT201" s="3"/>
      <c r="AU201" s="3"/>
      <c r="AV201" s="3"/>
    </row>
    <row r="202" spans="1:48" x14ac:dyDescent="0.25">
      <c r="A202" s="46" t="s">
        <v>901</v>
      </c>
      <c r="B202">
        <v>202</v>
      </c>
      <c r="C202" s="47" t="s">
        <v>7656</v>
      </c>
      <c r="D202" s="49"/>
      <c r="E202" s="50">
        <v>4269.4443359375</v>
      </c>
      <c r="F202" s="50">
        <v>8195.400390625</v>
      </c>
      <c r="G202" s="51"/>
      <c r="H202" s="52"/>
      <c r="I202" s="52"/>
      <c r="J202" s="63"/>
      <c r="K202" s="32">
        <v>1</v>
      </c>
      <c r="L202" s="32">
        <v>0</v>
      </c>
      <c r="M202" s="33">
        <v>0</v>
      </c>
      <c r="N202" s="33">
        <v>0.14285700000000001</v>
      </c>
      <c r="O202" s="33">
        <v>0</v>
      </c>
      <c r="P202" s="33">
        <v>0.65540500000000002</v>
      </c>
      <c r="Q202" s="33">
        <v>0</v>
      </c>
      <c r="R202" s="33">
        <v>0</v>
      </c>
      <c r="S202" s="48">
        <v>202</v>
      </c>
      <c r="T2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2" s="54">
        <v>2215</v>
      </c>
      <c r="V202" s="54">
        <v>2519</v>
      </c>
      <c r="W202" s="54">
        <v>26330</v>
      </c>
      <c r="X202" s="54">
        <v>46931</v>
      </c>
      <c r="Y202" s="54">
        <v>7200</v>
      </c>
      <c r="Z202" s="54" t="s">
        <v>5568</v>
      </c>
      <c r="AA202" s="54" t="s">
        <v>6089</v>
      </c>
      <c r="AB202" s="60" t="s">
        <v>6335</v>
      </c>
      <c r="AC202" s="54" t="s">
        <v>6593</v>
      </c>
      <c r="AD202" s="56">
        <v>39992.469768518517</v>
      </c>
      <c r="AE202" s="54" t="s">
        <v>6607</v>
      </c>
      <c r="AF202" s="60" t="s">
        <v>6808</v>
      </c>
      <c r="AG202" s="54" t="s">
        <v>54</v>
      </c>
      <c r="AH202" s="32"/>
      <c r="AI202" s="32"/>
      <c r="AJ202" s="32"/>
      <c r="AK202" s="32"/>
      <c r="AL202" s="32"/>
      <c r="AM202" s="32"/>
      <c r="AN202" s="32"/>
      <c r="AO202" s="32"/>
      <c r="AP202" s="32"/>
      <c r="AQ202" s="32"/>
      <c r="AR202" s="2"/>
      <c r="AS202" s="3"/>
      <c r="AT202" s="3"/>
      <c r="AU202" s="3"/>
      <c r="AV202" s="3"/>
    </row>
    <row r="203" spans="1:48" x14ac:dyDescent="0.25">
      <c r="A203" s="46" t="s">
        <v>285</v>
      </c>
      <c r="B203">
        <v>203</v>
      </c>
      <c r="C203" s="47" t="s">
        <v>7657</v>
      </c>
      <c r="D203" s="49"/>
      <c r="E203" s="50">
        <v>1756.5787353515625</v>
      </c>
      <c r="F203" s="50">
        <v>6981.89208984375</v>
      </c>
      <c r="G203" s="51"/>
      <c r="H203" s="52"/>
      <c r="I203" s="52"/>
      <c r="J203" s="63"/>
      <c r="K203" s="32">
        <v>1</v>
      </c>
      <c r="L203" s="32">
        <v>1</v>
      </c>
      <c r="M203" s="33">
        <v>0</v>
      </c>
      <c r="N203" s="33">
        <v>0</v>
      </c>
      <c r="O203" s="33">
        <v>0</v>
      </c>
      <c r="P203" s="33">
        <v>0.99999899999999997</v>
      </c>
      <c r="Q203" s="33">
        <v>0</v>
      </c>
      <c r="R203" s="33" t="s">
        <v>8309</v>
      </c>
      <c r="S203" s="48">
        <v>203</v>
      </c>
      <c r="T2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3" s="54">
        <v>1041</v>
      </c>
      <c r="V203" s="54">
        <v>1420</v>
      </c>
      <c r="W203" s="54">
        <v>8021</v>
      </c>
      <c r="X203" s="54">
        <v>21580</v>
      </c>
      <c r="Y203" s="54"/>
      <c r="Z203" s="54" t="s">
        <v>5569</v>
      </c>
      <c r="AA203" s="54"/>
      <c r="AB203" s="54"/>
      <c r="AC203" s="54"/>
      <c r="AD203" s="56">
        <v>40871.86445601852</v>
      </c>
      <c r="AE203" s="54" t="s">
        <v>6607</v>
      </c>
      <c r="AF203" s="60" t="s">
        <v>6809</v>
      </c>
      <c r="AG203" s="54" t="s">
        <v>55</v>
      </c>
      <c r="AH203" s="32" t="s">
        <v>1793</v>
      </c>
      <c r="AI203" s="32" t="s">
        <v>1793</v>
      </c>
      <c r="AJ203" s="32" t="s">
        <v>2144</v>
      </c>
      <c r="AK203" s="32" t="s">
        <v>2144</v>
      </c>
      <c r="AL203" s="32"/>
      <c r="AM203" s="32"/>
      <c r="AN203" s="74" t="s">
        <v>8607</v>
      </c>
      <c r="AO203" s="74" t="s">
        <v>8607</v>
      </c>
      <c r="AP203" s="74" t="s">
        <v>9150</v>
      </c>
      <c r="AQ203" s="74" t="s">
        <v>9150</v>
      </c>
      <c r="AR203" s="2"/>
      <c r="AS203" s="3"/>
      <c r="AT203" s="3"/>
      <c r="AU203" s="3"/>
      <c r="AV203" s="3"/>
    </row>
    <row r="204" spans="1:48" x14ac:dyDescent="0.25">
      <c r="A204" s="46" t="s">
        <v>286</v>
      </c>
      <c r="B204">
        <v>204</v>
      </c>
      <c r="C204" s="47" t="s">
        <v>7658</v>
      </c>
      <c r="D204" s="49"/>
      <c r="E204" s="50">
        <v>9703.4208984375</v>
      </c>
      <c r="F204" s="50">
        <v>6423.09130859375</v>
      </c>
      <c r="G204" s="51"/>
      <c r="H204" s="52"/>
      <c r="I204" s="52"/>
      <c r="J204" s="63"/>
      <c r="K204" s="32">
        <v>0</v>
      </c>
      <c r="L204" s="32">
        <v>2</v>
      </c>
      <c r="M204" s="33">
        <v>402</v>
      </c>
      <c r="N204" s="33">
        <v>3.2899999999999997E-4</v>
      </c>
      <c r="O204" s="33">
        <v>5.0000000000000004E-6</v>
      </c>
      <c r="P204" s="33">
        <v>0.56881000000000004</v>
      </c>
      <c r="Q204" s="33">
        <v>0</v>
      </c>
      <c r="R204" s="33">
        <v>0</v>
      </c>
      <c r="S204" s="48">
        <v>204</v>
      </c>
      <c r="T2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4" s="54">
        <v>13</v>
      </c>
      <c r="V204" s="54">
        <v>16</v>
      </c>
      <c r="W204" s="54">
        <v>317</v>
      </c>
      <c r="X204" s="54">
        <v>124</v>
      </c>
      <c r="Y204" s="54"/>
      <c r="Z204" s="54" t="s">
        <v>5570</v>
      </c>
      <c r="AA204" s="54"/>
      <c r="AB204" s="54"/>
      <c r="AC204" s="54"/>
      <c r="AD204" s="56">
        <v>43221.455289351848</v>
      </c>
      <c r="AE204" s="54" t="s">
        <v>6607</v>
      </c>
      <c r="AF204" s="60" t="s">
        <v>6810</v>
      </c>
      <c r="AG204" s="54" t="s">
        <v>55</v>
      </c>
      <c r="AH204" s="32"/>
      <c r="AI204" s="32"/>
      <c r="AJ204" s="32"/>
      <c r="AK204" s="32"/>
      <c r="AL204" s="32"/>
      <c r="AM204" s="32"/>
      <c r="AN204" s="74" t="s">
        <v>8592</v>
      </c>
      <c r="AO204" s="74" t="s">
        <v>8592</v>
      </c>
      <c r="AP204" s="74" t="s">
        <v>9136</v>
      </c>
      <c r="AQ204" s="74" t="s">
        <v>9136</v>
      </c>
      <c r="AR204" s="2"/>
      <c r="AS204" s="3"/>
      <c r="AT204" s="3"/>
      <c r="AU204" s="3"/>
      <c r="AV204" s="3"/>
    </row>
    <row r="205" spans="1:48" x14ac:dyDescent="0.25">
      <c r="A205" s="46" t="s">
        <v>287</v>
      </c>
      <c r="B205">
        <v>205</v>
      </c>
      <c r="C205" s="47" t="s">
        <v>7659</v>
      </c>
      <c r="D205" s="49"/>
      <c r="E205" s="50">
        <v>1307.39306640625</v>
      </c>
      <c r="F205" s="50">
        <v>3580.404052734375</v>
      </c>
      <c r="G205" s="51"/>
      <c r="H205" s="52"/>
      <c r="I205" s="52"/>
      <c r="J205" s="63"/>
      <c r="K205" s="32">
        <v>0</v>
      </c>
      <c r="L205" s="32">
        <v>1</v>
      </c>
      <c r="M205" s="33">
        <v>0</v>
      </c>
      <c r="N205" s="33">
        <v>3.21E-4</v>
      </c>
      <c r="O205" s="33">
        <v>1.9999999999999999E-6</v>
      </c>
      <c r="P205" s="33">
        <v>0.48370299999999999</v>
      </c>
      <c r="Q205" s="33">
        <v>0</v>
      </c>
      <c r="R205" s="33">
        <v>0</v>
      </c>
      <c r="S205" s="48">
        <v>205</v>
      </c>
      <c r="T2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5" s="54">
        <v>15</v>
      </c>
      <c r="V205" s="54">
        <v>7</v>
      </c>
      <c r="W205" s="54">
        <v>1121</v>
      </c>
      <c r="X205" s="54">
        <v>0</v>
      </c>
      <c r="Y205" s="54"/>
      <c r="Z205" s="54"/>
      <c r="AA205" s="54" t="s">
        <v>6091</v>
      </c>
      <c r="AB205" s="54"/>
      <c r="AC205" s="54"/>
      <c r="AD205" s="56">
        <v>41439.606898148151</v>
      </c>
      <c r="AE205" s="54" t="s">
        <v>6607</v>
      </c>
      <c r="AF205" s="60" t="s">
        <v>6811</v>
      </c>
      <c r="AG205" s="54" t="s">
        <v>55</v>
      </c>
      <c r="AH205" s="32" t="s">
        <v>1794</v>
      </c>
      <c r="AI205" s="32" t="s">
        <v>1794</v>
      </c>
      <c r="AJ205" s="32" t="s">
        <v>2146</v>
      </c>
      <c r="AK205" s="32" t="s">
        <v>2146</v>
      </c>
      <c r="AL205" s="32"/>
      <c r="AM205" s="32"/>
      <c r="AN205" s="74" t="s">
        <v>8608</v>
      </c>
      <c r="AO205" s="74" t="s">
        <v>8608</v>
      </c>
      <c r="AP205" s="74" t="s">
        <v>9151</v>
      </c>
      <c r="AQ205" s="74" t="s">
        <v>9151</v>
      </c>
      <c r="AR205" s="2"/>
      <c r="AS205" s="3"/>
      <c r="AT205" s="3"/>
      <c r="AU205" s="3"/>
      <c r="AV205" s="3"/>
    </row>
    <row r="206" spans="1:48" x14ac:dyDescent="0.25">
      <c r="A206" s="46" t="s">
        <v>288</v>
      </c>
      <c r="B206">
        <v>206</v>
      </c>
      <c r="C206" s="47" t="s">
        <v>7660</v>
      </c>
      <c r="D206" s="49"/>
      <c r="E206" s="50">
        <v>8038.7705078125</v>
      </c>
      <c r="F206" s="50">
        <v>2136.472900390625</v>
      </c>
      <c r="G206" s="51"/>
      <c r="H206" s="52"/>
      <c r="I206" s="52"/>
      <c r="J206" s="63"/>
      <c r="K206" s="32">
        <v>0</v>
      </c>
      <c r="L206" s="32">
        <v>1</v>
      </c>
      <c r="M206" s="33">
        <v>0</v>
      </c>
      <c r="N206" s="33">
        <v>5.0600000000000005E-4</v>
      </c>
      <c r="O206" s="33">
        <v>1.346E-3</v>
      </c>
      <c r="P206" s="33">
        <v>0.26667999999999997</v>
      </c>
      <c r="Q206" s="33">
        <v>0</v>
      </c>
      <c r="R206" s="33">
        <v>0</v>
      </c>
      <c r="S206" s="48">
        <v>206</v>
      </c>
      <c r="T2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6" s="54">
        <v>106</v>
      </c>
      <c r="V206" s="54">
        <v>334</v>
      </c>
      <c r="W206" s="54">
        <v>6534</v>
      </c>
      <c r="X206" s="54">
        <v>35</v>
      </c>
      <c r="Y206" s="54">
        <v>-25200</v>
      </c>
      <c r="Z206" s="54"/>
      <c r="AA206" s="54"/>
      <c r="AB206" s="54"/>
      <c r="AC206" s="54" t="s">
        <v>6577</v>
      </c>
      <c r="AD206" s="56">
        <v>42730.480173611111</v>
      </c>
      <c r="AE206" s="54" t="s">
        <v>6607</v>
      </c>
      <c r="AF206" s="60" t="s">
        <v>6812</v>
      </c>
      <c r="AG206" s="54" t="s">
        <v>55</v>
      </c>
      <c r="AH206" s="32"/>
      <c r="AI206" s="32"/>
      <c r="AJ206" s="32"/>
      <c r="AK206" s="32"/>
      <c r="AL206" s="32"/>
      <c r="AM206" s="32"/>
      <c r="AN206" s="74" t="s">
        <v>8609</v>
      </c>
      <c r="AO206" s="74" t="s">
        <v>8609</v>
      </c>
      <c r="AP206" s="74" t="s">
        <v>9152</v>
      </c>
      <c r="AQ206" s="74" t="s">
        <v>9152</v>
      </c>
      <c r="AR206" s="2"/>
      <c r="AS206" s="3"/>
      <c r="AT206" s="3"/>
      <c r="AU206" s="3"/>
      <c r="AV206" s="3"/>
    </row>
    <row r="207" spans="1:48" x14ac:dyDescent="0.25">
      <c r="A207" s="46" t="s">
        <v>290</v>
      </c>
      <c r="B207">
        <v>207</v>
      </c>
      <c r="C207" s="47" t="s">
        <v>7661</v>
      </c>
      <c r="D207" s="49"/>
      <c r="E207" s="50">
        <v>6546.97119140625</v>
      </c>
      <c r="F207" s="50">
        <v>6945.3037109375</v>
      </c>
      <c r="G207" s="51"/>
      <c r="H207" s="52"/>
      <c r="I207" s="52"/>
      <c r="J207" s="63"/>
      <c r="K207" s="32">
        <v>0</v>
      </c>
      <c r="L207" s="32">
        <v>2</v>
      </c>
      <c r="M207" s="33">
        <v>1.762615</v>
      </c>
      <c r="N207" s="33">
        <v>4.3600000000000003E-4</v>
      </c>
      <c r="O207" s="33">
        <v>4.9899999999999999E-4</v>
      </c>
      <c r="P207" s="33">
        <v>0.35753800000000002</v>
      </c>
      <c r="Q207" s="33">
        <v>0</v>
      </c>
      <c r="R207" s="33">
        <v>0</v>
      </c>
      <c r="S207" s="48">
        <v>207</v>
      </c>
      <c r="T2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7" s="54">
        <v>134</v>
      </c>
      <c r="V207" s="54">
        <v>175</v>
      </c>
      <c r="W207" s="54">
        <v>4928</v>
      </c>
      <c r="X207" s="54">
        <v>12871</v>
      </c>
      <c r="Y207" s="54"/>
      <c r="Z207" s="54"/>
      <c r="AA207" s="54"/>
      <c r="AB207" s="54"/>
      <c r="AC207" s="54"/>
      <c r="AD207" s="56">
        <v>40729.417210648149</v>
      </c>
      <c r="AE207" s="54" t="s">
        <v>6607</v>
      </c>
      <c r="AF207" s="60" t="s">
        <v>6813</v>
      </c>
      <c r="AG207" s="54" t="s">
        <v>55</v>
      </c>
      <c r="AH207" s="32" t="s">
        <v>1748</v>
      </c>
      <c r="AI207" s="32" t="s">
        <v>1748</v>
      </c>
      <c r="AJ207" s="32" t="s">
        <v>2141</v>
      </c>
      <c r="AK207" s="32" t="s">
        <v>2141</v>
      </c>
      <c r="AL207" s="32"/>
      <c r="AM207" s="32"/>
      <c r="AN207" s="74" t="s">
        <v>8610</v>
      </c>
      <c r="AO207" s="74" t="s">
        <v>8610</v>
      </c>
      <c r="AP207" s="74" t="s">
        <v>9153</v>
      </c>
      <c r="AQ207" s="74" t="s">
        <v>9153</v>
      </c>
      <c r="AR207" s="2"/>
      <c r="AS207" s="3"/>
      <c r="AT207" s="3"/>
      <c r="AU207" s="3"/>
      <c r="AV207" s="3"/>
    </row>
    <row r="208" spans="1:48" x14ac:dyDescent="0.25">
      <c r="A208" s="46" t="s">
        <v>645</v>
      </c>
      <c r="B208">
        <v>208</v>
      </c>
      <c r="C208" s="47" t="s">
        <v>7662</v>
      </c>
      <c r="D208" s="49"/>
      <c r="E208" s="50">
        <v>6396.9697265625</v>
      </c>
      <c r="F208" s="50">
        <v>4984.02294921875</v>
      </c>
      <c r="G208" s="51"/>
      <c r="H208" s="52"/>
      <c r="I208" s="52"/>
      <c r="J208" s="63"/>
      <c r="K208" s="32">
        <v>18</v>
      </c>
      <c r="L208" s="32">
        <v>5</v>
      </c>
      <c r="M208" s="33">
        <v>2284.0614959999998</v>
      </c>
      <c r="N208" s="33">
        <v>5.6800000000000004E-4</v>
      </c>
      <c r="O208" s="33">
        <v>5.3290000000000004E-3</v>
      </c>
      <c r="P208" s="33">
        <v>2.5410529999999998</v>
      </c>
      <c r="Q208" s="33">
        <v>5.7894736842105263E-2</v>
      </c>
      <c r="R208" s="33">
        <v>0.05</v>
      </c>
      <c r="S208" s="48">
        <v>208</v>
      </c>
      <c r="T2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8" s="54">
        <v>1225</v>
      </c>
      <c r="V208" s="54">
        <v>487</v>
      </c>
      <c r="W208" s="54">
        <v>4448</v>
      </c>
      <c r="X208" s="54">
        <v>4312</v>
      </c>
      <c r="Y208" s="54">
        <v>-25200</v>
      </c>
      <c r="Z208" s="54" t="s">
        <v>5571</v>
      </c>
      <c r="AA208" s="54" t="s">
        <v>6017</v>
      </c>
      <c r="AB208" s="54"/>
      <c r="AC208" s="54" t="s">
        <v>6577</v>
      </c>
      <c r="AD208" s="56">
        <v>42995.697696759256</v>
      </c>
      <c r="AE208" s="54" t="s">
        <v>6607</v>
      </c>
      <c r="AF208" s="60" t="s">
        <v>6814</v>
      </c>
      <c r="AG208" s="54" t="s">
        <v>55</v>
      </c>
      <c r="AH208" s="32" t="s">
        <v>8353</v>
      </c>
      <c r="AI208" s="32" t="s">
        <v>8353</v>
      </c>
      <c r="AJ208" s="32" t="s">
        <v>2135</v>
      </c>
      <c r="AK208" s="32" t="s">
        <v>8415</v>
      </c>
      <c r="AL208" s="32"/>
      <c r="AM208" s="32"/>
      <c r="AN208" s="74" t="s">
        <v>9544</v>
      </c>
      <c r="AO208" s="74" t="s">
        <v>9671</v>
      </c>
      <c r="AP208" s="74" t="s">
        <v>9749</v>
      </c>
      <c r="AQ208" s="74" t="s">
        <v>9749</v>
      </c>
      <c r="AR208" s="2"/>
      <c r="AS208" s="3"/>
      <c r="AT208" s="3"/>
      <c r="AU208" s="3"/>
      <c r="AV208" s="3"/>
    </row>
    <row r="209" spans="1:48" x14ac:dyDescent="0.25">
      <c r="A209" s="46" t="s">
        <v>291</v>
      </c>
      <c r="B209">
        <v>209</v>
      </c>
      <c r="C209" s="47" t="s">
        <v>7663</v>
      </c>
      <c r="D209" s="49"/>
      <c r="E209" s="50">
        <v>2878.626220703125</v>
      </c>
      <c r="F209" s="50">
        <v>8132.94384765625</v>
      </c>
      <c r="G209" s="51"/>
      <c r="H209" s="52"/>
      <c r="I209" s="52"/>
      <c r="J209" s="63"/>
      <c r="K209" s="32">
        <v>1</v>
      </c>
      <c r="L209" s="32">
        <v>1</v>
      </c>
      <c r="M209" s="33">
        <v>0</v>
      </c>
      <c r="N209" s="33">
        <v>0</v>
      </c>
      <c r="O209" s="33">
        <v>0</v>
      </c>
      <c r="P209" s="33">
        <v>0.99999899999999997</v>
      </c>
      <c r="Q209" s="33">
        <v>0</v>
      </c>
      <c r="R209" s="33" t="s">
        <v>8309</v>
      </c>
      <c r="S209" s="48">
        <v>209</v>
      </c>
      <c r="T2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09" s="54">
        <v>45</v>
      </c>
      <c r="V209" s="54">
        <v>2675</v>
      </c>
      <c r="W209" s="54">
        <v>3705</v>
      </c>
      <c r="X209" s="54">
        <v>242</v>
      </c>
      <c r="Y209" s="54">
        <v>7200</v>
      </c>
      <c r="Z209" s="54" t="s">
        <v>5572</v>
      </c>
      <c r="AA209" s="54"/>
      <c r="AB209" s="54"/>
      <c r="AC209" s="54" t="s">
        <v>6575</v>
      </c>
      <c r="AD209" s="56">
        <v>41197.395567129628</v>
      </c>
      <c r="AE209" s="54" t="s">
        <v>6607</v>
      </c>
      <c r="AF209" s="60" t="s">
        <v>6815</v>
      </c>
      <c r="AG209" s="54" t="s">
        <v>55</v>
      </c>
      <c r="AH209" s="32" t="s">
        <v>1796</v>
      </c>
      <c r="AI209" s="32" t="s">
        <v>1796</v>
      </c>
      <c r="AJ209" s="32" t="s">
        <v>2139</v>
      </c>
      <c r="AK209" s="32" t="s">
        <v>2139</v>
      </c>
      <c r="AL209" s="32"/>
      <c r="AM209" s="32"/>
      <c r="AN209" s="74" t="s">
        <v>8611</v>
      </c>
      <c r="AO209" s="74" t="s">
        <v>8611</v>
      </c>
      <c r="AP209" s="74" t="s">
        <v>9154</v>
      </c>
      <c r="AQ209" s="74" t="s">
        <v>9154</v>
      </c>
      <c r="AR209" s="2"/>
      <c r="AS209" s="3"/>
      <c r="AT209" s="3"/>
      <c r="AU209" s="3"/>
      <c r="AV209" s="3"/>
    </row>
    <row r="210" spans="1:48" x14ac:dyDescent="0.25">
      <c r="A210" s="46" t="s">
        <v>292</v>
      </c>
      <c r="B210">
        <v>210</v>
      </c>
      <c r="C210" s="47" t="s">
        <v>7664</v>
      </c>
      <c r="D210" s="49"/>
      <c r="E210" s="50">
        <v>3143.802734375</v>
      </c>
      <c r="F210" s="50">
        <v>1865.8546142578125</v>
      </c>
      <c r="G210" s="51"/>
      <c r="H210" s="52"/>
      <c r="I210" s="52"/>
      <c r="J210" s="63"/>
      <c r="K210" s="32">
        <v>0</v>
      </c>
      <c r="L210" s="32">
        <v>1</v>
      </c>
      <c r="M210" s="33">
        <v>0</v>
      </c>
      <c r="N210" s="33">
        <v>5.0600000000000005E-4</v>
      </c>
      <c r="O210" s="33">
        <v>1.346E-3</v>
      </c>
      <c r="P210" s="33">
        <v>0.26667999999999997</v>
      </c>
      <c r="Q210" s="33">
        <v>0</v>
      </c>
      <c r="R210" s="33">
        <v>0</v>
      </c>
      <c r="S210" s="48">
        <v>210</v>
      </c>
      <c r="T2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0" s="54">
        <v>138</v>
      </c>
      <c r="V210" s="54">
        <v>211</v>
      </c>
      <c r="W210" s="54">
        <v>960</v>
      </c>
      <c r="X210" s="54">
        <v>328</v>
      </c>
      <c r="Y210" s="54">
        <v>7200</v>
      </c>
      <c r="Z210" s="54" t="s">
        <v>5573</v>
      </c>
      <c r="AA210" s="54" t="s">
        <v>6092</v>
      </c>
      <c r="AB210" s="54"/>
      <c r="AC210" s="54" t="s">
        <v>6578</v>
      </c>
      <c r="AD210" s="56">
        <v>40586.97457175926</v>
      </c>
      <c r="AE210" s="54" t="s">
        <v>6607</v>
      </c>
      <c r="AF210" s="60" t="s">
        <v>6816</v>
      </c>
      <c r="AG210" s="54" t="s">
        <v>55</v>
      </c>
      <c r="AH210" s="32"/>
      <c r="AI210" s="32"/>
      <c r="AJ210" s="32"/>
      <c r="AK210" s="32"/>
      <c r="AL210" s="32"/>
      <c r="AM210" s="32"/>
      <c r="AN210" s="74" t="s">
        <v>8512</v>
      </c>
      <c r="AO210" s="74" t="s">
        <v>8512</v>
      </c>
      <c r="AP210" s="74" t="s">
        <v>9056</v>
      </c>
      <c r="AQ210" s="74" t="s">
        <v>9056</v>
      </c>
      <c r="AR210" s="2"/>
      <c r="AS210" s="3"/>
      <c r="AT210" s="3"/>
      <c r="AU210" s="3"/>
      <c r="AV210" s="3"/>
    </row>
    <row r="211" spans="1:48" x14ac:dyDescent="0.25">
      <c r="A211" s="46" t="s">
        <v>293</v>
      </c>
      <c r="B211">
        <v>211</v>
      </c>
      <c r="C211" s="47" t="s">
        <v>7665</v>
      </c>
      <c r="D211" s="49"/>
      <c r="E211" s="50">
        <v>1759.7056884765625</v>
      </c>
      <c r="F211" s="50">
        <v>8780.6337890625</v>
      </c>
      <c r="G211" s="51"/>
      <c r="H211" s="52"/>
      <c r="I211" s="52"/>
      <c r="J211" s="63"/>
      <c r="K211" s="32">
        <v>0</v>
      </c>
      <c r="L211" s="32">
        <v>1</v>
      </c>
      <c r="M211" s="33">
        <v>0</v>
      </c>
      <c r="N211" s="33">
        <v>5.0600000000000005E-4</v>
      </c>
      <c r="O211" s="33">
        <v>1.346E-3</v>
      </c>
      <c r="P211" s="33">
        <v>0.26667999999999997</v>
      </c>
      <c r="Q211" s="33">
        <v>0</v>
      </c>
      <c r="R211" s="33">
        <v>0</v>
      </c>
      <c r="S211" s="48">
        <v>211</v>
      </c>
      <c r="T2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1" s="54">
        <v>1165</v>
      </c>
      <c r="V211" s="54">
        <v>630</v>
      </c>
      <c r="W211" s="54">
        <v>1296</v>
      </c>
      <c r="X211" s="54">
        <v>1483</v>
      </c>
      <c r="Y211" s="54"/>
      <c r="Z211" s="54" t="s">
        <v>5574</v>
      </c>
      <c r="AA211" s="54"/>
      <c r="AB211" s="54"/>
      <c r="AC211" s="54"/>
      <c r="AD211" s="56">
        <v>41694.551550925928</v>
      </c>
      <c r="AE211" s="54" t="s">
        <v>6607</v>
      </c>
      <c r="AF211" s="60" t="s">
        <v>6817</v>
      </c>
      <c r="AG211" s="54" t="s">
        <v>55</v>
      </c>
      <c r="AH211" s="32"/>
      <c r="AI211" s="32"/>
      <c r="AJ211" s="32"/>
      <c r="AK211" s="32"/>
      <c r="AL211" s="32"/>
      <c r="AM211" s="32"/>
      <c r="AN211" s="74" t="s">
        <v>8512</v>
      </c>
      <c r="AO211" s="74" t="s">
        <v>8512</v>
      </c>
      <c r="AP211" s="74" t="s">
        <v>9056</v>
      </c>
      <c r="AQ211" s="74" t="s">
        <v>9056</v>
      </c>
      <c r="AR211" s="2"/>
      <c r="AS211" s="3"/>
      <c r="AT211" s="3"/>
      <c r="AU211" s="3"/>
      <c r="AV211" s="3"/>
    </row>
    <row r="212" spans="1:48" x14ac:dyDescent="0.25">
      <c r="A212" s="46" t="s">
        <v>294</v>
      </c>
      <c r="B212">
        <v>212</v>
      </c>
      <c r="C212" s="47" t="s">
        <v>7666</v>
      </c>
      <c r="D212" s="49"/>
      <c r="E212" s="50">
        <v>1761.6849365234375</v>
      </c>
      <c r="F212" s="50">
        <v>6127.22265625</v>
      </c>
      <c r="G212" s="51"/>
      <c r="H212" s="52"/>
      <c r="I212" s="52"/>
      <c r="J212" s="63"/>
      <c r="K212" s="32">
        <v>0</v>
      </c>
      <c r="L212" s="32">
        <v>1</v>
      </c>
      <c r="M212" s="33">
        <v>0</v>
      </c>
      <c r="N212" s="33">
        <v>5.0600000000000005E-4</v>
      </c>
      <c r="O212" s="33">
        <v>1.346E-3</v>
      </c>
      <c r="P212" s="33">
        <v>0.26667999999999997</v>
      </c>
      <c r="Q212" s="33">
        <v>0</v>
      </c>
      <c r="R212" s="33">
        <v>0</v>
      </c>
      <c r="S212" s="48">
        <v>212</v>
      </c>
      <c r="T2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2" s="54">
        <v>372</v>
      </c>
      <c r="V212" s="54">
        <v>168</v>
      </c>
      <c r="W212" s="54">
        <v>2027</v>
      </c>
      <c r="X212" s="54">
        <v>1985</v>
      </c>
      <c r="Y212" s="54"/>
      <c r="Z212" s="54"/>
      <c r="AA212" s="54" t="s">
        <v>6093</v>
      </c>
      <c r="AB212" s="54"/>
      <c r="AC212" s="54"/>
      <c r="AD212" s="56">
        <v>41284.464201388888</v>
      </c>
      <c r="AE212" s="54" t="s">
        <v>6607</v>
      </c>
      <c r="AF212" s="60" t="s">
        <v>6818</v>
      </c>
      <c r="AG212" s="54" t="s">
        <v>55</v>
      </c>
      <c r="AH212" s="32"/>
      <c r="AI212" s="32"/>
      <c r="AJ212" s="32"/>
      <c r="AK212" s="32"/>
      <c r="AL212" s="32"/>
      <c r="AM212" s="32"/>
      <c r="AN212" s="74" t="s">
        <v>8512</v>
      </c>
      <c r="AO212" s="74" t="s">
        <v>8512</v>
      </c>
      <c r="AP212" s="74" t="s">
        <v>9056</v>
      </c>
      <c r="AQ212" s="74" t="s">
        <v>9056</v>
      </c>
      <c r="AR212" s="2"/>
      <c r="AS212" s="3"/>
      <c r="AT212" s="3"/>
      <c r="AU212" s="3"/>
      <c r="AV212" s="3"/>
    </row>
    <row r="213" spans="1:48" x14ac:dyDescent="0.25">
      <c r="A213" s="46" t="s">
        <v>295</v>
      </c>
      <c r="B213">
        <v>213</v>
      </c>
      <c r="C213" s="47" t="s">
        <v>7667</v>
      </c>
      <c r="D213" s="49"/>
      <c r="E213" s="50">
        <v>9068.146484375</v>
      </c>
      <c r="F213" s="50">
        <v>6520.05078125</v>
      </c>
      <c r="G213" s="51"/>
      <c r="H213" s="52"/>
      <c r="I213" s="52"/>
      <c r="J213" s="63"/>
      <c r="K213" s="32">
        <v>1</v>
      </c>
      <c r="L213" s="32">
        <v>1</v>
      </c>
      <c r="M213" s="33">
        <v>0</v>
      </c>
      <c r="N213" s="33">
        <v>0</v>
      </c>
      <c r="O213" s="33">
        <v>0</v>
      </c>
      <c r="P213" s="33">
        <v>0.99999899999999997</v>
      </c>
      <c r="Q213" s="33">
        <v>0</v>
      </c>
      <c r="R213" s="33" t="s">
        <v>8309</v>
      </c>
      <c r="S213" s="48">
        <v>213</v>
      </c>
      <c r="T2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3" s="54">
        <v>1607</v>
      </c>
      <c r="V213" s="54">
        <v>438</v>
      </c>
      <c r="W213" s="54">
        <v>9904</v>
      </c>
      <c r="X213" s="54">
        <v>7423</v>
      </c>
      <c r="Y213" s="54">
        <v>7200</v>
      </c>
      <c r="Z213" s="54" t="s">
        <v>5575</v>
      </c>
      <c r="AA213" s="54"/>
      <c r="AB213" s="54"/>
      <c r="AC213" s="54" t="s">
        <v>6024</v>
      </c>
      <c r="AD213" s="56">
        <v>40792.681932870371</v>
      </c>
      <c r="AE213" s="54" t="s">
        <v>6607</v>
      </c>
      <c r="AF213" s="60" t="s">
        <v>6819</v>
      </c>
      <c r="AG213" s="54" t="s">
        <v>55</v>
      </c>
      <c r="AH213" s="32" t="s">
        <v>1797</v>
      </c>
      <c r="AI213" s="32" t="s">
        <v>1797</v>
      </c>
      <c r="AJ213" s="32" t="s">
        <v>2139</v>
      </c>
      <c r="AK213" s="32" t="s">
        <v>2139</v>
      </c>
      <c r="AL213" s="32"/>
      <c r="AM213" s="32"/>
      <c r="AN213" s="74" t="s">
        <v>8612</v>
      </c>
      <c r="AO213" s="74" t="s">
        <v>8612</v>
      </c>
      <c r="AP213" s="74" t="s">
        <v>9155</v>
      </c>
      <c r="AQ213" s="74" t="s">
        <v>9155</v>
      </c>
      <c r="AR213" s="2"/>
      <c r="AS213" s="3"/>
      <c r="AT213" s="3"/>
      <c r="AU213" s="3"/>
      <c r="AV213" s="3"/>
    </row>
    <row r="214" spans="1:48" x14ac:dyDescent="0.25">
      <c r="A214" s="46" t="s">
        <v>296</v>
      </c>
      <c r="B214">
        <v>214</v>
      </c>
      <c r="C214" s="47" t="s">
        <v>7668</v>
      </c>
      <c r="D214" s="49"/>
      <c r="E214" s="50">
        <v>4235.00732421875</v>
      </c>
      <c r="F214" s="50">
        <v>9136.35546875</v>
      </c>
      <c r="G214" s="51"/>
      <c r="H214" s="52"/>
      <c r="I214" s="52"/>
      <c r="J214" s="63"/>
      <c r="K214" s="32">
        <v>1</v>
      </c>
      <c r="L214" s="32">
        <v>1</v>
      </c>
      <c r="M214" s="33">
        <v>0</v>
      </c>
      <c r="N214" s="33">
        <v>0</v>
      </c>
      <c r="O214" s="33">
        <v>0</v>
      </c>
      <c r="P214" s="33">
        <v>0.99999899999999997</v>
      </c>
      <c r="Q214" s="33">
        <v>0</v>
      </c>
      <c r="R214" s="33" t="s">
        <v>8309</v>
      </c>
      <c r="S214" s="48">
        <v>214</v>
      </c>
      <c r="T2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4" s="54">
        <v>134</v>
      </c>
      <c r="V214" s="54">
        <v>50</v>
      </c>
      <c r="W214" s="54">
        <v>329</v>
      </c>
      <c r="X214" s="54">
        <v>459</v>
      </c>
      <c r="Y214" s="54">
        <v>7200</v>
      </c>
      <c r="Z214" s="54" t="s">
        <v>5576</v>
      </c>
      <c r="AA214" s="54"/>
      <c r="AB214" s="54"/>
      <c r="AC214" s="54" t="s">
        <v>6594</v>
      </c>
      <c r="AD214" s="56">
        <v>41667.524525462963</v>
      </c>
      <c r="AE214" s="54" t="s">
        <v>6607</v>
      </c>
      <c r="AF214" s="60" t="s">
        <v>6820</v>
      </c>
      <c r="AG214" s="54" t="s">
        <v>55</v>
      </c>
      <c r="AH214" s="32" t="s">
        <v>1798</v>
      </c>
      <c r="AI214" s="32" t="s">
        <v>1798</v>
      </c>
      <c r="AJ214" s="32" t="s">
        <v>2139</v>
      </c>
      <c r="AK214" s="32" t="s">
        <v>2139</v>
      </c>
      <c r="AL214" s="32"/>
      <c r="AM214" s="32"/>
      <c r="AN214" s="74" t="s">
        <v>8613</v>
      </c>
      <c r="AO214" s="74" t="s">
        <v>8613</v>
      </c>
      <c r="AP214" s="74" t="s">
        <v>9156</v>
      </c>
      <c r="AQ214" s="74" t="s">
        <v>9156</v>
      </c>
      <c r="AR214" s="2"/>
      <c r="AS214" s="3"/>
      <c r="AT214" s="3"/>
      <c r="AU214" s="3"/>
      <c r="AV214" s="3"/>
    </row>
    <row r="215" spans="1:48" x14ac:dyDescent="0.25">
      <c r="A215" s="46" t="s">
        <v>297</v>
      </c>
      <c r="B215">
        <v>215</v>
      </c>
      <c r="C215" s="47" t="s">
        <v>7669</v>
      </c>
      <c r="D215" s="49"/>
      <c r="E215" s="50">
        <v>8662.7197265625</v>
      </c>
      <c r="F215" s="50">
        <v>3872.15625</v>
      </c>
      <c r="G215" s="51"/>
      <c r="H215" s="52"/>
      <c r="I215" s="52"/>
      <c r="J215" s="63"/>
      <c r="K215" s="32">
        <v>1</v>
      </c>
      <c r="L215" s="32">
        <v>1</v>
      </c>
      <c r="M215" s="33">
        <v>0</v>
      </c>
      <c r="N215" s="33">
        <v>0</v>
      </c>
      <c r="O215" s="33">
        <v>0</v>
      </c>
      <c r="P215" s="33">
        <v>0.99999899999999997</v>
      </c>
      <c r="Q215" s="33">
        <v>0</v>
      </c>
      <c r="R215" s="33" t="s">
        <v>8309</v>
      </c>
      <c r="S215" s="48">
        <v>215</v>
      </c>
      <c r="T2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5" s="54">
        <v>110</v>
      </c>
      <c r="V215" s="54">
        <v>70</v>
      </c>
      <c r="W215" s="54">
        <v>692</v>
      </c>
      <c r="X215" s="54">
        <v>2084</v>
      </c>
      <c r="Y215" s="54"/>
      <c r="Z215" s="54" t="s">
        <v>5577</v>
      </c>
      <c r="AA215" s="54"/>
      <c r="AB215" s="54"/>
      <c r="AC215" s="54"/>
      <c r="AD215" s="56">
        <v>43049.86991898148</v>
      </c>
      <c r="AE215" s="54" t="s">
        <v>6607</v>
      </c>
      <c r="AF215" s="60" t="s">
        <v>6821</v>
      </c>
      <c r="AG215" s="54" t="s">
        <v>55</v>
      </c>
      <c r="AH215" s="32" t="s">
        <v>1799</v>
      </c>
      <c r="AI215" s="32" t="s">
        <v>1799</v>
      </c>
      <c r="AJ215" s="32" t="s">
        <v>2136</v>
      </c>
      <c r="AK215" s="32" t="s">
        <v>2136</v>
      </c>
      <c r="AL215" s="32"/>
      <c r="AM215" s="32"/>
      <c r="AN215" s="74" t="s">
        <v>8614</v>
      </c>
      <c r="AO215" s="74" t="s">
        <v>8614</v>
      </c>
      <c r="AP215" s="74" t="s">
        <v>9157</v>
      </c>
      <c r="AQ215" s="74" t="s">
        <v>9157</v>
      </c>
      <c r="AR215" s="2"/>
      <c r="AS215" s="3"/>
      <c r="AT215" s="3"/>
      <c r="AU215" s="3"/>
      <c r="AV215" s="3"/>
    </row>
    <row r="216" spans="1:48" x14ac:dyDescent="0.25">
      <c r="A216" s="46" t="s">
        <v>298</v>
      </c>
      <c r="B216">
        <v>216</v>
      </c>
      <c r="C216" s="47" t="s">
        <v>7670</v>
      </c>
      <c r="D216" s="49"/>
      <c r="E216" s="50">
        <v>2013.716552734375</v>
      </c>
      <c r="F216" s="50">
        <v>2830.772216796875</v>
      </c>
      <c r="G216" s="51"/>
      <c r="H216" s="52"/>
      <c r="I216" s="52"/>
      <c r="J216" s="63"/>
      <c r="K216" s="32">
        <v>1</v>
      </c>
      <c r="L216" s="32">
        <v>1</v>
      </c>
      <c r="M216" s="33">
        <v>0</v>
      </c>
      <c r="N216" s="33">
        <v>0</v>
      </c>
      <c r="O216" s="33">
        <v>0</v>
      </c>
      <c r="P216" s="33">
        <v>0.99999899999999997</v>
      </c>
      <c r="Q216" s="33">
        <v>0</v>
      </c>
      <c r="R216" s="33" t="s">
        <v>8309</v>
      </c>
      <c r="S216" s="48">
        <v>216</v>
      </c>
      <c r="T2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6" s="54">
        <v>0</v>
      </c>
      <c r="V216" s="54">
        <v>34</v>
      </c>
      <c r="W216" s="54">
        <v>465</v>
      </c>
      <c r="X216" s="54">
        <v>0</v>
      </c>
      <c r="Y216" s="54">
        <v>7200</v>
      </c>
      <c r="Z216" s="54"/>
      <c r="AA216" s="54" t="s">
        <v>6012</v>
      </c>
      <c r="AB216" s="60" t="s">
        <v>6336</v>
      </c>
      <c r="AC216" s="54" t="s">
        <v>6024</v>
      </c>
      <c r="AD216" s="56">
        <v>40199.399976851855</v>
      </c>
      <c r="AE216" s="54" t="s">
        <v>6607</v>
      </c>
      <c r="AF216" s="60" t="s">
        <v>6822</v>
      </c>
      <c r="AG216" s="54" t="s">
        <v>55</v>
      </c>
      <c r="AH216" s="32" t="s">
        <v>1800</v>
      </c>
      <c r="AI216" s="32" t="s">
        <v>1800</v>
      </c>
      <c r="AJ216" s="32" t="s">
        <v>2155</v>
      </c>
      <c r="AK216" s="32" t="s">
        <v>2155</v>
      </c>
      <c r="AL216" s="32"/>
      <c r="AM216" s="32"/>
      <c r="AN216" s="74" t="s">
        <v>8615</v>
      </c>
      <c r="AO216" s="74" t="s">
        <v>8615</v>
      </c>
      <c r="AP216" s="74" t="s">
        <v>8636</v>
      </c>
      <c r="AQ216" s="74" t="s">
        <v>8636</v>
      </c>
      <c r="AR216" s="2"/>
      <c r="AS216" s="3"/>
      <c r="AT216" s="3"/>
      <c r="AU216" s="3"/>
      <c r="AV216" s="3"/>
    </row>
    <row r="217" spans="1:48" x14ac:dyDescent="0.25">
      <c r="A217" s="46" t="s">
        <v>299</v>
      </c>
      <c r="B217">
        <v>217</v>
      </c>
      <c r="C217" s="47" t="s">
        <v>7671</v>
      </c>
      <c r="D217" s="49"/>
      <c r="E217" s="50">
        <v>1129.759765625</v>
      </c>
      <c r="F217" s="50">
        <v>7378.22216796875</v>
      </c>
      <c r="G217" s="51"/>
      <c r="H217" s="52"/>
      <c r="I217" s="52"/>
      <c r="J217" s="63"/>
      <c r="K217" s="32">
        <v>1</v>
      </c>
      <c r="L217" s="32">
        <v>1</v>
      </c>
      <c r="M217" s="33">
        <v>0</v>
      </c>
      <c r="N217" s="33">
        <v>0</v>
      </c>
      <c r="O217" s="33">
        <v>0</v>
      </c>
      <c r="P217" s="33">
        <v>0.99999899999999997</v>
      </c>
      <c r="Q217" s="33">
        <v>0</v>
      </c>
      <c r="R217" s="33" t="s">
        <v>8309</v>
      </c>
      <c r="S217" s="48">
        <v>217</v>
      </c>
      <c r="T2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7" s="54">
        <v>208</v>
      </c>
      <c r="V217" s="54">
        <v>86</v>
      </c>
      <c r="W217" s="54">
        <v>1110</v>
      </c>
      <c r="X217" s="54">
        <v>4592</v>
      </c>
      <c r="Y217" s="54"/>
      <c r="Z217" s="54" t="s">
        <v>5578</v>
      </c>
      <c r="AA217" s="54"/>
      <c r="AB217" s="54"/>
      <c r="AC217" s="54"/>
      <c r="AD217" s="56">
        <v>41627.391863425924</v>
      </c>
      <c r="AE217" s="54" t="s">
        <v>6607</v>
      </c>
      <c r="AF217" s="60" t="s">
        <v>6823</v>
      </c>
      <c r="AG217" s="54" t="s">
        <v>55</v>
      </c>
      <c r="AH217" s="32" t="s">
        <v>1801</v>
      </c>
      <c r="AI217" s="32" t="s">
        <v>1801</v>
      </c>
      <c r="AJ217" s="32" t="s">
        <v>2139</v>
      </c>
      <c r="AK217" s="32" t="s">
        <v>2139</v>
      </c>
      <c r="AL217" s="32"/>
      <c r="AM217" s="32"/>
      <c r="AN217" s="74" t="s">
        <v>9545</v>
      </c>
      <c r="AO217" s="74" t="s">
        <v>9545</v>
      </c>
      <c r="AP217" s="74" t="s">
        <v>9750</v>
      </c>
      <c r="AQ217" s="74" t="s">
        <v>9750</v>
      </c>
      <c r="AR217" s="2"/>
      <c r="AS217" s="3"/>
      <c r="AT217" s="3"/>
      <c r="AU217" s="3"/>
      <c r="AV217" s="3"/>
    </row>
    <row r="218" spans="1:48" x14ac:dyDescent="0.25">
      <c r="A218" s="46" t="s">
        <v>300</v>
      </c>
      <c r="B218">
        <v>218</v>
      </c>
      <c r="C218" s="47" t="s">
        <v>7672</v>
      </c>
      <c r="D218" s="49"/>
      <c r="E218" s="50">
        <v>6586.857421875</v>
      </c>
      <c r="F218" s="50">
        <v>8749.8173828125</v>
      </c>
      <c r="G218" s="51"/>
      <c r="H218" s="52"/>
      <c r="I218" s="52"/>
      <c r="J218" s="63"/>
      <c r="K218" s="32">
        <v>0</v>
      </c>
      <c r="L218" s="32">
        <v>1</v>
      </c>
      <c r="M218" s="33">
        <v>0</v>
      </c>
      <c r="N218" s="33">
        <v>5.0600000000000005E-4</v>
      </c>
      <c r="O218" s="33">
        <v>1.346E-3</v>
      </c>
      <c r="P218" s="33">
        <v>0.26667999999999997</v>
      </c>
      <c r="Q218" s="33">
        <v>0</v>
      </c>
      <c r="R218" s="33">
        <v>0</v>
      </c>
      <c r="S218" s="48">
        <v>218</v>
      </c>
      <c r="T2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8" s="54">
        <v>328</v>
      </c>
      <c r="V218" s="54">
        <v>89</v>
      </c>
      <c r="W218" s="54">
        <v>161</v>
      </c>
      <c r="X218" s="54">
        <v>374</v>
      </c>
      <c r="Y218" s="54"/>
      <c r="Z218" s="54"/>
      <c r="AA218" s="54"/>
      <c r="AB218" s="54"/>
      <c r="AC218" s="54"/>
      <c r="AD218" s="56">
        <v>42341.790335648147</v>
      </c>
      <c r="AE218" s="54" t="s">
        <v>6607</v>
      </c>
      <c r="AF218" s="60" t="s">
        <v>6824</v>
      </c>
      <c r="AG218" s="54" t="s">
        <v>55</v>
      </c>
      <c r="AH218" s="32"/>
      <c r="AI218" s="32"/>
      <c r="AJ218" s="32"/>
      <c r="AK218" s="32"/>
      <c r="AL218" s="32"/>
      <c r="AM218" s="32"/>
      <c r="AN218" s="74" t="s">
        <v>8512</v>
      </c>
      <c r="AO218" s="74" t="s">
        <v>8512</v>
      </c>
      <c r="AP218" s="74" t="s">
        <v>9056</v>
      </c>
      <c r="AQ218" s="74" t="s">
        <v>9056</v>
      </c>
      <c r="AR218" s="2"/>
      <c r="AS218" s="3"/>
      <c r="AT218" s="3"/>
      <c r="AU218" s="3"/>
      <c r="AV218" s="3"/>
    </row>
    <row r="219" spans="1:48" x14ac:dyDescent="0.25">
      <c r="A219" s="46" t="s">
        <v>301</v>
      </c>
      <c r="B219">
        <v>219</v>
      </c>
      <c r="C219" s="47" t="s">
        <v>7673</v>
      </c>
      <c r="D219" s="49"/>
      <c r="E219" s="50">
        <v>1586.6885986328125</v>
      </c>
      <c r="F219" s="50">
        <v>2539.0751953125</v>
      </c>
      <c r="G219" s="51"/>
      <c r="H219" s="52"/>
      <c r="I219" s="52"/>
      <c r="J219" s="63"/>
      <c r="K219" s="32">
        <v>1</v>
      </c>
      <c r="L219" s="32">
        <v>1</v>
      </c>
      <c r="M219" s="33">
        <v>0</v>
      </c>
      <c r="N219" s="33">
        <v>0</v>
      </c>
      <c r="O219" s="33">
        <v>0</v>
      </c>
      <c r="P219" s="33">
        <v>0.99999899999999997</v>
      </c>
      <c r="Q219" s="33">
        <v>0</v>
      </c>
      <c r="R219" s="33" t="s">
        <v>8309</v>
      </c>
      <c r="S219" s="48">
        <v>219</v>
      </c>
      <c r="T2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19" s="54">
        <v>123</v>
      </c>
      <c r="V219" s="54">
        <v>61</v>
      </c>
      <c r="W219" s="54">
        <v>321</v>
      </c>
      <c r="X219" s="54">
        <v>205</v>
      </c>
      <c r="Y219" s="54"/>
      <c r="Z219" s="54"/>
      <c r="AA219" s="54"/>
      <c r="AB219" s="54"/>
      <c r="AC219" s="54"/>
      <c r="AD219" s="56">
        <v>43147.665439814817</v>
      </c>
      <c r="AE219" s="54" t="s">
        <v>6607</v>
      </c>
      <c r="AF219" s="60" t="s">
        <v>6825</v>
      </c>
      <c r="AG219" s="54" t="s">
        <v>55</v>
      </c>
      <c r="AH219" s="32" t="s">
        <v>1802</v>
      </c>
      <c r="AI219" s="32" t="s">
        <v>1802</v>
      </c>
      <c r="AJ219" s="32" t="s">
        <v>2137</v>
      </c>
      <c r="AK219" s="32" t="s">
        <v>2137</v>
      </c>
      <c r="AL219" s="32"/>
      <c r="AM219" s="32"/>
      <c r="AN219" s="74" t="s">
        <v>8616</v>
      </c>
      <c r="AO219" s="74" t="s">
        <v>8616</v>
      </c>
      <c r="AP219" s="74" t="s">
        <v>9158</v>
      </c>
      <c r="AQ219" s="74" t="s">
        <v>9158</v>
      </c>
      <c r="AR219" s="2"/>
      <c r="AS219" s="3"/>
      <c r="AT219" s="3"/>
      <c r="AU219" s="3"/>
      <c r="AV219" s="3"/>
    </row>
    <row r="220" spans="1:48" x14ac:dyDescent="0.25">
      <c r="A220" s="46" t="s">
        <v>302</v>
      </c>
      <c r="B220">
        <v>220</v>
      </c>
      <c r="C220" s="47" t="s">
        <v>7674</v>
      </c>
      <c r="D220" s="49"/>
      <c r="E220" s="50">
        <v>7582.0537109375</v>
      </c>
      <c r="F220" s="50">
        <v>9461.201171875</v>
      </c>
      <c r="G220" s="51"/>
      <c r="H220" s="52"/>
      <c r="I220" s="52"/>
      <c r="J220" s="63"/>
      <c r="K220" s="32">
        <v>0</v>
      </c>
      <c r="L220" s="32">
        <v>1</v>
      </c>
      <c r="M220" s="33">
        <v>0</v>
      </c>
      <c r="N220" s="33">
        <v>5.0600000000000005E-4</v>
      </c>
      <c r="O220" s="33">
        <v>1.346E-3</v>
      </c>
      <c r="P220" s="33">
        <v>0.26667999999999997</v>
      </c>
      <c r="Q220" s="33">
        <v>0</v>
      </c>
      <c r="R220" s="33">
        <v>0</v>
      </c>
      <c r="S220" s="48">
        <v>220</v>
      </c>
      <c r="T2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0" s="54">
        <v>916</v>
      </c>
      <c r="V220" s="54">
        <v>960</v>
      </c>
      <c r="W220" s="54">
        <v>10128</v>
      </c>
      <c r="X220" s="54">
        <v>26769</v>
      </c>
      <c r="Y220" s="54">
        <v>7200</v>
      </c>
      <c r="Z220" s="54" t="s">
        <v>5579</v>
      </c>
      <c r="AA220" s="54"/>
      <c r="AB220" s="54"/>
      <c r="AC220" s="54" t="s">
        <v>6024</v>
      </c>
      <c r="AD220" s="56">
        <v>41950.640682870369</v>
      </c>
      <c r="AE220" s="54" t="s">
        <v>6607</v>
      </c>
      <c r="AF220" s="60" t="s">
        <v>6826</v>
      </c>
      <c r="AG220" s="54" t="s">
        <v>55</v>
      </c>
      <c r="AH220" s="32"/>
      <c r="AI220" s="32"/>
      <c r="AJ220" s="32"/>
      <c r="AK220" s="32"/>
      <c r="AL220" s="32"/>
      <c r="AM220" s="32"/>
      <c r="AN220" s="74" t="s">
        <v>8512</v>
      </c>
      <c r="AO220" s="74" t="s">
        <v>8512</v>
      </c>
      <c r="AP220" s="74" t="s">
        <v>9056</v>
      </c>
      <c r="AQ220" s="74" t="s">
        <v>9056</v>
      </c>
      <c r="AR220" s="2"/>
      <c r="AS220" s="3"/>
      <c r="AT220" s="3"/>
      <c r="AU220" s="3"/>
      <c r="AV220" s="3"/>
    </row>
    <row r="221" spans="1:48" x14ac:dyDescent="0.25">
      <c r="A221" s="46" t="s">
        <v>303</v>
      </c>
      <c r="B221">
        <v>221</v>
      </c>
      <c r="C221" s="47" t="s">
        <v>7675</v>
      </c>
      <c r="D221" s="49"/>
      <c r="E221" s="50">
        <v>973.0601806640625</v>
      </c>
      <c r="F221" s="50">
        <v>6665.7158203125</v>
      </c>
      <c r="G221" s="51"/>
      <c r="H221" s="52"/>
      <c r="I221" s="52"/>
      <c r="J221" s="63"/>
      <c r="K221" s="32">
        <v>1</v>
      </c>
      <c r="L221" s="32">
        <v>1</v>
      </c>
      <c r="M221" s="33">
        <v>0</v>
      </c>
      <c r="N221" s="33">
        <v>0</v>
      </c>
      <c r="O221" s="33">
        <v>0</v>
      </c>
      <c r="P221" s="33">
        <v>0.99999899999999997</v>
      </c>
      <c r="Q221" s="33">
        <v>0</v>
      </c>
      <c r="R221" s="33" t="s">
        <v>8309</v>
      </c>
      <c r="S221" s="48">
        <v>221</v>
      </c>
      <c r="T2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1" s="54">
        <v>52</v>
      </c>
      <c r="V221" s="54">
        <v>233</v>
      </c>
      <c r="W221" s="54">
        <v>3473</v>
      </c>
      <c r="X221" s="54">
        <v>273</v>
      </c>
      <c r="Y221" s="54">
        <v>7200</v>
      </c>
      <c r="Z221" s="54"/>
      <c r="AA221" s="54"/>
      <c r="AB221" s="54"/>
      <c r="AC221" s="54" t="s">
        <v>6024</v>
      </c>
      <c r="AD221" s="56">
        <v>39674.855636574073</v>
      </c>
      <c r="AE221" s="54" t="s">
        <v>6607</v>
      </c>
      <c r="AF221" s="60" t="s">
        <v>6827</v>
      </c>
      <c r="AG221" s="54" t="s">
        <v>55</v>
      </c>
      <c r="AH221" s="32" t="s">
        <v>1803</v>
      </c>
      <c r="AI221" s="32" t="s">
        <v>1803</v>
      </c>
      <c r="AJ221" s="32" t="s">
        <v>2139</v>
      </c>
      <c r="AK221" s="32" t="s">
        <v>2139</v>
      </c>
      <c r="AL221" s="32"/>
      <c r="AM221" s="32"/>
      <c r="AN221" s="74" t="s">
        <v>8617</v>
      </c>
      <c r="AO221" s="74" t="s">
        <v>8617</v>
      </c>
      <c r="AP221" s="74" t="s">
        <v>9159</v>
      </c>
      <c r="AQ221" s="74" t="s">
        <v>9159</v>
      </c>
      <c r="AR221" s="2"/>
      <c r="AS221" s="3"/>
      <c r="AT221" s="3"/>
      <c r="AU221" s="3"/>
      <c r="AV221" s="3"/>
    </row>
    <row r="222" spans="1:48" x14ac:dyDescent="0.25">
      <c r="A222" s="46" t="s">
        <v>304</v>
      </c>
      <c r="B222">
        <v>222</v>
      </c>
      <c r="C222" s="47" t="s">
        <v>7676</v>
      </c>
      <c r="D222" s="49"/>
      <c r="E222" s="50">
        <v>292.11532592773438</v>
      </c>
      <c r="F222" s="50">
        <v>5981.1748046875</v>
      </c>
      <c r="G222" s="51"/>
      <c r="H222" s="52"/>
      <c r="I222" s="52"/>
      <c r="J222" s="63"/>
      <c r="K222" s="32">
        <v>1</v>
      </c>
      <c r="L222" s="32">
        <v>1</v>
      </c>
      <c r="M222" s="33">
        <v>0</v>
      </c>
      <c r="N222" s="33">
        <v>0</v>
      </c>
      <c r="O222" s="33">
        <v>0</v>
      </c>
      <c r="P222" s="33">
        <v>0.99999899999999997</v>
      </c>
      <c r="Q222" s="33">
        <v>0</v>
      </c>
      <c r="R222" s="33" t="s">
        <v>8309</v>
      </c>
      <c r="S222" s="48">
        <v>222</v>
      </c>
      <c r="T2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2" s="54">
        <v>553</v>
      </c>
      <c r="V222" s="54">
        <v>329</v>
      </c>
      <c r="W222" s="54">
        <v>2034</v>
      </c>
      <c r="X222" s="54">
        <v>919</v>
      </c>
      <c r="Y222" s="54">
        <v>7200</v>
      </c>
      <c r="Z222" s="54"/>
      <c r="AA222" s="54"/>
      <c r="AB222" s="54"/>
      <c r="AC222" s="54" t="s">
        <v>6595</v>
      </c>
      <c r="AD222" s="56">
        <v>40004.289039351854</v>
      </c>
      <c r="AE222" s="54" t="s">
        <v>6607</v>
      </c>
      <c r="AF222" s="60" t="s">
        <v>6828</v>
      </c>
      <c r="AG222" s="54" t="s">
        <v>55</v>
      </c>
      <c r="AH222" s="32" t="s">
        <v>1804</v>
      </c>
      <c r="AI222" s="32" t="s">
        <v>1804</v>
      </c>
      <c r="AJ222" s="32" t="s">
        <v>2139</v>
      </c>
      <c r="AK222" s="32" t="s">
        <v>2139</v>
      </c>
      <c r="AL222" s="32"/>
      <c r="AM222" s="32"/>
      <c r="AN222" s="74" t="s">
        <v>8618</v>
      </c>
      <c r="AO222" s="74" t="s">
        <v>8618</v>
      </c>
      <c r="AP222" s="74" t="s">
        <v>9160</v>
      </c>
      <c r="AQ222" s="74" t="s">
        <v>9160</v>
      </c>
      <c r="AR222" s="2"/>
      <c r="AS222" s="3"/>
      <c r="AT222" s="3"/>
      <c r="AU222" s="3"/>
      <c r="AV222" s="3"/>
    </row>
    <row r="223" spans="1:48" x14ac:dyDescent="0.25">
      <c r="A223" s="46" t="s">
        <v>305</v>
      </c>
      <c r="B223">
        <v>223</v>
      </c>
      <c r="C223" s="47" t="s">
        <v>7677</v>
      </c>
      <c r="D223" s="49"/>
      <c r="E223" s="50">
        <v>3763.812255859375</v>
      </c>
      <c r="F223" s="50">
        <v>2011.1195068359375</v>
      </c>
      <c r="G223" s="51"/>
      <c r="H223" s="52"/>
      <c r="I223" s="52"/>
      <c r="J223" s="63"/>
      <c r="K223" s="32">
        <v>2</v>
      </c>
      <c r="L223" s="32">
        <v>1</v>
      </c>
      <c r="M223" s="33">
        <v>0</v>
      </c>
      <c r="N223" s="33">
        <v>3.3300000000000002E-4</v>
      </c>
      <c r="O223" s="33">
        <v>1.9000000000000001E-5</v>
      </c>
      <c r="P223" s="33">
        <v>0.65824199999999999</v>
      </c>
      <c r="Q223" s="33">
        <v>0</v>
      </c>
      <c r="R223" s="33">
        <v>0</v>
      </c>
      <c r="S223" s="48">
        <v>223</v>
      </c>
      <c r="T2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3" s="54">
        <v>134</v>
      </c>
      <c r="V223" s="54">
        <v>288</v>
      </c>
      <c r="W223" s="54">
        <v>571</v>
      </c>
      <c r="X223" s="54">
        <v>132</v>
      </c>
      <c r="Y223" s="54">
        <v>7200</v>
      </c>
      <c r="Z223" s="54" t="s">
        <v>5580</v>
      </c>
      <c r="AA223" s="54" t="s">
        <v>6094</v>
      </c>
      <c r="AB223" s="60" t="s">
        <v>6337</v>
      </c>
      <c r="AC223" s="54" t="s">
        <v>6586</v>
      </c>
      <c r="AD223" s="56">
        <v>41268.891145833331</v>
      </c>
      <c r="AE223" s="54" t="s">
        <v>6607</v>
      </c>
      <c r="AF223" s="60" t="s">
        <v>6829</v>
      </c>
      <c r="AG223" s="54" t="s">
        <v>55</v>
      </c>
      <c r="AH223" s="32" t="s">
        <v>1805</v>
      </c>
      <c r="AI223" s="32" t="s">
        <v>1805</v>
      </c>
      <c r="AJ223" s="32" t="s">
        <v>2148</v>
      </c>
      <c r="AK223" s="32" t="s">
        <v>2148</v>
      </c>
      <c r="AL223" s="32"/>
      <c r="AM223" s="32"/>
      <c r="AN223" s="74" t="s">
        <v>8619</v>
      </c>
      <c r="AO223" s="74" t="s">
        <v>8619</v>
      </c>
      <c r="AP223" s="74" t="s">
        <v>9161</v>
      </c>
      <c r="AQ223" s="74" t="s">
        <v>9161</v>
      </c>
      <c r="AR223" s="2"/>
      <c r="AS223" s="3"/>
      <c r="AT223" s="3"/>
      <c r="AU223" s="3"/>
      <c r="AV223" s="3"/>
    </row>
    <row r="224" spans="1:48" x14ac:dyDescent="0.25">
      <c r="A224" s="46" t="s">
        <v>306</v>
      </c>
      <c r="B224">
        <v>224</v>
      </c>
      <c r="C224" s="47" t="s">
        <v>7678</v>
      </c>
      <c r="D224" s="49"/>
      <c r="E224" s="50">
        <v>1847.2037353515625</v>
      </c>
      <c r="F224" s="50">
        <v>1669.228759765625</v>
      </c>
      <c r="G224" s="51"/>
      <c r="H224" s="52"/>
      <c r="I224" s="52"/>
      <c r="J224" s="63"/>
      <c r="K224" s="32">
        <v>0</v>
      </c>
      <c r="L224" s="32">
        <v>2</v>
      </c>
      <c r="M224" s="33">
        <v>1210</v>
      </c>
      <c r="N224" s="33">
        <v>4.17E-4</v>
      </c>
      <c r="O224" s="33">
        <v>4.2499999999999998E-4</v>
      </c>
      <c r="P224" s="33">
        <v>0.53762200000000004</v>
      </c>
      <c r="Q224" s="33">
        <v>0</v>
      </c>
      <c r="R224" s="33">
        <v>0</v>
      </c>
      <c r="S224" s="48">
        <v>224</v>
      </c>
      <c r="T2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4" s="54">
        <v>834</v>
      </c>
      <c r="V224" s="54">
        <v>3176</v>
      </c>
      <c r="W224" s="54">
        <v>15489</v>
      </c>
      <c r="X224" s="54">
        <v>7242</v>
      </c>
      <c r="Y224" s="54">
        <v>-25200</v>
      </c>
      <c r="Z224" s="54" t="s">
        <v>5581</v>
      </c>
      <c r="AA224" s="54" t="s">
        <v>6044</v>
      </c>
      <c r="AB224" s="60" t="s">
        <v>6338</v>
      </c>
      <c r="AC224" s="54" t="s">
        <v>6577</v>
      </c>
      <c r="AD224" s="56">
        <v>40742.652743055558</v>
      </c>
      <c r="AE224" s="54" t="s">
        <v>6607</v>
      </c>
      <c r="AF224" s="60" t="s">
        <v>6830</v>
      </c>
      <c r="AG224" s="54" t="s">
        <v>55</v>
      </c>
      <c r="AH224" s="32" t="s">
        <v>8354</v>
      </c>
      <c r="AI224" s="32" t="s">
        <v>8354</v>
      </c>
      <c r="AJ224" s="32" t="s">
        <v>8422</v>
      </c>
      <c r="AK224" s="32" t="s">
        <v>8422</v>
      </c>
      <c r="AL224" s="32"/>
      <c r="AM224" s="32"/>
      <c r="AN224" s="74" t="s">
        <v>8620</v>
      </c>
      <c r="AO224" s="74" t="s">
        <v>8940</v>
      </c>
      <c r="AP224" s="74" t="s">
        <v>9162</v>
      </c>
      <c r="AQ224" s="74" t="s">
        <v>9162</v>
      </c>
      <c r="AR224" s="2"/>
      <c r="AS224" s="3"/>
      <c r="AT224" s="3"/>
      <c r="AU224" s="3"/>
      <c r="AV224" s="3"/>
    </row>
    <row r="225" spans="1:48" x14ac:dyDescent="0.25">
      <c r="A225" s="46" t="s">
        <v>307</v>
      </c>
      <c r="B225">
        <v>225</v>
      </c>
      <c r="C225" s="47" t="s">
        <v>7679</v>
      </c>
      <c r="D225" s="49"/>
      <c r="E225" s="50">
        <v>8947.1123046875</v>
      </c>
      <c r="F225" s="50">
        <v>5321.77099609375</v>
      </c>
      <c r="G225" s="51"/>
      <c r="H225" s="52"/>
      <c r="I225" s="52"/>
      <c r="J225" s="63"/>
      <c r="K225" s="32">
        <v>1</v>
      </c>
      <c r="L225" s="32">
        <v>1</v>
      </c>
      <c r="M225" s="33">
        <v>0</v>
      </c>
      <c r="N225" s="33">
        <v>0</v>
      </c>
      <c r="O225" s="33">
        <v>0</v>
      </c>
      <c r="P225" s="33">
        <v>0.99999899999999997</v>
      </c>
      <c r="Q225" s="33">
        <v>0</v>
      </c>
      <c r="R225" s="33" t="s">
        <v>8309</v>
      </c>
      <c r="S225" s="48">
        <v>225</v>
      </c>
      <c r="T2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5" s="54">
        <v>2</v>
      </c>
      <c r="V225" s="54">
        <v>208</v>
      </c>
      <c r="W225" s="54">
        <v>634</v>
      </c>
      <c r="X225" s="54">
        <v>139</v>
      </c>
      <c r="Y225" s="54"/>
      <c r="Z225" s="54" t="s">
        <v>5582</v>
      </c>
      <c r="AA225" s="54"/>
      <c r="AB225" s="60" t="s">
        <v>6339</v>
      </c>
      <c r="AC225" s="54"/>
      <c r="AD225" s="56">
        <v>42324.473900462966</v>
      </c>
      <c r="AE225" s="54" t="s">
        <v>6607</v>
      </c>
      <c r="AF225" s="60" t="s">
        <v>6831</v>
      </c>
      <c r="AG225" s="54" t="s">
        <v>55</v>
      </c>
      <c r="AH225" s="32" t="s">
        <v>1807</v>
      </c>
      <c r="AI225" s="32" t="s">
        <v>1807</v>
      </c>
      <c r="AJ225" s="32" t="s">
        <v>2156</v>
      </c>
      <c r="AK225" s="32" t="s">
        <v>2156</v>
      </c>
      <c r="AL225" s="32" t="s">
        <v>307</v>
      </c>
      <c r="AM225" s="32" t="s">
        <v>307</v>
      </c>
      <c r="AN225" s="74" t="s">
        <v>8621</v>
      </c>
      <c r="AO225" s="74" t="s">
        <v>8621</v>
      </c>
      <c r="AP225" s="74" t="s">
        <v>9163</v>
      </c>
      <c r="AQ225" s="74" t="s">
        <v>9163</v>
      </c>
      <c r="AR225" s="2"/>
      <c r="AS225" s="3"/>
      <c r="AT225" s="3"/>
      <c r="AU225" s="3"/>
      <c r="AV225" s="3"/>
    </row>
    <row r="226" spans="1:48" x14ac:dyDescent="0.25">
      <c r="A226" s="46" t="s">
        <v>308</v>
      </c>
      <c r="B226">
        <v>226</v>
      </c>
      <c r="C226" s="47" t="s">
        <v>7680</v>
      </c>
      <c r="D226" s="49"/>
      <c r="E226" s="50">
        <v>1579.703857421875</v>
      </c>
      <c r="F226" s="50">
        <v>3497.60693359375</v>
      </c>
      <c r="G226" s="51"/>
      <c r="H226" s="52"/>
      <c r="I226" s="52"/>
      <c r="J226" s="63"/>
      <c r="K226" s="32">
        <v>0</v>
      </c>
      <c r="L226" s="32">
        <v>1</v>
      </c>
      <c r="M226" s="33">
        <v>0</v>
      </c>
      <c r="N226" s="33">
        <v>0.33333299999999999</v>
      </c>
      <c r="O226" s="33">
        <v>0</v>
      </c>
      <c r="P226" s="33">
        <v>0.77027000000000001</v>
      </c>
      <c r="Q226" s="33">
        <v>0</v>
      </c>
      <c r="R226" s="33">
        <v>0</v>
      </c>
      <c r="S226" s="48">
        <v>226</v>
      </c>
      <c r="T2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6" s="54">
        <v>1673</v>
      </c>
      <c r="V226" s="54">
        <v>942</v>
      </c>
      <c r="W226" s="54">
        <v>2673</v>
      </c>
      <c r="X226" s="54">
        <v>3392</v>
      </c>
      <c r="Y226" s="54"/>
      <c r="Z226" s="54" t="s">
        <v>5583</v>
      </c>
      <c r="AA226" s="54" t="s">
        <v>6095</v>
      </c>
      <c r="AB226" s="54"/>
      <c r="AC226" s="54"/>
      <c r="AD226" s="56">
        <v>41917.751527777778</v>
      </c>
      <c r="AE226" s="54" t="s">
        <v>6607</v>
      </c>
      <c r="AF226" s="60" t="s">
        <v>6832</v>
      </c>
      <c r="AG226" s="54" t="s">
        <v>55</v>
      </c>
      <c r="AH226" s="32"/>
      <c r="AI226" s="32"/>
      <c r="AJ226" s="32"/>
      <c r="AK226" s="32"/>
      <c r="AL226" s="32"/>
      <c r="AM226" s="32"/>
      <c r="AN226" s="74" t="s">
        <v>8520</v>
      </c>
      <c r="AO226" s="74" t="s">
        <v>8520</v>
      </c>
      <c r="AP226" s="74" t="s">
        <v>9065</v>
      </c>
      <c r="AQ226" s="74" t="s">
        <v>9065</v>
      </c>
      <c r="AR226" s="2"/>
      <c r="AS226" s="3"/>
      <c r="AT226" s="3"/>
      <c r="AU226" s="3"/>
      <c r="AV226" s="3"/>
    </row>
    <row r="227" spans="1:48" x14ac:dyDescent="0.25">
      <c r="A227" s="46" t="s">
        <v>309</v>
      </c>
      <c r="B227">
        <v>227</v>
      </c>
      <c r="C227" s="47" t="s">
        <v>7681</v>
      </c>
      <c r="D227" s="49"/>
      <c r="E227" s="50">
        <v>2758.66162109375</v>
      </c>
      <c r="F227" s="50">
        <v>8734.0947265625</v>
      </c>
      <c r="G227" s="51"/>
      <c r="H227" s="52"/>
      <c r="I227" s="52"/>
      <c r="J227" s="63"/>
      <c r="K227" s="32">
        <v>1</v>
      </c>
      <c r="L227" s="32">
        <v>1</v>
      </c>
      <c r="M227" s="33">
        <v>0</v>
      </c>
      <c r="N227" s="33">
        <v>0</v>
      </c>
      <c r="O227" s="33">
        <v>0</v>
      </c>
      <c r="P227" s="33">
        <v>0.99999899999999997</v>
      </c>
      <c r="Q227" s="33">
        <v>0</v>
      </c>
      <c r="R227" s="33" t="s">
        <v>8309</v>
      </c>
      <c r="S227" s="48">
        <v>227</v>
      </c>
      <c r="T2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7" s="54">
        <v>433</v>
      </c>
      <c r="V227" s="54">
        <v>472</v>
      </c>
      <c r="W227" s="54">
        <v>1287</v>
      </c>
      <c r="X227" s="54">
        <v>573</v>
      </c>
      <c r="Y227" s="54">
        <v>7200</v>
      </c>
      <c r="Z227" s="54" t="s">
        <v>5584</v>
      </c>
      <c r="AA227" s="54" t="s">
        <v>6053</v>
      </c>
      <c r="AB227" s="60" t="s">
        <v>6340</v>
      </c>
      <c r="AC227" s="54" t="s">
        <v>6575</v>
      </c>
      <c r="AD227" s="56">
        <v>40801.307766203703</v>
      </c>
      <c r="AE227" s="54" t="s">
        <v>6607</v>
      </c>
      <c r="AF227" s="60" t="s">
        <v>6833</v>
      </c>
      <c r="AG227" s="54" t="s">
        <v>55</v>
      </c>
      <c r="AH227" s="32" t="s">
        <v>1808</v>
      </c>
      <c r="AI227" s="32" t="s">
        <v>1808</v>
      </c>
      <c r="AJ227" s="32" t="s">
        <v>2139</v>
      </c>
      <c r="AK227" s="32" t="s">
        <v>2139</v>
      </c>
      <c r="AL227" s="32"/>
      <c r="AM227" s="32"/>
      <c r="AN227" s="74" t="s">
        <v>8622</v>
      </c>
      <c r="AO227" s="74" t="s">
        <v>8622</v>
      </c>
      <c r="AP227" s="74" t="s">
        <v>9164</v>
      </c>
      <c r="AQ227" s="74" t="s">
        <v>9164</v>
      </c>
      <c r="AR227" s="2"/>
      <c r="AS227" s="3"/>
      <c r="AT227" s="3"/>
      <c r="AU227" s="3"/>
      <c r="AV227" s="3"/>
    </row>
    <row r="228" spans="1:48" x14ac:dyDescent="0.25">
      <c r="A228" s="46" t="s">
        <v>310</v>
      </c>
      <c r="B228">
        <v>228</v>
      </c>
      <c r="C228" s="47" t="s">
        <v>7682</v>
      </c>
      <c r="D228" s="49"/>
      <c r="E228" s="50">
        <v>2380.344970703125</v>
      </c>
      <c r="F228" s="50">
        <v>3367.436767578125</v>
      </c>
      <c r="G228" s="51"/>
      <c r="H228" s="52"/>
      <c r="I228" s="52"/>
      <c r="J228" s="63"/>
      <c r="K228" s="32">
        <v>1</v>
      </c>
      <c r="L228" s="32">
        <v>1</v>
      </c>
      <c r="M228" s="33">
        <v>0</v>
      </c>
      <c r="N228" s="33">
        <v>0</v>
      </c>
      <c r="O228" s="33">
        <v>0</v>
      </c>
      <c r="P228" s="33">
        <v>0.99999899999999997</v>
      </c>
      <c r="Q228" s="33">
        <v>0</v>
      </c>
      <c r="R228" s="33" t="s">
        <v>8309</v>
      </c>
      <c r="S228" s="48">
        <v>228</v>
      </c>
      <c r="T2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8" s="54">
        <v>257</v>
      </c>
      <c r="V228" s="54">
        <v>338</v>
      </c>
      <c r="W228" s="54">
        <v>1107</v>
      </c>
      <c r="X228" s="54">
        <v>342</v>
      </c>
      <c r="Y228" s="54">
        <v>7200</v>
      </c>
      <c r="Z228" s="54" t="s">
        <v>5585</v>
      </c>
      <c r="AA228" s="54" t="s">
        <v>6096</v>
      </c>
      <c r="AB228" s="60" t="s">
        <v>6341</v>
      </c>
      <c r="AC228" s="54" t="s">
        <v>6024</v>
      </c>
      <c r="AD228" s="56">
        <v>41645.412800925929</v>
      </c>
      <c r="AE228" s="54" t="s">
        <v>6607</v>
      </c>
      <c r="AF228" s="60" t="s">
        <v>6834</v>
      </c>
      <c r="AG228" s="54" t="s">
        <v>55</v>
      </c>
      <c r="AH228" s="32" t="s">
        <v>1809</v>
      </c>
      <c r="AI228" s="32" t="s">
        <v>1809</v>
      </c>
      <c r="AJ228" s="32" t="s">
        <v>2139</v>
      </c>
      <c r="AK228" s="32" t="s">
        <v>2139</v>
      </c>
      <c r="AL228" s="32"/>
      <c r="AM228" s="32"/>
      <c r="AN228" s="74" t="s">
        <v>8623</v>
      </c>
      <c r="AO228" s="74" t="s">
        <v>8623</v>
      </c>
      <c r="AP228" s="74" t="s">
        <v>9165</v>
      </c>
      <c r="AQ228" s="74" t="s">
        <v>9165</v>
      </c>
      <c r="AR228" s="2"/>
      <c r="AS228" s="3"/>
      <c r="AT228" s="3"/>
      <c r="AU228" s="3"/>
      <c r="AV228" s="3"/>
    </row>
    <row r="229" spans="1:48" x14ac:dyDescent="0.25">
      <c r="A229" s="46" t="s">
        <v>311</v>
      </c>
      <c r="B229">
        <v>229</v>
      </c>
      <c r="C229" s="47" t="s">
        <v>7683</v>
      </c>
      <c r="D229" s="49"/>
      <c r="E229" s="50">
        <v>2803.23583984375</v>
      </c>
      <c r="F229" s="50">
        <v>2544.95263671875</v>
      </c>
      <c r="G229" s="51"/>
      <c r="H229" s="52"/>
      <c r="I229" s="52"/>
      <c r="J229" s="63"/>
      <c r="K229" s="32">
        <v>0</v>
      </c>
      <c r="L229" s="32">
        <v>2</v>
      </c>
      <c r="M229" s="33">
        <v>0</v>
      </c>
      <c r="N229" s="33">
        <v>5.2700000000000002E-4</v>
      </c>
      <c r="O229" s="33">
        <v>2.2539999999999999E-3</v>
      </c>
      <c r="P229" s="33">
        <v>0.37882900000000003</v>
      </c>
      <c r="Q229" s="33">
        <v>0.5</v>
      </c>
      <c r="R229" s="33">
        <v>0</v>
      </c>
      <c r="S229" s="48">
        <v>229</v>
      </c>
      <c r="T2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29" s="54">
        <v>788</v>
      </c>
      <c r="V229" s="54">
        <v>4376</v>
      </c>
      <c r="W229" s="54">
        <v>5217</v>
      </c>
      <c r="X229" s="54">
        <v>2223</v>
      </c>
      <c r="Y229" s="54"/>
      <c r="Z229" s="54" t="s">
        <v>5586</v>
      </c>
      <c r="AA229" s="54" t="s">
        <v>6097</v>
      </c>
      <c r="AB229" s="54"/>
      <c r="AC229" s="54"/>
      <c r="AD229" s="56">
        <v>41517.321539351855</v>
      </c>
      <c r="AE229" s="54" t="s">
        <v>6607</v>
      </c>
      <c r="AF229" s="60" t="s">
        <v>6835</v>
      </c>
      <c r="AG229" s="54" t="s">
        <v>55</v>
      </c>
      <c r="AH229" s="32" t="s">
        <v>1810</v>
      </c>
      <c r="AI229" s="32" t="s">
        <v>1810</v>
      </c>
      <c r="AJ229" s="32" t="s">
        <v>2142</v>
      </c>
      <c r="AK229" s="32" t="s">
        <v>2142</v>
      </c>
      <c r="AL229" s="32"/>
      <c r="AM229" s="32"/>
      <c r="AN229" s="74" t="s">
        <v>8624</v>
      </c>
      <c r="AO229" s="74" t="s">
        <v>8624</v>
      </c>
      <c r="AP229" s="74" t="s">
        <v>9166</v>
      </c>
      <c r="AQ229" s="74" t="s">
        <v>9166</v>
      </c>
      <c r="AR229" s="2"/>
      <c r="AS229" s="3"/>
      <c r="AT229" s="3"/>
      <c r="AU229" s="3"/>
      <c r="AV229" s="3"/>
    </row>
    <row r="230" spans="1:48" x14ac:dyDescent="0.25">
      <c r="A230" s="46" t="s">
        <v>312</v>
      </c>
      <c r="B230">
        <v>230</v>
      </c>
      <c r="C230" s="47" t="s">
        <v>7684</v>
      </c>
      <c r="D230" s="49"/>
      <c r="E230" s="50">
        <v>8898.8525390625</v>
      </c>
      <c r="F230" s="50">
        <v>818.927490234375</v>
      </c>
      <c r="G230" s="51"/>
      <c r="H230" s="52"/>
      <c r="I230" s="52"/>
      <c r="J230" s="63"/>
      <c r="K230" s="32">
        <v>0</v>
      </c>
      <c r="L230" s="32">
        <v>2</v>
      </c>
      <c r="M230" s="33">
        <v>1210</v>
      </c>
      <c r="N230" s="33">
        <v>2.6400000000000002E-4</v>
      </c>
      <c r="O230" s="33">
        <v>0</v>
      </c>
      <c r="P230" s="33">
        <v>0.97366299999999995</v>
      </c>
      <c r="Q230" s="33">
        <v>0</v>
      </c>
      <c r="R230" s="33">
        <v>0</v>
      </c>
      <c r="S230" s="48">
        <v>230</v>
      </c>
      <c r="T2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0" s="54">
        <v>1142</v>
      </c>
      <c r="V230" s="54">
        <v>1722</v>
      </c>
      <c r="W230" s="54">
        <v>67288</v>
      </c>
      <c r="X230" s="54">
        <v>310</v>
      </c>
      <c r="Y230" s="54">
        <v>7200</v>
      </c>
      <c r="Z230" s="54" t="s">
        <v>5587</v>
      </c>
      <c r="AA230" s="54"/>
      <c r="AB230" s="60" t="s">
        <v>6342</v>
      </c>
      <c r="AC230" s="54" t="s">
        <v>6024</v>
      </c>
      <c r="AD230" s="56">
        <v>40343.618275462963</v>
      </c>
      <c r="AE230" s="54" t="s">
        <v>6607</v>
      </c>
      <c r="AF230" s="60" t="s">
        <v>6836</v>
      </c>
      <c r="AG230" s="54" t="s">
        <v>55</v>
      </c>
      <c r="AH230" s="32"/>
      <c r="AI230" s="32"/>
      <c r="AJ230" s="32"/>
      <c r="AK230" s="32"/>
      <c r="AL230" s="32"/>
      <c r="AM230" s="32"/>
      <c r="AN230" s="74" t="s">
        <v>8625</v>
      </c>
      <c r="AO230" s="74" t="s">
        <v>8625</v>
      </c>
      <c r="AP230" s="74" t="s">
        <v>9167</v>
      </c>
      <c r="AQ230" s="74" t="s">
        <v>9167</v>
      </c>
      <c r="AR230" s="2"/>
      <c r="AS230" s="3"/>
      <c r="AT230" s="3"/>
      <c r="AU230" s="3"/>
      <c r="AV230" s="3"/>
    </row>
    <row r="231" spans="1:48" x14ac:dyDescent="0.25">
      <c r="A231" s="46" t="s">
        <v>902</v>
      </c>
      <c r="B231">
        <v>231</v>
      </c>
      <c r="C231" s="47" t="s">
        <v>7685</v>
      </c>
      <c r="D231" s="49"/>
      <c r="E231" s="50">
        <v>8778.6259765625</v>
      </c>
      <c r="F231" s="50">
        <v>1881.0723876953125</v>
      </c>
      <c r="G231" s="51"/>
      <c r="H231" s="52"/>
      <c r="I231" s="52"/>
      <c r="J231" s="63"/>
      <c r="K231" s="32">
        <v>1</v>
      </c>
      <c r="L231" s="32">
        <v>0</v>
      </c>
      <c r="M231" s="33">
        <v>0</v>
      </c>
      <c r="N231" s="33">
        <v>2.2800000000000001E-4</v>
      </c>
      <c r="O231" s="33">
        <v>0</v>
      </c>
      <c r="P231" s="33">
        <v>0.56380699999999995</v>
      </c>
      <c r="Q231" s="33">
        <v>0</v>
      </c>
      <c r="R231" s="33">
        <v>0</v>
      </c>
      <c r="S231" s="48">
        <v>231</v>
      </c>
      <c r="T2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1" s="54">
        <v>2107</v>
      </c>
      <c r="V231" s="54">
        <v>5008</v>
      </c>
      <c r="W231" s="54">
        <v>126841</v>
      </c>
      <c r="X231" s="54">
        <v>231</v>
      </c>
      <c r="Y231" s="54">
        <v>7200</v>
      </c>
      <c r="Z231" s="54" t="s">
        <v>5588</v>
      </c>
      <c r="AA231" s="54" t="s">
        <v>6053</v>
      </c>
      <c r="AB231" s="60" t="s">
        <v>6343</v>
      </c>
      <c r="AC231" s="54" t="s">
        <v>6024</v>
      </c>
      <c r="AD231" s="56">
        <v>39589.538252314815</v>
      </c>
      <c r="AE231" s="54" t="s">
        <v>6607</v>
      </c>
      <c r="AF231" s="60" t="s">
        <v>6837</v>
      </c>
      <c r="AG231" s="54" t="s">
        <v>54</v>
      </c>
      <c r="AH231" s="32"/>
      <c r="AI231" s="32"/>
      <c r="AJ231" s="32"/>
      <c r="AK231" s="32"/>
      <c r="AL231" s="32"/>
      <c r="AM231" s="32"/>
      <c r="AN231" s="32"/>
      <c r="AO231" s="32"/>
      <c r="AP231" s="32"/>
      <c r="AQ231" s="32"/>
      <c r="AR231" s="2"/>
      <c r="AS231" s="3"/>
      <c r="AT231" s="3"/>
      <c r="AU231" s="3"/>
      <c r="AV231" s="3"/>
    </row>
    <row r="232" spans="1:48" x14ac:dyDescent="0.25">
      <c r="A232" s="46" t="s">
        <v>903</v>
      </c>
      <c r="B232">
        <v>232</v>
      </c>
      <c r="C232" s="47" t="s">
        <v>7686</v>
      </c>
      <c r="D232" s="49"/>
      <c r="E232" s="50">
        <v>5865.75537109375</v>
      </c>
      <c r="F232" s="50">
        <v>3825.94775390625</v>
      </c>
      <c r="G232" s="51"/>
      <c r="H232" s="52"/>
      <c r="I232" s="52"/>
      <c r="J232" s="63"/>
      <c r="K232" s="32">
        <v>2</v>
      </c>
      <c r="L232" s="32">
        <v>0</v>
      </c>
      <c r="M232" s="33">
        <v>2416</v>
      </c>
      <c r="N232" s="33">
        <v>3.1399999999999999E-4</v>
      </c>
      <c r="O232" s="33">
        <v>3.0000000000000001E-6</v>
      </c>
      <c r="P232" s="33">
        <v>0.81041700000000005</v>
      </c>
      <c r="Q232" s="33">
        <v>0</v>
      </c>
      <c r="R232" s="33">
        <v>0</v>
      </c>
      <c r="S232" s="48">
        <v>232</v>
      </c>
      <c r="T2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2" s="54">
        <v>675</v>
      </c>
      <c r="V232" s="54">
        <v>7826</v>
      </c>
      <c r="W232" s="54">
        <v>70137</v>
      </c>
      <c r="X232" s="54">
        <v>38131</v>
      </c>
      <c r="Y232" s="54">
        <v>7200</v>
      </c>
      <c r="Z232" s="54" t="s">
        <v>5589</v>
      </c>
      <c r="AA232" s="54" t="s">
        <v>6098</v>
      </c>
      <c r="AB232" s="60" t="s">
        <v>6344</v>
      </c>
      <c r="AC232" s="54" t="s">
        <v>6024</v>
      </c>
      <c r="AD232" s="56">
        <v>39964.373553240737</v>
      </c>
      <c r="AE232" s="54" t="s">
        <v>6607</v>
      </c>
      <c r="AF232" s="60" t="s">
        <v>6838</v>
      </c>
      <c r="AG232" s="54" t="s">
        <v>54</v>
      </c>
      <c r="AH232" s="32"/>
      <c r="AI232" s="32"/>
      <c r="AJ232" s="32"/>
      <c r="AK232" s="32"/>
      <c r="AL232" s="32"/>
      <c r="AM232" s="32"/>
      <c r="AN232" s="32"/>
      <c r="AO232" s="32"/>
      <c r="AP232" s="32"/>
      <c r="AQ232" s="32"/>
      <c r="AR232" s="2"/>
      <c r="AS232" s="3"/>
      <c r="AT232" s="3"/>
      <c r="AU232" s="3"/>
      <c r="AV232" s="3"/>
    </row>
    <row r="233" spans="1:48" x14ac:dyDescent="0.25">
      <c r="A233" s="46" t="s">
        <v>313</v>
      </c>
      <c r="B233">
        <v>233</v>
      </c>
      <c r="C233" s="47" t="s">
        <v>7687</v>
      </c>
      <c r="D233" s="49"/>
      <c r="E233" s="50">
        <v>4387.71142578125</v>
      </c>
      <c r="F233" s="50">
        <v>9516.2421875</v>
      </c>
      <c r="G233" s="51"/>
      <c r="H233" s="52"/>
      <c r="I233" s="52"/>
      <c r="J233" s="63"/>
      <c r="K233" s="32">
        <v>0</v>
      </c>
      <c r="L233" s="32">
        <v>1</v>
      </c>
      <c r="M233" s="33">
        <v>0</v>
      </c>
      <c r="N233" s="33">
        <v>0.33333299999999999</v>
      </c>
      <c r="O233" s="33">
        <v>0</v>
      </c>
      <c r="P233" s="33">
        <v>0.63829800000000003</v>
      </c>
      <c r="Q233" s="33">
        <v>0</v>
      </c>
      <c r="R233" s="33">
        <v>0</v>
      </c>
      <c r="S233" s="48">
        <v>233</v>
      </c>
      <c r="T2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3" s="54">
        <v>229</v>
      </c>
      <c r="V233" s="54">
        <v>4218</v>
      </c>
      <c r="W233" s="54">
        <v>343</v>
      </c>
      <c r="X233" s="54">
        <v>11</v>
      </c>
      <c r="Y233" s="54">
        <v>7200</v>
      </c>
      <c r="Z233" s="54"/>
      <c r="AA233" s="54" t="s">
        <v>6024</v>
      </c>
      <c r="AB233" s="60" t="s">
        <v>6345</v>
      </c>
      <c r="AC233" s="54" t="s">
        <v>6024</v>
      </c>
      <c r="AD233" s="56">
        <v>39980.44054398148</v>
      </c>
      <c r="AE233" s="54" t="s">
        <v>6607</v>
      </c>
      <c r="AF233" s="60" t="s">
        <v>6839</v>
      </c>
      <c r="AG233" s="54" t="s">
        <v>55</v>
      </c>
      <c r="AH233" s="32"/>
      <c r="AI233" s="32"/>
      <c r="AJ233" s="32"/>
      <c r="AK233" s="32"/>
      <c r="AL233" s="32"/>
      <c r="AM233" s="32"/>
      <c r="AN233" s="74" t="s">
        <v>8626</v>
      </c>
      <c r="AO233" s="74" t="s">
        <v>8626</v>
      </c>
      <c r="AP233" s="74" t="s">
        <v>9168</v>
      </c>
      <c r="AQ233" s="74" t="s">
        <v>9168</v>
      </c>
      <c r="AR233" s="2"/>
      <c r="AS233" s="3"/>
      <c r="AT233" s="3"/>
      <c r="AU233" s="3"/>
      <c r="AV233" s="3"/>
    </row>
    <row r="234" spans="1:48" x14ac:dyDescent="0.25">
      <c r="A234" s="46" t="s">
        <v>323</v>
      </c>
      <c r="B234">
        <v>234</v>
      </c>
      <c r="C234" s="47" t="s">
        <v>7688</v>
      </c>
      <c r="D234" s="49"/>
      <c r="E234" s="50">
        <v>1416.625732421875</v>
      </c>
      <c r="F234" s="50">
        <v>7029.2880859375</v>
      </c>
      <c r="G234" s="51"/>
      <c r="H234" s="52"/>
      <c r="I234" s="52"/>
      <c r="J234" s="63"/>
      <c r="K234" s="32">
        <v>3</v>
      </c>
      <c r="L234" s="32">
        <v>1</v>
      </c>
      <c r="M234" s="33">
        <v>2</v>
      </c>
      <c r="N234" s="33">
        <v>0.5</v>
      </c>
      <c r="O234" s="33">
        <v>0</v>
      </c>
      <c r="P234" s="33">
        <v>1.723403</v>
      </c>
      <c r="Q234" s="33">
        <v>0</v>
      </c>
      <c r="R234" s="33">
        <v>0</v>
      </c>
      <c r="S234" s="48">
        <v>234</v>
      </c>
      <c r="T2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4" s="54">
        <v>104</v>
      </c>
      <c r="V234" s="54">
        <v>2733</v>
      </c>
      <c r="W234" s="54">
        <v>3396</v>
      </c>
      <c r="X234" s="54">
        <v>504</v>
      </c>
      <c r="Y234" s="54">
        <v>7200</v>
      </c>
      <c r="Z234" s="54" t="s">
        <v>5590</v>
      </c>
      <c r="AA234" s="54" t="s">
        <v>6020</v>
      </c>
      <c r="AB234" s="60" t="s">
        <v>6346</v>
      </c>
      <c r="AC234" s="54" t="s">
        <v>6024</v>
      </c>
      <c r="AD234" s="56">
        <v>41479.495000000003</v>
      </c>
      <c r="AE234" s="54" t="s">
        <v>6607</v>
      </c>
      <c r="AF234" s="60" t="s">
        <v>6840</v>
      </c>
      <c r="AG234" s="54" t="s">
        <v>55</v>
      </c>
      <c r="AH234" s="32" t="s">
        <v>1815</v>
      </c>
      <c r="AI234" s="32" t="s">
        <v>1815</v>
      </c>
      <c r="AJ234" s="32" t="s">
        <v>2139</v>
      </c>
      <c r="AK234" s="32" t="s">
        <v>2139</v>
      </c>
      <c r="AL234" s="32"/>
      <c r="AM234" s="32"/>
      <c r="AN234" s="74" t="s">
        <v>8627</v>
      </c>
      <c r="AO234" s="74" t="s">
        <v>8627</v>
      </c>
      <c r="AP234" s="74" t="s">
        <v>9169</v>
      </c>
      <c r="AQ234" s="74" t="s">
        <v>9169</v>
      </c>
      <c r="AR234" s="2"/>
      <c r="AS234" s="3"/>
      <c r="AT234" s="3"/>
      <c r="AU234" s="3"/>
      <c r="AV234" s="3"/>
    </row>
    <row r="235" spans="1:48" x14ac:dyDescent="0.25">
      <c r="A235" s="46" t="s">
        <v>314</v>
      </c>
      <c r="B235">
        <v>235</v>
      </c>
      <c r="C235" s="47" t="s">
        <v>7689</v>
      </c>
      <c r="D235" s="49"/>
      <c r="E235" s="50">
        <v>2114.35986328125</v>
      </c>
      <c r="F235" s="50">
        <v>8290.4697265625</v>
      </c>
      <c r="G235" s="51"/>
      <c r="H235" s="52"/>
      <c r="I235" s="52"/>
      <c r="J235" s="63"/>
      <c r="K235" s="32">
        <v>0</v>
      </c>
      <c r="L235" s="32">
        <v>1</v>
      </c>
      <c r="M235" s="33">
        <v>0</v>
      </c>
      <c r="N235" s="33">
        <v>3.4499999999999998E-4</v>
      </c>
      <c r="O235" s="33">
        <v>2.0999999999999999E-5</v>
      </c>
      <c r="P235" s="33">
        <v>0.38186500000000001</v>
      </c>
      <c r="Q235" s="33">
        <v>0</v>
      </c>
      <c r="R235" s="33">
        <v>0</v>
      </c>
      <c r="S235" s="48">
        <v>235</v>
      </c>
      <c r="T2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5" s="54">
        <v>199</v>
      </c>
      <c r="V235" s="54">
        <v>2030</v>
      </c>
      <c r="W235" s="54">
        <v>10287</v>
      </c>
      <c r="X235" s="54">
        <v>303</v>
      </c>
      <c r="Y235" s="54">
        <v>-25200</v>
      </c>
      <c r="Z235" s="54" t="s">
        <v>5591</v>
      </c>
      <c r="AA235" s="54" t="s">
        <v>6020</v>
      </c>
      <c r="AB235" s="60" t="s">
        <v>6347</v>
      </c>
      <c r="AC235" s="54" t="s">
        <v>6577</v>
      </c>
      <c r="AD235" s="56">
        <v>40920.248483796298</v>
      </c>
      <c r="AE235" s="54" t="s">
        <v>6607</v>
      </c>
      <c r="AF235" s="60" t="s">
        <v>6841</v>
      </c>
      <c r="AG235" s="54" t="s">
        <v>55</v>
      </c>
      <c r="AH235" s="32"/>
      <c r="AI235" s="32"/>
      <c r="AJ235" s="32"/>
      <c r="AK235" s="32"/>
      <c r="AL235" s="32"/>
      <c r="AM235" s="32"/>
      <c r="AN235" s="74" t="s">
        <v>8628</v>
      </c>
      <c r="AO235" s="74" t="s">
        <v>8628</v>
      </c>
      <c r="AP235" s="74" t="s">
        <v>9170</v>
      </c>
      <c r="AQ235" s="74" t="s">
        <v>9170</v>
      </c>
      <c r="AR235" s="2"/>
      <c r="AS235" s="3"/>
      <c r="AT235" s="3"/>
      <c r="AU235" s="3"/>
      <c r="AV235" s="3"/>
    </row>
    <row r="236" spans="1:48" x14ac:dyDescent="0.25">
      <c r="A236" s="46" t="s">
        <v>781</v>
      </c>
      <c r="B236">
        <v>236</v>
      </c>
      <c r="C236" s="47" t="s">
        <v>7690</v>
      </c>
      <c r="D236" s="49"/>
      <c r="E236" s="50">
        <v>5292.29833984375</v>
      </c>
      <c r="F236" s="50">
        <v>6348.24365234375</v>
      </c>
      <c r="G236" s="51"/>
      <c r="H236" s="52"/>
      <c r="I236" s="52"/>
      <c r="J236" s="63"/>
      <c r="K236" s="32">
        <v>8</v>
      </c>
      <c r="L236" s="32">
        <v>1</v>
      </c>
      <c r="M236" s="33">
        <v>9646.7211009999992</v>
      </c>
      <c r="N236" s="33">
        <v>4.3600000000000003E-4</v>
      </c>
      <c r="O236" s="33">
        <v>4.8999999999999998E-4</v>
      </c>
      <c r="P236" s="33">
        <v>2.1822590000000002</v>
      </c>
      <c r="Q236" s="33">
        <v>2.3809523809523808E-2</v>
      </c>
      <c r="R236" s="33">
        <v>0</v>
      </c>
      <c r="S236" s="48">
        <v>236</v>
      </c>
      <c r="T2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6" s="54">
        <v>435</v>
      </c>
      <c r="V236" s="54">
        <v>563</v>
      </c>
      <c r="W236" s="54">
        <v>1651</v>
      </c>
      <c r="X236" s="54">
        <v>354</v>
      </c>
      <c r="Y236" s="54">
        <v>7200</v>
      </c>
      <c r="Z236" s="54" t="s">
        <v>5592</v>
      </c>
      <c r="AA236" s="54" t="s">
        <v>6020</v>
      </c>
      <c r="AB236" s="60" t="s">
        <v>6348</v>
      </c>
      <c r="AC236" s="54" t="s">
        <v>6024</v>
      </c>
      <c r="AD236" s="56">
        <v>40114.594594907408</v>
      </c>
      <c r="AE236" s="54" t="s">
        <v>6607</v>
      </c>
      <c r="AF236" s="60" t="s">
        <v>6842</v>
      </c>
      <c r="AG236" s="54" t="s">
        <v>55</v>
      </c>
      <c r="AH236" s="32" t="s">
        <v>2051</v>
      </c>
      <c r="AI236" s="32" t="s">
        <v>2051</v>
      </c>
      <c r="AJ236" s="32" t="s">
        <v>2139</v>
      </c>
      <c r="AK236" s="32" t="s">
        <v>2139</v>
      </c>
      <c r="AL236" s="32"/>
      <c r="AM236" s="32"/>
      <c r="AN236" s="74" t="s">
        <v>8629</v>
      </c>
      <c r="AO236" s="74" t="s">
        <v>8629</v>
      </c>
      <c r="AP236" s="74" t="s">
        <v>9171</v>
      </c>
      <c r="AQ236" s="74" t="s">
        <v>9171</v>
      </c>
      <c r="AR236" s="2"/>
      <c r="AS236" s="3"/>
      <c r="AT236" s="3"/>
      <c r="AU236" s="3"/>
      <c r="AV236" s="3"/>
    </row>
    <row r="237" spans="1:48" x14ac:dyDescent="0.25">
      <c r="A237" s="46" t="s">
        <v>315</v>
      </c>
      <c r="B237">
        <v>237</v>
      </c>
      <c r="C237" s="47" t="s">
        <v>7691</v>
      </c>
      <c r="D237" s="49"/>
      <c r="E237" s="50">
        <v>8242.7880859375</v>
      </c>
      <c r="F237" s="50">
        <v>4808.52734375</v>
      </c>
      <c r="G237" s="51"/>
      <c r="H237" s="52"/>
      <c r="I237" s="52"/>
      <c r="J237" s="63"/>
      <c r="K237" s="32">
        <v>1</v>
      </c>
      <c r="L237" s="32">
        <v>1</v>
      </c>
      <c r="M237" s="33">
        <v>0</v>
      </c>
      <c r="N237" s="33">
        <v>0</v>
      </c>
      <c r="O237" s="33">
        <v>0</v>
      </c>
      <c r="P237" s="33">
        <v>0.99999899999999997</v>
      </c>
      <c r="Q237" s="33">
        <v>0</v>
      </c>
      <c r="R237" s="33" t="s">
        <v>8309</v>
      </c>
      <c r="S237" s="48">
        <v>237</v>
      </c>
      <c r="T2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7" s="54">
        <v>103</v>
      </c>
      <c r="V237" s="54">
        <v>48</v>
      </c>
      <c r="W237" s="54">
        <v>295</v>
      </c>
      <c r="X237" s="54">
        <v>17</v>
      </c>
      <c r="Y237" s="54"/>
      <c r="Z237" s="54" t="s">
        <v>5593</v>
      </c>
      <c r="AA237" s="54" t="s">
        <v>6099</v>
      </c>
      <c r="AB237" s="60" t="s">
        <v>6349</v>
      </c>
      <c r="AC237" s="54"/>
      <c r="AD237" s="56">
        <v>43001.687928240739</v>
      </c>
      <c r="AE237" s="54" t="s">
        <v>6607</v>
      </c>
      <c r="AF237" s="60" t="s">
        <v>6843</v>
      </c>
      <c r="AG237" s="54" t="s">
        <v>55</v>
      </c>
      <c r="AH237" s="32" t="s">
        <v>1811</v>
      </c>
      <c r="AI237" s="32" t="s">
        <v>1811</v>
      </c>
      <c r="AJ237" s="32" t="s">
        <v>2139</v>
      </c>
      <c r="AK237" s="32" t="s">
        <v>2139</v>
      </c>
      <c r="AL237" s="32" t="s">
        <v>2212</v>
      </c>
      <c r="AM237" s="32" t="s">
        <v>2212</v>
      </c>
      <c r="AN237" s="74" t="s">
        <v>8630</v>
      </c>
      <c r="AO237" s="74" t="s">
        <v>8630</v>
      </c>
      <c r="AP237" s="74" t="s">
        <v>9172</v>
      </c>
      <c r="AQ237" s="74" t="s">
        <v>9172</v>
      </c>
      <c r="AR237" s="2"/>
      <c r="AS237" s="3"/>
      <c r="AT237" s="3"/>
      <c r="AU237" s="3"/>
      <c r="AV237" s="3"/>
    </row>
    <row r="238" spans="1:48" x14ac:dyDescent="0.25">
      <c r="A238" s="46" t="s">
        <v>316</v>
      </c>
      <c r="B238">
        <v>238</v>
      </c>
      <c r="C238" s="47" t="s">
        <v>7692</v>
      </c>
      <c r="D238" s="49"/>
      <c r="E238" s="50">
        <v>2005.2506103515625</v>
      </c>
      <c r="F238" s="50">
        <v>6825.703125</v>
      </c>
      <c r="G238" s="51"/>
      <c r="H238" s="52"/>
      <c r="I238" s="52"/>
      <c r="J238" s="63"/>
      <c r="K238" s="32">
        <v>1</v>
      </c>
      <c r="L238" s="32">
        <v>1</v>
      </c>
      <c r="M238" s="33">
        <v>0</v>
      </c>
      <c r="N238" s="33">
        <v>0</v>
      </c>
      <c r="O238" s="33">
        <v>0</v>
      </c>
      <c r="P238" s="33">
        <v>0.99999899999999997</v>
      </c>
      <c r="Q238" s="33">
        <v>0</v>
      </c>
      <c r="R238" s="33" t="s">
        <v>8309</v>
      </c>
      <c r="S238" s="48">
        <v>238</v>
      </c>
      <c r="T2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8" s="54">
        <v>0</v>
      </c>
      <c r="V238" s="54">
        <v>15</v>
      </c>
      <c r="W238" s="54">
        <v>130</v>
      </c>
      <c r="X238" s="54">
        <v>0</v>
      </c>
      <c r="Y238" s="54"/>
      <c r="Z238" s="54" t="s">
        <v>5594</v>
      </c>
      <c r="AA238" s="54" t="s">
        <v>6100</v>
      </c>
      <c r="AB238" s="60" t="s">
        <v>6350</v>
      </c>
      <c r="AC238" s="54"/>
      <c r="AD238" s="56">
        <v>42875.16778935185</v>
      </c>
      <c r="AE238" s="54" t="s">
        <v>6607</v>
      </c>
      <c r="AF238" s="60" t="s">
        <v>6844</v>
      </c>
      <c r="AG238" s="54" t="s">
        <v>55</v>
      </c>
      <c r="AH238" s="32" t="s">
        <v>1812</v>
      </c>
      <c r="AI238" s="32" t="s">
        <v>1812</v>
      </c>
      <c r="AJ238" s="32" t="s">
        <v>2139</v>
      </c>
      <c r="AK238" s="32" t="s">
        <v>2139</v>
      </c>
      <c r="AL238" s="32" t="s">
        <v>2213</v>
      </c>
      <c r="AM238" s="32" t="s">
        <v>2213</v>
      </c>
      <c r="AN238" s="74" t="s">
        <v>9546</v>
      </c>
      <c r="AO238" s="74" t="s">
        <v>9546</v>
      </c>
      <c r="AP238" s="74" t="s">
        <v>9751</v>
      </c>
      <c r="AQ238" s="74" t="s">
        <v>9751</v>
      </c>
      <c r="AR238" s="2"/>
      <c r="AS238" s="3"/>
      <c r="AT238" s="3"/>
      <c r="AU238" s="3"/>
      <c r="AV238" s="3"/>
    </row>
    <row r="239" spans="1:48" x14ac:dyDescent="0.25">
      <c r="A239" s="46" t="s">
        <v>317</v>
      </c>
      <c r="B239">
        <v>239</v>
      </c>
      <c r="C239" s="47" t="s">
        <v>7693</v>
      </c>
      <c r="D239" s="49"/>
      <c r="E239" s="50">
        <v>9658.3203125</v>
      </c>
      <c r="F239" s="50">
        <v>4165.82763671875</v>
      </c>
      <c r="G239" s="51"/>
      <c r="H239" s="52"/>
      <c r="I239" s="52"/>
      <c r="J239" s="63"/>
      <c r="K239" s="32">
        <v>0</v>
      </c>
      <c r="L239" s="32">
        <v>1</v>
      </c>
      <c r="M239" s="33">
        <v>0</v>
      </c>
      <c r="N239" s="33">
        <v>3.4499999999999998E-4</v>
      </c>
      <c r="O239" s="33">
        <v>2.0999999999999999E-5</v>
      </c>
      <c r="P239" s="33">
        <v>0.38186500000000001</v>
      </c>
      <c r="Q239" s="33">
        <v>0</v>
      </c>
      <c r="R239" s="33">
        <v>0</v>
      </c>
      <c r="S239" s="48">
        <v>239</v>
      </c>
      <c r="T2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39" s="54">
        <v>593</v>
      </c>
      <c r="V239" s="54">
        <v>502</v>
      </c>
      <c r="W239" s="54">
        <v>4556</v>
      </c>
      <c r="X239" s="54">
        <v>2482</v>
      </c>
      <c r="Y239" s="54">
        <v>7200</v>
      </c>
      <c r="Z239" s="54"/>
      <c r="AA239" s="54"/>
      <c r="AB239" s="54"/>
      <c r="AC239" s="54" t="s">
        <v>6024</v>
      </c>
      <c r="AD239" s="56">
        <v>40856.433506944442</v>
      </c>
      <c r="AE239" s="54" t="s">
        <v>6607</v>
      </c>
      <c r="AF239" s="60" t="s">
        <v>6845</v>
      </c>
      <c r="AG239" s="54" t="s">
        <v>55</v>
      </c>
      <c r="AH239" s="32"/>
      <c r="AI239" s="32"/>
      <c r="AJ239" s="32"/>
      <c r="AK239" s="32"/>
      <c r="AL239" s="32"/>
      <c r="AM239" s="32"/>
      <c r="AN239" s="74" t="s">
        <v>8628</v>
      </c>
      <c r="AO239" s="74" t="s">
        <v>8628</v>
      </c>
      <c r="AP239" s="74" t="s">
        <v>9170</v>
      </c>
      <c r="AQ239" s="74" t="s">
        <v>9170</v>
      </c>
      <c r="AR239" s="2"/>
      <c r="AS239" s="3"/>
      <c r="AT239" s="3"/>
      <c r="AU239" s="3"/>
      <c r="AV239" s="3"/>
    </row>
    <row r="240" spans="1:48" x14ac:dyDescent="0.25">
      <c r="A240" s="46" t="s">
        <v>318</v>
      </c>
      <c r="B240">
        <v>240</v>
      </c>
      <c r="C240" s="47" t="s">
        <v>7694</v>
      </c>
      <c r="D240" s="49"/>
      <c r="E240" s="50">
        <v>3575.579345703125</v>
      </c>
      <c r="F240" s="50">
        <v>9868.8134765625</v>
      </c>
      <c r="G240" s="51"/>
      <c r="H240" s="52"/>
      <c r="I240" s="52"/>
      <c r="J240" s="63"/>
      <c r="K240" s="32">
        <v>0</v>
      </c>
      <c r="L240" s="32">
        <v>1</v>
      </c>
      <c r="M240" s="33">
        <v>0</v>
      </c>
      <c r="N240" s="33">
        <v>3.4499999999999998E-4</v>
      </c>
      <c r="O240" s="33">
        <v>2.0999999999999999E-5</v>
      </c>
      <c r="P240" s="33">
        <v>0.38186500000000001</v>
      </c>
      <c r="Q240" s="33">
        <v>0</v>
      </c>
      <c r="R240" s="33">
        <v>0</v>
      </c>
      <c r="S240" s="48">
        <v>240</v>
      </c>
      <c r="T2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0" s="54">
        <v>483</v>
      </c>
      <c r="V240" s="54">
        <v>940</v>
      </c>
      <c r="W240" s="54">
        <v>5379</v>
      </c>
      <c r="X240" s="54">
        <v>4537</v>
      </c>
      <c r="Y240" s="54">
        <v>-7200</v>
      </c>
      <c r="Z240" s="54" t="s">
        <v>5595</v>
      </c>
      <c r="AA240" s="54" t="s">
        <v>6024</v>
      </c>
      <c r="AB240" s="54"/>
      <c r="AC240" s="54" t="s">
        <v>6588</v>
      </c>
      <c r="AD240" s="56">
        <v>40730.588368055556</v>
      </c>
      <c r="AE240" s="54" t="s">
        <v>6607</v>
      </c>
      <c r="AF240" s="60" t="s">
        <v>6846</v>
      </c>
      <c r="AG240" s="54" t="s">
        <v>55</v>
      </c>
      <c r="AH240" s="32"/>
      <c r="AI240" s="32"/>
      <c r="AJ240" s="32"/>
      <c r="AK240" s="32"/>
      <c r="AL240" s="32"/>
      <c r="AM240" s="32"/>
      <c r="AN240" s="74" t="s">
        <v>8628</v>
      </c>
      <c r="AO240" s="74" t="s">
        <v>8628</v>
      </c>
      <c r="AP240" s="74" t="s">
        <v>9170</v>
      </c>
      <c r="AQ240" s="74" t="s">
        <v>9170</v>
      </c>
      <c r="AR240" s="2"/>
      <c r="AS240" s="3"/>
      <c r="AT240" s="3"/>
      <c r="AU240" s="3"/>
      <c r="AV240" s="3"/>
    </row>
    <row r="241" spans="1:48" x14ac:dyDescent="0.25">
      <c r="A241" s="46" t="s">
        <v>319</v>
      </c>
      <c r="B241">
        <v>241</v>
      </c>
      <c r="C241" s="47" t="s">
        <v>7695</v>
      </c>
      <c r="D241" s="49"/>
      <c r="E241" s="50">
        <v>2988.598388671875</v>
      </c>
      <c r="F241" s="50">
        <v>3644.156982421875</v>
      </c>
      <c r="G241" s="51"/>
      <c r="H241" s="52"/>
      <c r="I241" s="52"/>
      <c r="J241" s="63"/>
      <c r="K241" s="32">
        <v>2</v>
      </c>
      <c r="L241" s="32">
        <v>3</v>
      </c>
      <c r="M241" s="33">
        <v>5895.9002909999999</v>
      </c>
      <c r="N241" s="33">
        <v>3.8699999999999997E-4</v>
      </c>
      <c r="O241" s="33">
        <v>6.2000000000000003E-5</v>
      </c>
      <c r="P241" s="33">
        <v>1.4506479999999999</v>
      </c>
      <c r="Q241" s="33">
        <v>0</v>
      </c>
      <c r="R241" s="33">
        <v>0</v>
      </c>
      <c r="S241" s="48">
        <v>241</v>
      </c>
      <c r="T2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1" s="54">
        <v>1093</v>
      </c>
      <c r="V241" s="54">
        <v>1080</v>
      </c>
      <c r="W241" s="54">
        <v>40330</v>
      </c>
      <c r="X241" s="54">
        <v>23082</v>
      </c>
      <c r="Y241" s="54">
        <v>7200</v>
      </c>
      <c r="Z241" s="54" t="s">
        <v>5596</v>
      </c>
      <c r="AA241" s="54" t="s">
        <v>6018</v>
      </c>
      <c r="AB241" s="60" t="s">
        <v>6351</v>
      </c>
      <c r="AC241" s="54" t="s">
        <v>6024</v>
      </c>
      <c r="AD241" s="56">
        <v>40413.846296296295</v>
      </c>
      <c r="AE241" s="54" t="s">
        <v>6607</v>
      </c>
      <c r="AF241" s="60" t="s">
        <v>6847</v>
      </c>
      <c r="AG241" s="54" t="s">
        <v>55</v>
      </c>
      <c r="AH241" s="32"/>
      <c r="AI241" s="32"/>
      <c r="AJ241" s="32"/>
      <c r="AK241" s="32"/>
      <c r="AL241" s="32"/>
      <c r="AM241" s="32"/>
      <c r="AN241" s="74" t="s">
        <v>8631</v>
      </c>
      <c r="AO241" s="74" t="s">
        <v>8631</v>
      </c>
      <c r="AP241" s="74" t="s">
        <v>9173</v>
      </c>
      <c r="AQ241" s="74" t="s">
        <v>9173</v>
      </c>
      <c r="AR241" s="2"/>
      <c r="AS241" s="3"/>
      <c r="AT241" s="3"/>
      <c r="AU241" s="3"/>
      <c r="AV241" s="3"/>
    </row>
    <row r="242" spans="1:48" x14ac:dyDescent="0.25">
      <c r="A242" s="46" t="s">
        <v>904</v>
      </c>
      <c r="B242">
        <v>242</v>
      </c>
      <c r="C242" s="47" t="s">
        <v>7696</v>
      </c>
      <c r="D242" s="49"/>
      <c r="E242" s="50">
        <v>3040.410888671875</v>
      </c>
      <c r="F242" s="50">
        <v>727.58734130859375</v>
      </c>
      <c r="G242" s="51"/>
      <c r="H242" s="52"/>
      <c r="I242" s="52"/>
      <c r="J242" s="63"/>
      <c r="K242" s="32">
        <v>1</v>
      </c>
      <c r="L242" s="32">
        <v>0</v>
      </c>
      <c r="M242" s="33">
        <v>0</v>
      </c>
      <c r="N242" s="33">
        <v>3.1399999999999999E-4</v>
      </c>
      <c r="O242" s="33">
        <v>3.0000000000000001E-6</v>
      </c>
      <c r="P242" s="33">
        <v>0.39661000000000002</v>
      </c>
      <c r="Q242" s="33">
        <v>0</v>
      </c>
      <c r="R242" s="33">
        <v>0</v>
      </c>
      <c r="S242" s="48">
        <v>242</v>
      </c>
      <c r="T2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2" s="54">
        <v>615</v>
      </c>
      <c r="V242" s="54">
        <v>1009</v>
      </c>
      <c r="W242" s="54">
        <v>59343</v>
      </c>
      <c r="X242" s="54">
        <v>87064</v>
      </c>
      <c r="Y242" s="54"/>
      <c r="Z242" s="54" t="s">
        <v>5597</v>
      </c>
      <c r="AA242" s="54" t="s">
        <v>6101</v>
      </c>
      <c r="AB242" s="54"/>
      <c r="AC242" s="54"/>
      <c r="AD242" s="56">
        <v>41544.943368055552</v>
      </c>
      <c r="AE242" s="54" t="s">
        <v>6607</v>
      </c>
      <c r="AF242" s="60" t="s">
        <v>6848</v>
      </c>
      <c r="AG242" s="54" t="s">
        <v>54</v>
      </c>
      <c r="AH242" s="32"/>
      <c r="AI242" s="32"/>
      <c r="AJ242" s="32"/>
      <c r="AK242" s="32"/>
      <c r="AL242" s="32"/>
      <c r="AM242" s="32"/>
      <c r="AN242" s="32"/>
      <c r="AO242" s="32"/>
      <c r="AP242" s="32"/>
      <c r="AQ242" s="32"/>
      <c r="AR242" s="2"/>
      <c r="AS242" s="3"/>
      <c r="AT242" s="3"/>
      <c r="AU242" s="3"/>
      <c r="AV242" s="3"/>
    </row>
    <row r="243" spans="1:48" x14ac:dyDescent="0.25">
      <c r="A243" s="46" t="s">
        <v>320</v>
      </c>
      <c r="B243">
        <v>243</v>
      </c>
      <c r="C243" s="47" t="s">
        <v>7697</v>
      </c>
      <c r="D243" s="49"/>
      <c r="E243" s="50">
        <v>8702.185546875</v>
      </c>
      <c r="F243" s="50">
        <v>3469.275390625</v>
      </c>
      <c r="G243" s="51"/>
      <c r="H243" s="52"/>
      <c r="I243" s="52"/>
      <c r="J243" s="63"/>
      <c r="K243" s="32">
        <v>0</v>
      </c>
      <c r="L243" s="32">
        <v>1</v>
      </c>
      <c r="M243" s="33">
        <v>0</v>
      </c>
      <c r="N243" s="33">
        <v>4.4799999999999999E-4</v>
      </c>
      <c r="O243" s="33">
        <v>6.1499999999999999E-4</v>
      </c>
      <c r="P243" s="33">
        <v>0.25428800000000001</v>
      </c>
      <c r="Q243" s="33">
        <v>0</v>
      </c>
      <c r="R243" s="33">
        <v>0</v>
      </c>
      <c r="S243" s="48">
        <v>243</v>
      </c>
      <c r="T2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3" s="54">
        <v>328</v>
      </c>
      <c r="V243" s="54">
        <v>208</v>
      </c>
      <c r="W243" s="54">
        <v>2124</v>
      </c>
      <c r="X243" s="54">
        <v>2403</v>
      </c>
      <c r="Y243" s="54">
        <v>7200</v>
      </c>
      <c r="Z243" s="54" t="s">
        <v>5598</v>
      </c>
      <c r="AA243" s="54"/>
      <c r="AB243" s="54"/>
      <c r="AC243" s="54" t="s">
        <v>6024</v>
      </c>
      <c r="AD243" s="56">
        <v>42669.427754629629</v>
      </c>
      <c r="AE243" s="54" t="s">
        <v>6607</v>
      </c>
      <c r="AF243" s="60" t="s">
        <v>6849</v>
      </c>
      <c r="AG243" s="54" t="s">
        <v>55</v>
      </c>
      <c r="AH243" s="32" t="s">
        <v>1813</v>
      </c>
      <c r="AI243" s="32" t="s">
        <v>1813</v>
      </c>
      <c r="AJ243" s="32" t="s">
        <v>2138</v>
      </c>
      <c r="AK243" s="32" t="s">
        <v>2138</v>
      </c>
      <c r="AL243" s="32"/>
      <c r="AM243" s="32"/>
      <c r="AN243" s="74" t="s">
        <v>8632</v>
      </c>
      <c r="AO243" s="74" t="s">
        <v>8632</v>
      </c>
      <c r="AP243" s="74" t="s">
        <v>9174</v>
      </c>
      <c r="AQ243" s="74" t="s">
        <v>9174</v>
      </c>
      <c r="AR243" s="2"/>
      <c r="AS243" s="3"/>
      <c r="AT243" s="3"/>
      <c r="AU243" s="3"/>
      <c r="AV243" s="3"/>
    </row>
    <row r="244" spans="1:48" x14ac:dyDescent="0.25">
      <c r="A244" s="46" t="s">
        <v>321</v>
      </c>
      <c r="B244">
        <v>244</v>
      </c>
      <c r="C244" s="47" t="s">
        <v>7698</v>
      </c>
      <c r="D244" s="49"/>
      <c r="E244" s="50">
        <v>5420.53369140625</v>
      </c>
      <c r="F244" s="50">
        <v>8526.669921875</v>
      </c>
      <c r="G244" s="51"/>
      <c r="H244" s="52"/>
      <c r="I244" s="52"/>
      <c r="J244" s="63"/>
      <c r="K244" s="32">
        <v>0</v>
      </c>
      <c r="L244" s="32">
        <v>1</v>
      </c>
      <c r="M244" s="33">
        <v>0</v>
      </c>
      <c r="N244" s="33">
        <v>2.6200000000000003E-4</v>
      </c>
      <c r="O244" s="33">
        <v>0</v>
      </c>
      <c r="P244" s="33">
        <v>0.54073700000000002</v>
      </c>
      <c r="Q244" s="33">
        <v>0</v>
      </c>
      <c r="R244" s="33">
        <v>0</v>
      </c>
      <c r="S244" s="48">
        <v>244</v>
      </c>
      <c r="T2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4" s="54">
        <v>167</v>
      </c>
      <c r="V244" s="54">
        <v>79</v>
      </c>
      <c r="W244" s="54">
        <v>1571</v>
      </c>
      <c r="X244" s="54">
        <v>188</v>
      </c>
      <c r="Y244" s="54"/>
      <c r="Z244" s="54"/>
      <c r="AA244" s="54"/>
      <c r="AB244" s="54"/>
      <c r="AC244" s="54"/>
      <c r="AD244" s="56">
        <v>42126.060937499999</v>
      </c>
      <c r="AE244" s="54" t="s">
        <v>6607</v>
      </c>
      <c r="AF244" s="60" t="s">
        <v>6850</v>
      </c>
      <c r="AG244" s="54" t="s">
        <v>55</v>
      </c>
      <c r="AH244" s="32"/>
      <c r="AI244" s="32"/>
      <c r="AJ244" s="32"/>
      <c r="AK244" s="32"/>
      <c r="AL244" s="32" t="s">
        <v>2195</v>
      </c>
      <c r="AM244" s="32" t="s">
        <v>2195</v>
      </c>
      <c r="AN244" s="74" t="s">
        <v>8504</v>
      </c>
      <c r="AO244" s="74" t="s">
        <v>8504</v>
      </c>
      <c r="AP244" s="74" t="s">
        <v>9048</v>
      </c>
      <c r="AQ244" s="74" t="s">
        <v>9048</v>
      </c>
      <c r="AR244" s="2"/>
      <c r="AS244" s="3"/>
      <c r="AT244" s="3"/>
      <c r="AU244" s="3"/>
      <c r="AV244" s="3"/>
    </row>
    <row r="245" spans="1:48" x14ac:dyDescent="0.25">
      <c r="A245" s="46" t="s">
        <v>322</v>
      </c>
      <c r="B245">
        <v>245</v>
      </c>
      <c r="C245" s="47" t="s">
        <v>7699</v>
      </c>
      <c r="D245" s="49"/>
      <c r="E245" s="50">
        <v>1790.75048828125</v>
      </c>
      <c r="F245" s="50">
        <v>5291.888671875</v>
      </c>
      <c r="G245" s="51"/>
      <c r="H245" s="52"/>
      <c r="I245" s="52"/>
      <c r="J245" s="63"/>
      <c r="K245" s="32">
        <v>1</v>
      </c>
      <c r="L245" s="32">
        <v>1</v>
      </c>
      <c r="M245" s="33">
        <v>0</v>
      </c>
      <c r="N245" s="33">
        <v>0</v>
      </c>
      <c r="O245" s="33">
        <v>0</v>
      </c>
      <c r="P245" s="33">
        <v>0.99999899999999997</v>
      </c>
      <c r="Q245" s="33">
        <v>0</v>
      </c>
      <c r="R245" s="33" t="s">
        <v>8309</v>
      </c>
      <c r="S245" s="48">
        <v>245</v>
      </c>
      <c r="T2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5" s="54">
        <v>1708</v>
      </c>
      <c r="V245" s="54">
        <v>230</v>
      </c>
      <c r="W245" s="54">
        <v>717</v>
      </c>
      <c r="X245" s="54">
        <v>722</v>
      </c>
      <c r="Y245" s="54">
        <v>-25200</v>
      </c>
      <c r="Z245" s="54" t="s">
        <v>5599</v>
      </c>
      <c r="AA245" s="54" t="s">
        <v>6012</v>
      </c>
      <c r="AB245" s="60" t="s">
        <v>6352</v>
      </c>
      <c r="AC245" s="54" t="s">
        <v>6577</v>
      </c>
      <c r="AD245" s="56">
        <v>42935.69804398148</v>
      </c>
      <c r="AE245" s="54" t="s">
        <v>6607</v>
      </c>
      <c r="AF245" s="60" t="s">
        <v>6851</v>
      </c>
      <c r="AG245" s="54" t="s">
        <v>55</v>
      </c>
      <c r="AH245" s="32" t="s">
        <v>1814</v>
      </c>
      <c r="AI245" s="32" t="s">
        <v>1814</v>
      </c>
      <c r="AJ245" s="32" t="s">
        <v>2157</v>
      </c>
      <c r="AK245" s="32" t="s">
        <v>2157</v>
      </c>
      <c r="AL245" s="32"/>
      <c r="AM245" s="32"/>
      <c r="AN245" s="74" t="s">
        <v>8633</v>
      </c>
      <c r="AO245" s="74" t="s">
        <v>8633</v>
      </c>
      <c r="AP245" s="74" t="s">
        <v>9175</v>
      </c>
      <c r="AQ245" s="74" t="s">
        <v>9175</v>
      </c>
      <c r="AR245" s="2"/>
      <c r="AS245" s="3"/>
      <c r="AT245" s="3"/>
      <c r="AU245" s="3"/>
      <c r="AV245" s="3"/>
    </row>
    <row r="246" spans="1:48" x14ac:dyDescent="0.25">
      <c r="A246" s="46" t="s">
        <v>324</v>
      </c>
      <c r="B246">
        <v>246</v>
      </c>
      <c r="C246" s="47" t="s">
        <v>7700</v>
      </c>
      <c r="D246" s="49"/>
      <c r="E246" s="50">
        <v>2850.906982421875</v>
      </c>
      <c r="F246" s="50">
        <v>3251.235107421875</v>
      </c>
      <c r="G246" s="51"/>
      <c r="H246" s="52"/>
      <c r="I246" s="52"/>
      <c r="J246" s="63"/>
      <c r="K246" s="32">
        <v>0</v>
      </c>
      <c r="L246" s="32">
        <v>1</v>
      </c>
      <c r="M246" s="33">
        <v>0</v>
      </c>
      <c r="N246" s="33">
        <v>0.33333299999999999</v>
      </c>
      <c r="O246" s="33">
        <v>0</v>
      </c>
      <c r="P246" s="33">
        <v>0.63829800000000003</v>
      </c>
      <c r="Q246" s="33">
        <v>0</v>
      </c>
      <c r="R246" s="33">
        <v>0</v>
      </c>
      <c r="S246" s="48">
        <v>246</v>
      </c>
      <c r="T2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6" s="54">
        <v>236</v>
      </c>
      <c r="V246" s="54">
        <v>110</v>
      </c>
      <c r="W246" s="54">
        <v>735</v>
      </c>
      <c r="X246" s="54">
        <v>1215</v>
      </c>
      <c r="Y246" s="54"/>
      <c r="Z246" s="54" t="s">
        <v>5600</v>
      </c>
      <c r="AA246" s="54"/>
      <c r="AB246" s="54"/>
      <c r="AC246" s="54"/>
      <c r="AD246" s="56">
        <v>41464.551782407405</v>
      </c>
      <c r="AE246" s="54" t="s">
        <v>6607</v>
      </c>
      <c r="AF246" s="60" t="s">
        <v>6852</v>
      </c>
      <c r="AG246" s="54" t="s">
        <v>55</v>
      </c>
      <c r="AH246" s="32"/>
      <c r="AI246" s="32"/>
      <c r="AJ246" s="32"/>
      <c r="AK246" s="32"/>
      <c r="AL246" s="32"/>
      <c r="AM246" s="32"/>
      <c r="AN246" s="74" t="s">
        <v>8626</v>
      </c>
      <c r="AO246" s="74" t="s">
        <v>8626</v>
      </c>
      <c r="AP246" s="74" t="s">
        <v>9168</v>
      </c>
      <c r="AQ246" s="74" t="s">
        <v>9168</v>
      </c>
      <c r="AR246" s="2"/>
      <c r="AS246" s="3"/>
      <c r="AT246" s="3"/>
      <c r="AU246" s="3"/>
      <c r="AV246" s="3"/>
    </row>
    <row r="247" spans="1:48" x14ac:dyDescent="0.25">
      <c r="A247" s="46" t="s">
        <v>325</v>
      </c>
      <c r="B247">
        <v>247</v>
      </c>
      <c r="C247" s="47" t="s">
        <v>7701</v>
      </c>
      <c r="D247" s="49"/>
      <c r="E247" s="50">
        <v>7849.17919921875</v>
      </c>
      <c r="F247" s="50">
        <v>6805.37841796875</v>
      </c>
      <c r="G247" s="51"/>
      <c r="H247" s="52"/>
      <c r="I247" s="52"/>
      <c r="J247" s="63"/>
      <c r="K247" s="32">
        <v>1</v>
      </c>
      <c r="L247" s="32">
        <v>1</v>
      </c>
      <c r="M247" s="33">
        <v>0</v>
      </c>
      <c r="N247" s="33">
        <v>0</v>
      </c>
      <c r="O247" s="33">
        <v>0</v>
      </c>
      <c r="P247" s="33">
        <v>0.99999899999999997</v>
      </c>
      <c r="Q247" s="33">
        <v>0</v>
      </c>
      <c r="R247" s="33" t="s">
        <v>8309</v>
      </c>
      <c r="S247" s="48">
        <v>247</v>
      </c>
      <c r="T2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7" s="54">
        <v>544</v>
      </c>
      <c r="V247" s="54">
        <v>742</v>
      </c>
      <c r="W247" s="54">
        <v>18527</v>
      </c>
      <c r="X247" s="54">
        <v>14</v>
      </c>
      <c r="Y247" s="54">
        <v>7200</v>
      </c>
      <c r="Z247" s="54" t="s">
        <v>5601</v>
      </c>
      <c r="AA247" s="54" t="s">
        <v>6102</v>
      </c>
      <c r="AB247" s="60" t="s">
        <v>6353</v>
      </c>
      <c r="AC247" s="54" t="s">
        <v>6102</v>
      </c>
      <c r="AD247" s="56">
        <v>40525.483078703706</v>
      </c>
      <c r="AE247" s="54" t="s">
        <v>6607</v>
      </c>
      <c r="AF247" s="60" t="s">
        <v>6853</v>
      </c>
      <c r="AG247" s="54" t="s">
        <v>55</v>
      </c>
      <c r="AH247" s="32" t="s">
        <v>1816</v>
      </c>
      <c r="AI247" s="32" t="s">
        <v>1816</v>
      </c>
      <c r="AJ247" s="32" t="s">
        <v>2139</v>
      </c>
      <c r="AK247" s="32" t="s">
        <v>2139</v>
      </c>
      <c r="AL247" s="32"/>
      <c r="AM247" s="32"/>
      <c r="AN247" s="74" t="s">
        <v>8634</v>
      </c>
      <c r="AO247" s="74" t="s">
        <v>8634</v>
      </c>
      <c r="AP247" s="74" t="s">
        <v>9176</v>
      </c>
      <c r="AQ247" s="74" t="s">
        <v>9176</v>
      </c>
      <c r="AR247" s="2"/>
      <c r="AS247" s="3"/>
      <c r="AT247" s="3"/>
      <c r="AU247" s="3"/>
      <c r="AV247" s="3"/>
    </row>
    <row r="248" spans="1:48" x14ac:dyDescent="0.25">
      <c r="A248" s="46" t="s">
        <v>326</v>
      </c>
      <c r="B248">
        <v>248</v>
      </c>
      <c r="C248" s="47" t="s">
        <v>7702</v>
      </c>
      <c r="D248" s="49"/>
      <c r="E248" s="50">
        <v>5025.759765625</v>
      </c>
      <c r="F248" s="50">
        <v>6458.724609375</v>
      </c>
      <c r="G248" s="51"/>
      <c r="H248" s="52"/>
      <c r="I248" s="52"/>
      <c r="J248" s="63"/>
      <c r="K248" s="32">
        <v>0</v>
      </c>
      <c r="L248" s="32">
        <v>6</v>
      </c>
      <c r="M248" s="33">
        <v>11719.666667</v>
      </c>
      <c r="N248" s="33">
        <v>3.86E-4</v>
      </c>
      <c r="O248" s="33">
        <v>4.3999999999999999E-5</v>
      </c>
      <c r="P248" s="33">
        <v>1.219452</v>
      </c>
      <c r="Q248" s="33">
        <v>0.2</v>
      </c>
      <c r="R248" s="33">
        <v>0</v>
      </c>
      <c r="S248" s="48">
        <v>248</v>
      </c>
      <c r="T2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8" s="54">
        <v>258</v>
      </c>
      <c r="V248" s="54">
        <v>28</v>
      </c>
      <c r="W248" s="54">
        <v>93</v>
      </c>
      <c r="X248" s="54">
        <v>3</v>
      </c>
      <c r="Y248" s="54"/>
      <c r="Z248" s="54"/>
      <c r="AA248" s="54" t="s">
        <v>6017</v>
      </c>
      <c r="AB248" s="54"/>
      <c r="AC248" s="54"/>
      <c r="AD248" s="56">
        <v>40730.678101851852</v>
      </c>
      <c r="AE248" s="54" t="s">
        <v>6607</v>
      </c>
      <c r="AF248" s="60" t="s">
        <v>6854</v>
      </c>
      <c r="AG248" s="54" t="s">
        <v>55</v>
      </c>
      <c r="AH248" s="32"/>
      <c r="AI248" s="32"/>
      <c r="AJ248" s="32"/>
      <c r="AK248" s="32"/>
      <c r="AL248" s="32"/>
      <c r="AM248" s="32"/>
      <c r="AN248" s="74" t="s">
        <v>8635</v>
      </c>
      <c r="AO248" s="74" t="s">
        <v>8635</v>
      </c>
      <c r="AP248" s="74" t="s">
        <v>9177</v>
      </c>
      <c r="AQ248" s="74" t="s">
        <v>9177</v>
      </c>
      <c r="AR248" s="2"/>
      <c r="AS248" s="3"/>
      <c r="AT248" s="3"/>
      <c r="AU248" s="3"/>
      <c r="AV248" s="3"/>
    </row>
    <row r="249" spans="1:48" x14ac:dyDescent="0.25">
      <c r="A249" s="46" t="s">
        <v>905</v>
      </c>
      <c r="B249">
        <v>249</v>
      </c>
      <c r="C249" s="47" t="s">
        <v>7703</v>
      </c>
      <c r="D249" s="49"/>
      <c r="E249" s="50">
        <v>4275.0302734375</v>
      </c>
      <c r="F249" s="50">
        <v>7928.01416015625</v>
      </c>
      <c r="G249" s="51"/>
      <c r="H249" s="52"/>
      <c r="I249" s="52"/>
      <c r="J249" s="63"/>
      <c r="K249" s="32">
        <v>2</v>
      </c>
      <c r="L249" s="32">
        <v>0</v>
      </c>
      <c r="M249" s="33">
        <v>0.33333299999999999</v>
      </c>
      <c r="N249" s="33">
        <v>3.1300000000000002E-4</v>
      </c>
      <c r="O249" s="33">
        <v>3.9999999999999998E-6</v>
      </c>
      <c r="P249" s="33">
        <v>0.49551099999999998</v>
      </c>
      <c r="Q249" s="33">
        <v>0</v>
      </c>
      <c r="R249" s="33">
        <v>0</v>
      </c>
      <c r="S249" s="48">
        <v>249</v>
      </c>
      <c r="T2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49" s="54">
        <v>1140</v>
      </c>
      <c r="V249" s="54">
        <v>2624</v>
      </c>
      <c r="W249" s="54">
        <v>4003</v>
      </c>
      <c r="X249" s="54">
        <v>1950</v>
      </c>
      <c r="Y249" s="54">
        <v>7200</v>
      </c>
      <c r="Z249" s="54" t="s">
        <v>5602</v>
      </c>
      <c r="AA249" s="54" t="s">
        <v>6103</v>
      </c>
      <c r="AB249" s="60" t="s">
        <v>6354</v>
      </c>
      <c r="AC249" s="54" t="s">
        <v>6024</v>
      </c>
      <c r="AD249" s="56">
        <v>41738.537395833337</v>
      </c>
      <c r="AE249" s="54" t="s">
        <v>6607</v>
      </c>
      <c r="AF249" s="60" t="s">
        <v>6855</v>
      </c>
      <c r="AG249" s="54" t="s">
        <v>54</v>
      </c>
      <c r="AH249" s="32"/>
      <c r="AI249" s="32"/>
      <c r="AJ249" s="32"/>
      <c r="AK249" s="32"/>
      <c r="AL249" s="32"/>
      <c r="AM249" s="32"/>
      <c r="AN249" s="32"/>
      <c r="AO249" s="32"/>
      <c r="AP249" s="32"/>
      <c r="AQ249" s="32"/>
      <c r="AR249" s="2"/>
      <c r="AS249" s="3"/>
      <c r="AT249" s="3"/>
      <c r="AU249" s="3"/>
      <c r="AV249" s="3"/>
    </row>
    <row r="250" spans="1:48" x14ac:dyDescent="0.25">
      <c r="A250" s="46" t="s">
        <v>328</v>
      </c>
      <c r="B250">
        <v>250</v>
      </c>
      <c r="C250" s="47" t="s">
        <v>7704</v>
      </c>
      <c r="D250" s="49"/>
      <c r="E250" s="50">
        <v>3503.3349609375</v>
      </c>
      <c r="F250" s="50">
        <v>8252.9921875</v>
      </c>
      <c r="G250" s="51"/>
      <c r="H250" s="52"/>
      <c r="I250" s="52"/>
      <c r="J250" s="63"/>
      <c r="K250" s="32">
        <v>0</v>
      </c>
      <c r="L250" s="32">
        <v>1</v>
      </c>
      <c r="M250" s="33">
        <v>0</v>
      </c>
      <c r="N250" s="33">
        <v>3.1300000000000002E-4</v>
      </c>
      <c r="O250" s="33">
        <v>5.0000000000000004E-6</v>
      </c>
      <c r="P250" s="33">
        <v>0.38759500000000002</v>
      </c>
      <c r="Q250" s="33">
        <v>0</v>
      </c>
      <c r="R250" s="33">
        <v>0</v>
      </c>
      <c r="S250" s="48">
        <v>250</v>
      </c>
      <c r="T2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0" s="54">
        <v>322</v>
      </c>
      <c r="V250" s="54">
        <v>159</v>
      </c>
      <c r="W250" s="54">
        <v>8261</v>
      </c>
      <c r="X250" s="54">
        <v>4185</v>
      </c>
      <c r="Y250" s="54"/>
      <c r="Z250" s="54"/>
      <c r="AA250" s="54"/>
      <c r="AB250" s="54"/>
      <c r="AC250" s="54"/>
      <c r="AD250" s="56">
        <v>42554.538657407407</v>
      </c>
      <c r="AE250" s="54" t="s">
        <v>6607</v>
      </c>
      <c r="AF250" s="60" t="s">
        <v>6856</v>
      </c>
      <c r="AG250" s="54" t="s">
        <v>55</v>
      </c>
      <c r="AH250" s="32" t="s">
        <v>1817</v>
      </c>
      <c r="AI250" s="32" t="s">
        <v>1817</v>
      </c>
      <c r="AJ250" s="32" t="s">
        <v>2137</v>
      </c>
      <c r="AK250" s="32" t="s">
        <v>2137</v>
      </c>
      <c r="AL250" s="32"/>
      <c r="AM250" s="32"/>
      <c r="AN250" s="74" t="s">
        <v>501</v>
      </c>
      <c r="AO250" s="74" t="s">
        <v>501</v>
      </c>
      <c r="AP250" s="74" t="s">
        <v>9178</v>
      </c>
      <c r="AQ250" s="74" t="s">
        <v>9178</v>
      </c>
      <c r="AR250" s="2"/>
      <c r="AS250" s="3"/>
      <c r="AT250" s="3"/>
      <c r="AU250" s="3"/>
      <c r="AV250" s="3"/>
    </row>
    <row r="251" spans="1:48" x14ac:dyDescent="0.25">
      <c r="A251" s="46" t="s">
        <v>501</v>
      </c>
      <c r="B251">
        <v>251</v>
      </c>
      <c r="C251" s="47" t="s">
        <v>7705</v>
      </c>
      <c r="D251" s="49"/>
      <c r="E251" s="50">
        <v>7248.1357421875</v>
      </c>
      <c r="F251" s="50">
        <v>7881.54638671875</v>
      </c>
      <c r="G251" s="51"/>
      <c r="H251" s="52"/>
      <c r="I251" s="52"/>
      <c r="J251" s="63"/>
      <c r="K251" s="32">
        <v>3</v>
      </c>
      <c r="L251" s="32">
        <v>1</v>
      </c>
      <c r="M251" s="33">
        <v>1210</v>
      </c>
      <c r="N251" s="33">
        <v>3.8699999999999997E-4</v>
      </c>
      <c r="O251" s="33">
        <v>1.25E-4</v>
      </c>
      <c r="P251" s="33">
        <v>0.83857199999999998</v>
      </c>
      <c r="Q251" s="33">
        <v>0</v>
      </c>
      <c r="R251" s="33">
        <v>0</v>
      </c>
      <c r="S251" s="48">
        <v>251</v>
      </c>
      <c r="T2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1" s="54">
        <v>1096</v>
      </c>
      <c r="V251" s="54">
        <v>1244</v>
      </c>
      <c r="W251" s="54">
        <v>2691</v>
      </c>
      <c r="X251" s="54">
        <v>748</v>
      </c>
      <c r="Y251" s="54"/>
      <c r="Z251" s="54"/>
      <c r="AA251" s="54"/>
      <c r="AB251" s="54"/>
      <c r="AC251" s="54"/>
      <c r="AD251" s="56">
        <v>42627.682835648149</v>
      </c>
      <c r="AE251" s="54" t="s">
        <v>6607</v>
      </c>
      <c r="AF251" s="60" t="s">
        <v>6857</v>
      </c>
      <c r="AG251" s="54" t="s">
        <v>55</v>
      </c>
      <c r="AH251" s="32" t="s">
        <v>1817</v>
      </c>
      <c r="AI251" s="32" t="s">
        <v>1817</v>
      </c>
      <c r="AJ251" s="32" t="s">
        <v>2137</v>
      </c>
      <c r="AK251" s="32" t="s">
        <v>2137</v>
      </c>
      <c r="AL251" s="32"/>
      <c r="AM251" s="32"/>
      <c r="AN251" s="74" t="s">
        <v>8636</v>
      </c>
      <c r="AO251" s="74" t="s">
        <v>8636</v>
      </c>
      <c r="AP251" s="74" t="s">
        <v>8636</v>
      </c>
      <c r="AQ251" s="74" t="s">
        <v>8636</v>
      </c>
      <c r="AR251" s="2"/>
      <c r="AS251" s="3"/>
      <c r="AT251" s="3"/>
      <c r="AU251" s="3"/>
      <c r="AV251" s="3"/>
    </row>
    <row r="252" spans="1:48" x14ac:dyDescent="0.25">
      <c r="A252" s="46" t="s">
        <v>329</v>
      </c>
      <c r="B252">
        <v>252</v>
      </c>
      <c r="C252" s="47" t="s">
        <v>7706</v>
      </c>
      <c r="D252" s="49"/>
      <c r="E252" s="50">
        <v>1501.8037109375</v>
      </c>
      <c r="F252" s="50">
        <v>4844.8671875</v>
      </c>
      <c r="G252" s="51"/>
      <c r="H252" s="52"/>
      <c r="I252" s="52"/>
      <c r="J252" s="63"/>
      <c r="K252" s="32">
        <v>1</v>
      </c>
      <c r="L252" s="32">
        <v>3</v>
      </c>
      <c r="M252" s="33">
        <v>2069.7064479999999</v>
      </c>
      <c r="N252" s="33">
        <v>5.2499999999999997E-4</v>
      </c>
      <c r="O252" s="33">
        <v>1.7669999999999999E-3</v>
      </c>
      <c r="P252" s="33">
        <v>0.777725</v>
      </c>
      <c r="Q252" s="33">
        <v>0.16666666666666666</v>
      </c>
      <c r="R252" s="33">
        <v>0</v>
      </c>
      <c r="S252" s="48">
        <v>252</v>
      </c>
      <c r="T2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2" s="54">
        <v>333</v>
      </c>
      <c r="V252" s="54">
        <v>547</v>
      </c>
      <c r="W252" s="54">
        <v>2264</v>
      </c>
      <c r="X252" s="54">
        <v>4490</v>
      </c>
      <c r="Y252" s="54">
        <v>7200</v>
      </c>
      <c r="Z252" s="54"/>
      <c r="AA252" s="54"/>
      <c r="AB252" s="54"/>
      <c r="AC252" s="54" t="s">
        <v>6024</v>
      </c>
      <c r="AD252" s="56">
        <v>41961.513124999998</v>
      </c>
      <c r="AE252" s="54" t="s">
        <v>6607</v>
      </c>
      <c r="AF252" s="60" t="s">
        <v>6858</v>
      </c>
      <c r="AG252" s="54" t="s">
        <v>55</v>
      </c>
      <c r="AH252" s="32"/>
      <c r="AI252" s="32"/>
      <c r="AJ252" s="32"/>
      <c r="AK252" s="32"/>
      <c r="AL252" s="32"/>
      <c r="AM252" s="32"/>
      <c r="AN252" s="74" t="s">
        <v>8637</v>
      </c>
      <c r="AO252" s="74" t="s">
        <v>8637</v>
      </c>
      <c r="AP252" s="74" t="s">
        <v>9179</v>
      </c>
      <c r="AQ252" s="74" t="s">
        <v>9179</v>
      </c>
      <c r="AR252" s="2"/>
      <c r="AS252" s="3"/>
      <c r="AT252" s="3"/>
      <c r="AU252" s="3"/>
      <c r="AV252" s="3"/>
    </row>
    <row r="253" spans="1:48" x14ac:dyDescent="0.25">
      <c r="A253" s="46" t="s">
        <v>585</v>
      </c>
      <c r="B253">
        <v>253</v>
      </c>
      <c r="C253" s="47" t="s">
        <v>7707</v>
      </c>
      <c r="D253" s="49"/>
      <c r="E253" s="50">
        <v>3678.435546875</v>
      </c>
      <c r="F253" s="50">
        <v>3495.9365234375</v>
      </c>
      <c r="G253" s="51"/>
      <c r="H253" s="52"/>
      <c r="I253" s="52"/>
      <c r="J253" s="63"/>
      <c r="K253" s="32">
        <v>1</v>
      </c>
      <c r="L253" s="32">
        <v>2</v>
      </c>
      <c r="M253" s="33">
        <v>37.300604</v>
      </c>
      <c r="N253" s="33">
        <v>5.1900000000000004E-4</v>
      </c>
      <c r="O253" s="33">
        <v>2.4689999999999998E-3</v>
      </c>
      <c r="P253" s="33">
        <v>0.542215</v>
      </c>
      <c r="Q253" s="33">
        <v>0.33333333333333331</v>
      </c>
      <c r="R253" s="33">
        <v>0</v>
      </c>
      <c r="S253" s="48">
        <v>253</v>
      </c>
      <c r="T2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3" s="54">
        <v>2712</v>
      </c>
      <c r="V253" s="54">
        <v>1322</v>
      </c>
      <c r="W253" s="54">
        <v>11054</v>
      </c>
      <c r="X253" s="54">
        <v>3775</v>
      </c>
      <c r="Y253" s="54"/>
      <c r="Z253" s="54" t="s">
        <v>5603</v>
      </c>
      <c r="AA253" s="54" t="s">
        <v>6018</v>
      </c>
      <c r="AB253" s="54"/>
      <c r="AC253" s="54"/>
      <c r="AD253" s="56">
        <v>41158.529293981483</v>
      </c>
      <c r="AE253" s="54" t="s">
        <v>6607</v>
      </c>
      <c r="AF253" s="60" t="s">
        <v>6859</v>
      </c>
      <c r="AG253" s="54" t="s">
        <v>55</v>
      </c>
      <c r="AH253" s="32"/>
      <c r="AI253" s="32"/>
      <c r="AJ253" s="32"/>
      <c r="AK253" s="32"/>
      <c r="AL253" s="32"/>
      <c r="AM253" s="32"/>
      <c r="AN253" s="74" t="s">
        <v>8638</v>
      </c>
      <c r="AO253" s="74" t="s">
        <v>8638</v>
      </c>
      <c r="AP253" s="74" t="s">
        <v>9035</v>
      </c>
      <c r="AQ253" s="74" t="s">
        <v>9035</v>
      </c>
      <c r="AR253" s="2"/>
      <c r="AS253" s="3"/>
      <c r="AT253" s="3"/>
      <c r="AU253" s="3"/>
      <c r="AV253" s="3"/>
    </row>
    <row r="254" spans="1:48" x14ac:dyDescent="0.25">
      <c r="A254" s="46" t="s">
        <v>330</v>
      </c>
      <c r="B254">
        <v>254</v>
      </c>
      <c r="C254" s="47" t="s">
        <v>7708</v>
      </c>
      <c r="D254" s="49"/>
      <c r="E254" s="50">
        <v>516.12744140625</v>
      </c>
      <c r="F254" s="50">
        <v>7776.63916015625</v>
      </c>
      <c r="G254" s="51"/>
      <c r="H254" s="52"/>
      <c r="I254" s="52"/>
      <c r="J254" s="63"/>
      <c r="K254" s="32">
        <v>0</v>
      </c>
      <c r="L254" s="32">
        <v>3</v>
      </c>
      <c r="M254" s="33">
        <v>1216.6820049999999</v>
      </c>
      <c r="N254" s="33">
        <v>4.0400000000000001E-4</v>
      </c>
      <c r="O254" s="33">
        <v>9.1000000000000003E-5</v>
      </c>
      <c r="P254" s="33">
        <v>0.80921299999999996</v>
      </c>
      <c r="Q254" s="33">
        <v>0</v>
      </c>
      <c r="R254" s="33">
        <v>0</v>
      </c>
      <c r="S254" s="48">
        <v>254</v>
      </c>
      <c r="T2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4" s="54">
        <v>86</v>
      </c>
      <c r="V254" s="54">
        <v>567</v>
      </c>
      <c r="W254" s="54">
        <v>18799</v>
      </c>
      <c r="X254" s="54">
        <v>89437</v>
      </c>
      <c r="Y254" s="54">
        <v>7200</v>
      </c>
      <c r="Z254" s="54" t="s">
        <v>5604</v>
      </c>
      <c r="AA254" s="54" t="s">
        <v>6104</v>
      </c>
      <c r="AB254" s="54"/>
      <c r="AC254" s="54" t="s">
        <v>6024</v>
      </c>
      <c r="AD254" s="56">
        <v>41556.248969907407</v>
      </c>
      <c r="AE254" s="54" t="s">
        <v>6607</v>
      </c>
      <c r="AF254" s="60" t="s">
        <v>6860</v>
      </c>
      <c r="AG254" s="54" t="s">
        <v>55</v>
      </c>
      <c r="AH254" s="32"/>
      <c r="AI254" s="32"/>
      <c r="AJ254" s="32"/>
      <c r="AK254" s="32"/>
      <c r="AL254" s="32"/>
      <c r="AM254" s="32"/>
      <c r="AN254" s="74" t="s">
        <v>8639</v>
      </c>
      <c r="AO254" s="74" t="s">
        <v>8639</v>
      </c>
      <c r="AP254" s="74" t="s">
        <v>9180</v>
      </c>
      <c r="AQ254" s="74" t="s">
        <v>9180</v>
      </c>
      <c r="AR254" s="2"/>
      <c r="AS254" s="3"/>
      <c r="AT254" s="3"/>
      <c r="AU254" s="3"/>
      <c r="AV254" s="3"/>
    </row>
    <row r="255" spans="1:48" x14ac:dyDescent="0.25">
      <c r="A255" s="46" t="s">
        <v>906</v>
      </c>
      <c r="B255">
        <v>255</v>
      </c>
      <c r="C255" s="47" t="s">
        <v>7709</v>
      </c>
      <c r="D255" s="49"/>
      <c r="E255" s="50">
        <v>651.92071533203125</v>
      </c>
      <c r="F255" s="50">
        <v>7847.41748046875</v>
      </c>
      <c r="G255" s="51"/>
      <c r="H255" s="52"/>
      <c r="I255" s="52"/>
      <c r="J255" s="63"/>
      <c r="K255" s="32">
        <v>1</v>
      </c>
      <c r="L255" s="32">
        <v>0</v>
      </c>
      <c r="M255" s="33">
        <v>0</v>
      </c>
      <c r="N255" s="33">
        <v>3.2499999999999999E-4</v>
      </c>
      <c r="O255" s="33">
        <v>3.9999999999999998E-6</v>
      </c>
      <c r="P255" s="33">
        <v>0.37927699999999998</v>
      </c>
      <c r="Q255" s="33">
        <v>0</v>
      </c>
      <c r="R255" s="33">
        <v>0</v>
      </c>
      <c r="S255" s="48">
        <v>255</v>
      </c>
      <c r="T2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5" s="54">
        <v>243</v>
      </c>
      <c r="V255" s="54">
        <v>107</v>
      </c>
      <c r="W255" s="54">
        <v>1511</v>
      </c>
      <c r="X255" s="54">
        <v>436</v>
      </c>
      <c r="Y255" s="54">
        <v>7200</v>
      </c>
      <c r="Z255" s="54" t="s">
        <v>5605</v>
      </c>
      <c r="AA255" s="54"/>
      <c r="AB255" s="54"/>
      <c r="AC255" s="54" t="s">
        <v>6575</v>
      </c>
      <c r="AD255" s="56">
        <v>41350.842534722222</v>
      </c>
      <c r="AE255" s="54" t="s">
        <v>6607</v>
      </c>
      <c r="AF255" s="60" t="s">
        <v>6861</v>
      </c>
      <c r="AG255" s="54" t="s">
        <v>54</v>
      </c>
      <c r="AH255" s="32"/>
      <c r="AI255" s="32"/>
      <c r="AJ255" s="32"/>
      <c r="AK255" s="32"/>
      <c r="AL255" s="32"/>
      <c r="AM255" s="32"/>
      <c r="AN255" s="32"/>
      <c r="AO255" s="32"/>
      <c r="AP255" s="32"/>
      <c r="AQ255" s="32"/>
      <c r="AR255" s="2"/>
      <c r="AS255" s="3"/>
      <c r="AT255" s="3"/>
      <c r="AU255" s="3"/>
      <c r="AV255" s="3"/>
    </row>
    <row r="256" spans="1:48" x14ac:dyDescent="0.25">
      <c r="A256" s="46" t="s">
        <v>907</v>
      </c>
      <c r="B256">
        <v>256</v>
      </c>
      <c r="C256" s="47" t="s">
        <v>7710</v>
      </c>
      <c r="D256" s="49"/>
      <c r="E256" s="50">
        <v>2000.622314453125</v>
      </c>
      <c r="F256" s="50">
        <v>8608.576171875</v>
      </c>
      <c r="G256" s="51"/>
      <c r="H256" s="52"/>
      <c r="I256" s="52"/>
      <c r="J256" s="63"/>
      <c r="K256" s="32">
        <v>3</v>
      </c>
      <c r="L256" s="32">
        <v>0</v>
      </c>
      <c r="M256" s="33">
        <v>374.068623</v>
      </c>
      <c r="N256" s="33">
        <v>4.4299999999999998E-4</v>
      </c>
      <c r="O256" s="33">
        <v>3.4000000000000002E-4</v>
      </c>
      <c r="P256" s="33">
        <v>0.60550800000000005</v>
      </c>
      <c r="Q256" s="33">
        <v>0.16666666666666666</v>
      </c>
      <c r="R256" s="33">
        <v>0</v>
      </c>
      <c r="S256" s="48">
        <v>256</v>
      </c>
      <c r="T2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6" s="54">
        <v>208</v>
      </c>
      <c r="V256" s="54">
        <v>9893</v>
      </c>
      <c r="W256" s="54">
        <v>2242</v>
      </c>
      <c r="X256" s="54">
        <v>1346</v>
      </c>
      <c r="Y256" s="54"/>
      <c r="Z256" s="54" t="s">
        <v>5606</v>
      </c>
      <c r="AA256" s="54" t="s">
        <v>6012</v>
      </c>
      <c r="AB256" s="54"/>
      <c r="AC256" s="54"/>
      <c r="AD256" s="56">
        <v>40866.711909722224</v>
      </c>
      <c r="AE256" s="54" t="s">
        <v>6607</v>
      </c>
      <c r="AF256" s="60" t="s">
        <v>6862</v>
      </c>
      <c r="AG256" s="54" t="s">
        <v>54</v>
      </c>
      <c r="AH256" s="32"/>
      <c r="AI256" s="32"/>
      <c r="AJ256" s="32"/>
      <c r="AK256" s="32"/>
      <c r="AL256" s="32"/>
      <c r="AM256" s="32"/>
      <c r="AN256" s="32"/>
      <c r="AO256" s="32"/>
      <c r="AP256" s="32"/>
      <c r="AQ256" s="32"/>
      <c r="AR256" s="2"/>
      <c r="AS256" s="3"/>
      <c r="AT256" s="3"/>
      <c r="AU256" s="3"/>
      <c r="AV256" s="3"/>
    </row>
    <row r="257" spans="1:48" x14ac:dyDescent="0.25">
      <c r="A257" s="46" t="s">
        <v>331</v>
      </c>
      <c r="B257">
        <v>257</v>
      </c>
      <c r="C257" s="47" t="s">
        <v>7711</v>
      </c>
      <c r="D257" s="49"/>
      <c r="E257" s="50">
        <v>8454.583984375</v>
      </c>
      <c r="F257" s="50">
        <v>2093.046630859375</v>
      </c>
      <c r="G257" s="51"/>
      <c r="H257" s="52"/>
      <c r="I257" s="52"/>
      <c r="J257" s="63"/>
      <c r="K257" s="32">
        <v>0</v>
      </c>
      <c r="L257" s="32">
        <v>2</v>
      </c>
      <c r="M257" s="33">
        <v>5.9585860000000004</v>
      </c>
      <c r="N257" s="33">
        <v>4.2099999999999999E-4</v>
      </c>
      <c r="O257" s="33">
        <v>2.9100000000000003E-4</v>
      </c>
      <c r="P257" s="33">
        <v>0.38639299999999999</v>
      </c>
      <c r="Q257" s="33">
        <v>0</v>
      </c>
      <c r="R257" s="33">
        <v>0</v>
      </c>
      <c r="S257" s="48">
        <v>257</v>
      </c>
      <c r="T2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7" s="54">
        <v>102</v>
      </c>
      <c r="V257" s="54">
        <v>84</v>
      </c>
      <c r="W257" s="54">
        <v>330</v>
      </c>
      <c r="X257" s="54">
        <v>1000</v>
      </c>
      <c r="Y257" s="54"/>
      <c r="Z257" s="54" t="s">
        <v>5607</v>
      </c>
      <c r="AA257" s="54" t="s">
        <v>6017</v>
      </c>
      <c r="AB257" s="54"/>
      <c r="AC257" s="54"/>
      <c r="AD257" s="56">
        <v>43161.45722222222</v>
      </c>
      <c r="AE257" s="54" t="s">
        <v>6607</v>
      </c>
      <c r="AF257" s="60" t="s">
        <v>6863</v>
      </c>
      <c r="AG257" s="54" t="s">
        <v>55</v>
      </c>
      <c r="AH257" s="32" t="s">
        <v>1818</v>
      </c>
      <c r="AI257" s="32" t="s">
        <v>1818</v>
      </c>
      <c r="AJ257" s="32" t="s">
        <v>2146</v>
      </c>
      <c r="AK257" s="32" t="s">
        <v>2146</v>
      </c>
      <c r="AL257" s="32" t="s">
        <v>2214</v>
      </c>
      <c r="AM257" s="32" t="s">
        <v>2214</v>
      </c>
      <c r="AN257" s="74" t="s">
        <v>8640</v>
      </c>
      <c r="AO257" s="74" t="s">
        <v>8640</v>
      </c>
      <c r="AP257" s="74" t="s">
        <v>9181</v>
      </c>
      <c r="AQ257" s="74" t="s">
        <v>9181</v>
      </c>
      <c r="AR257" s="2"/>
      <c r="AS257" s="3"/>
      <c r="AT257" s="3"/>
      <c r="AU257" s="3"/>
      <c r="AV257" s="3"/>
    </row>
    <row r="258" spans="1:48" x14ac:dyDescent="0.25">
      <c r="A258" s="46" t="s">
        <v>753</v>
      </c>
      <c r="B258">
        <v>258</v>
      </c>
      <c r="C258" s="47" t="s">
        <v>7712</v>
      </c>
      <c r="D258" s="49"/>
      <c r="E258" s="50">
        <v>5125.33251953125</v>
      </c>
      <c r="F258" s="50">
        <v>3530.614013671875</v>
      </c>
      <c r="G258" s="51"/>
      <c r="H258" s="52"/>
      <c r="I258" s="52"/>
      <c r="J258" s="63"/>
      <c r="K258" s="32">
        <v>4</v>
      </c>
      <c r="L258" s="32">
        <v>2</v>
      </c>
      <c r="M258" s="33">
        <v>56.256436999999998</v>
      </c>
      <c r="N258" s="33">
        <v>4.37E-4</v>
      </c>
      <c r="O258" s="33">
        <v>5.5099999999999995E-4</v>
      </c>
      <c r="P258" s="33">
        <v>0.74713300000000005</v>
      </c>
      <c r="Q258" s="33">
        <v>0.1</v>
      </c>
      <c r="R258" s="33">
        <v>0.2</v>
      </c>
      <c r="S258" s="48">
        <v>258</v>
      </c>
      <c r="T2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8" s="54">
        <v>2790</v>
      </c>
      <c r="V258" s="54">
        <v>869</v>
      </c>
      <c r="W258" s="54">
        <v>718</v>
      </c>
      <c r="X258" s="54">
        <v>548</v>
      </c>
      <c r="Y258" s="54"/>
      <c r="Z258" s="60" t="s">
        <v>5608</v>
      </c>
      <c r="AA258" s="54" t="s">
        <v>6012</v>
      </c>
      <c r="AB258" s="54"/>
      <c r="AC258" s="54"/>
      <c r="AD258" s="56">
        <v>43152.885081018518</v>
      </c>
      <c r="AE258" s="54" t="s">
        <v>6607</v>
      </c>
      <c r="AF258" s="60" t="s">
        <v>6864</v>
      </c>
      <c r="AG258" s="54" t="s">
        <v>55</v>
      </c>
      <c r="AH258" s="32"/>
      <c r="AI258" s="32"/>
      <c r="AJ258" s="32"/>
      <c r="AK258" s="32"/>
      <c r="AL258" s="32"/>
      <c r="AM258" s="32"/>
      <c r="AN258" s="74" t="s">
        <v>8641</v>
      </c>
      <c r="AO258" s="74" t="s">
        <v>8641</v>
      </c>
      <c r="AP258" s="74" t="s">
        <v>9182</v>
      </c>
      <c r="AQ258" s="74" t="s">
        <v>9182</v>
      </c>
      <c r="AR258" s="2"/>
      <c r="AS258" s="3"/>
      <c r="AT258" s="3"/>
      <c r="AU258" s="3"/>
      <c r="AV258" s="3"/>
    </row>
    <row r="259" spans="1:48" x14ac:dyDescent="0.25">
      <c r="A259" s="46" t="s">
        <v>693</v>
      </c>
      <c r="B259">
        <v>259</v>
      </c>
      <c r="C259" s="47" t="s">
        <v>7713</v>
      </c>
      <c r="D259" s="49"/>
      <c r="E259" s="50">
        <v>5599.60302734375</v>
      </c>
      <c r="F259" s="50">
        <v>4289.8623046875</v>
      </c>
      <c r="G259" s="51"/>
      <c r="H259" s="52"/>
      <c r="I259" s="52"/>
      <c r="J259" s="63"/>
      <c r="K259" s="32">
        <v>20</v>
      </c>
      <c r="L259" s="32">
        <v>9</v>
      </c>
      <c r="M259" s="33">
        <v>6950.7400539999999</v>
      </c>
      <c r="N259" s="33">
        <v>5.6400000000000005E-4</v>
      </c>
      <c r="O259" s="33">
        <v>6.1869999999999998E-3</v>
      </c>
      <c r="P259" s="33">
        <v>3.4744410000000001</v>
      </c>
      <c r="Q259" s="33">
        <v>6.3076923076923072E-2</v>
      </c>
      <c r="R259" s="33">
        <v>3.8461538461538464E-2</v>
      </c>
      <c r="S259" s="48">
        <v>259</v>
      </c>
      <c r="T2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59" s="54">
        <v>128</v>
      </c>
      <c r="V259" s="54">
        <v>387</v>
      </c>
      <c r="W259" s="54">
        <v>3249</v>
      </c>
      <c r="X259" s="54">
        <v>2437</v>
      </c>
      <c r="Y259" s="54"/>
      <c r="Z259" s="54" t="s">
        <v>5609</v>
      </c>
      <c r="AA259" s="54" t="s">
        <v>6017</v>
      </c>
      <c r="AB259" s="60" t="s">
        <v>6355</v>
      </c>
      <c r="AC259" s="54"/>
      <c r="AD259" s="56">
        <v>40849.875636574077</v>
      </c>
      <c r="AE259" s="54" t="s">
        <v>6607</v>
      </c>
      <c r="AF259" s="60" t="s">
        <v>6865</v>
      </c>
      <c r="AG259" s="54" t="s">
        <v>55</v>
      </c>
      <c r="AH259" s="32" t="s">
        <v>2100</v>
      </c>
      <c r="AI259" s="32" t="s">
        <v>2100</v>
      </c>
      <c r="AJ259" s="32" t="s">
        <v>2139</v>
      </c>
      <c r="AK259" s="32" t="s">
        <v>2139</v>
      </c>
      <c r="AL259" s="32" t="s">
        <v>2226</v>
      </c>
      <c r="AM259" s="32" t="s">
        <v>2226</v>
      </c>
      <c r="AN259" s="74" t="s">
        <v>9547</v>
      </c>
      <c r="AO259" s="74" t="s">
        <v>9672</v>
      </c>
      <c r="AP259" s="74" t="s">
        <v>9752</v>
      </c>
      <c r="AQ259" s="74" t="s">
        <v>9752</v>
      </c>
      <c r="AR259" s="2"/>
      <c r="AS259" s="3"/>
      <c r="AT259" s="3"/>
      <c r="AU259" s="3"/>
      <c r="AV259" s="3"/>
    </row>
    <row r="260" spans="1:48" x14ac:dyDescent="0.25">
      <c r="A260" s="46" t="s">
        <v>332</v>
      </c>
      <c r="B260">
        <v>260</v>
      </c>
      <c r="C260" s="47" t="s">
        <v>7714</v>
      </c>
      <c r="D260" s="49"/>
      <c r="E260" s="50">
        <v>2066.108642578125</v>
      </c>
      <c r="F260" s="50">
        <v>4841.5107421875</v>
      </c>
      <c r="G260" s="51"/>
      <c r="H260" s="52"/>
      <c r="I260" s="52"/>
      <c r="J260" s="63"/>
      <c r="K260" s="32">
        <v>0</v>
      </c>
      <c r="L260" s="32">
        <v>3</v>
      </c>
      <c r="M260" s="33">
        <v>63.916739</v>
      </c>
      <c r="N260" s="33">
        <v>5.3399999999999997E-4</v>
      </c>
      <c r="O260" s="33">
        <v>2.6779999999999998E-3</v>
      </c>
      <c r="P260" s="33">
        <v>0.48669800000000002</v>
      </c>
      <c r="Q260" s="33">
        <v>0.16666666666666666</v>
      </c>
      <c r="R260" s="33">
        <v>0</v>
      </c>
      <c r="S260" s="48">
        <v>260</v>
      </c>
      <c r="T2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0" s="54">
        <v>926</v>
      </c>
      <c r="V260" s="54">
        <v>8500</v>
      </c>
      <c r="W260" s="54">
        <v>9690</v>
      </c>
      <c r="X260" s="54">
        <v>79</v>
      </c>
      <c r="Y260" s="54">
        <v>7200</v>
      </c>
      <c r="Z260" s="54" t="s">
        <v>5610</v>
      </c>
      <c r="AA260" s="54"/>
      <c r="AB260" s="60" t="s">
        <v>6356</v>
      </c>
      <c r="AC260" s="54" t="s">
        <v>6024</v>
      </c>
      <c r="AD260" s="56">
        <v>40811.453726851854</v>
      </c>
      <c r="AE260" s="54" t="s">
        <v>6607</v>
      </c>
      <c r="AF260" s="60" t="s">
        <v>6866</v>
      </c>
      <c r="AG260" s="54" t="s">
        <v>55</v>
      </c>
      <c r="AH260" s="32"/>
      <c r="AI260" s="32"/>
      <c r="AJ260" s="32"/>
      <c r="AK260" s="32"/>
      <c r="AL260" s="32"/>
      <c r="AM260" s="32"/>
      <c r="AN260" s="74" t="s">
        <v>8642</v>
      </c>
      <c r="AO260" s="74" t="s">
        <v>8941</v>
      </c>
      <c r="AP260" s="74" t="s">
        <v>9183</v>
      </c>
      <c r="AQ260" s="74" t="s">
        <v>9448</v>
      </c>
      <c r="AR260" s="2"/>
      <c r="AS260" s="3"/>
      <c r="AT260" s="3"/>
      <c r="AU260" s="3"/>
      <c r="AV260" s="3"/>
    </row>
    <row r="261" spans="1:48" x14ac:dyDescent="0.25">
      <c r="A261" s="46" t="s">
        <v>333</v>
      </c>
      <c r="B261">
        <v>261</v>
      </c>
      <c r="C261" s="47" t="s">
        <v>7715</v>
      </c>
      <c r="D261" s="49"/>
      <c r="E261" s="50">
        <v>7300.9970703125</v>
      </c>
      <c r="F261" s="50">
        <v>4259.9580078125</v>
      </c>
      <c r="G261" s="51"/>
      <c r="H261" s="52"/>
      <c r="I261" s="52"/>
      <c r="J261" s="63"/>
      <c r="K261" s="32">
        <v>0</v>
      </c>
      <c r="L261" s="32">
        <v>1</v>
      </c>
      <c r="M261" s="33">
        <v>0</v>
      </c>
      <c r="N261" s="33">
        <v>4.1599999999999997E-4</v>
      </c>
      <c r="O261" s="33">
        <v>4.2400000000000001E-4</v>
      </c>
      <c r="P261" s="33">
        <v>0.25786900000000001</v>
      </c>
      <c r="Q261" s="33">
        <v>0</v>
      </c>
      <c r="R261" s="33">
        <v>0</v>
      </c>
      <c r="S261" s="48">
        <v>261</v>
      </c>
      <c r="T2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1" s="54">
        <v>296</v>
      </c>
      <c r="V261" s="54">
        <v>263</v>
      </c>
      <c r="W261" s="54">
        <v>2674</v>
      </c>
      <c r="X261" s="54">
        <v>1853</v>
      </c>
      <c r="Y261" s="54">
        <v>7200</v>
      </c>
      <c r="Z261" s="54" t="s">
        <v>5611</v>
      </c>
      <c r="AA261" s="54"/>
      <c r="AB261" s="54"/>
      <c r="AC261" s="54" t="s">
        <v>6578</v>
      </c>
      <c r="AD261" s="56">
        <v>40919.449444444443</v>
      </c>
      <c r="AE261" s="54" t="s">
        <v>6607</v>
      </c>
      <c r="AF261" s="60" t="s">
        <v>6867</v>
      </c>
      <c r="AG261" s="54" t="s">
        <v>55</v>
      </c>
      <c r="AH261" s="32" t="s">
        <v>1806</v>
      </c>
      <c r="AI261" s="32" t="s">
        <v>1806</v>
      </c>
      <c r="AJ261" s="32" t="s">
        <v>2137</v>
      </c>
      <c r="AK261" s="32" t="s">
        <v>2137</v>
      </c>
      <c r="AL261" s="32"/>
      <c r="AM261" s="32"/>
      <c r="AN261" s="74" t="s">
        <v>8643</v>
      </c>
      <c r="AO261" s="74" t="s">
        <v>8643</v>
      </c>
      <c r="AP261" s="74" t="s">
        <v>9162</v>
      </c>
      <c r="AQ261" s="74" t="s">
        <v>9162</v>
      </c>
      <c r="AR261" s="2"/>
      <c r="AS261" s="3"/>
      <c r="AT261" s="3"/>
      <c r="AU261" s="3"/>
      <c r="AV261" s="3"/>
    </row>
    <row r="262" spans="1:48" x14ac:dyDescent="0.25">
      <c r="A262" s="46" t="s">
        <v>334</v>
      </c>
      <c r="B262">
        <v>262</v>
      </c>
      <c r="C262" s="47" t="s">
        <v>7716</v>
      </c>
      <c r="D262" s="49"/>
      <c r="E262" s="50">
        <v>8544.712890625</v>
      </c>
      <c r="F262" s="50">
        <v>2660.254638671875</v>
      </c>
      <c r="G262" s="51"/>
      <c r="H262" s="52"/>
      <c r="I262" s="52"/>
      <c r="J262" s="63"/>
      <c r="K262" s="32">
        <v>0</v>
      </c>
      <c r="L262" s="32">
        <v>1</v>
      </c>
      <c r="M262" s="33">
        <v>0</v>
      </c>
      <c r="N262" s="33">
        <v>1</v>
      </c>
      <c r="O262" s="33">
        <v>0</v>
      </c>
      <c r="P262" s="33">
        <v>0.99999899999999997</v>
      </c>
      <c r="Q262" s="33">
        <v>0</v>
      </c>
      <c r="R262" s="33">
        <v>0</v>
      </c>
      <c r="S262" s="48">
        <v>262</v>
      </c>
      <c r="T2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2" s="54">
        <v>43</v>
      </c>
      <c r="V262" s="54">
        <v>16</v>
      </c>
      <c r="W262" s="54">
        <v>176</v>
      </c>
      <c r="X262" s="54">
        <v>163</v>
      </c>
      <c r="Y262" s="54"/>
      <c r="Z262" s="54" t="s">
        <v>5612</v>
      </c>
      <c r="AA262" s="54" t="s">
        <v>6105</v>
      </c>
      <c r="AB262" s="60" t="s">
        <v>6357</v>
      </c>
      <c r="AC262" s="54"/>
      <c r="AD262" s="56">
        <v>42990.262546296297</v>
      </c>
      <c r="AE262" s="54" t="s">
        <v>6607</v>
      </c>
      <c r="AF262" s="60" t="s">
        <v>6868</v>
      </c>
      <c r="AG262" s="54" t="s">
        <v>55</v>
      </c>
      <c r="AH262" s="32"/>
      <c r="AI262" s="32"/>
      <c r="AJ262" s="32"/>
      <c r="AK262" s="32"/>
      <c r="AL262" s="32"/>
      <c r="AM262" s="32"/>
      <c r="AN262" s="74" t="s">
        <v>8644</v>
      </c>
      <c r="AO262" s="74" t="s">
        <v>8644</v>
      </c>
      <c r="AP262" s="74" t="s">
        <v>9184</v>
      </c>
      <c r="AQ262" s="74" t="s">
        <v>9184</v>
      </c>
      <c r="AR262" s="2"/>
      <c r="AS262" s="3"/>
      <c r="AT262" s="3"/>
      <c r="AU262" s="3"/>
      <c r="AV262" s="3"/>
    </row>
    <row r="263" spans="1:48" x14ac:dyDescent="0.25">
      <c r="A263" s="46" t="s">
        <v>908</v>
      </c>
      <c r="B263">
        <v>263</v>
      </c>
      <c r="C263" s="47" t="s">
        <v>7717</v>
      </c>
      <c r="D263" s="49"/>
      <c r="E263" s="50">
        <v>8139.55419921875</v>
      </c>
      <c r="F263" s="50">
        <v>6439.10498046875</v>
      </c>
      <c r="G263" s="51"/>
      <c r="H263" s="52"/>
      <c r="I263" s="52"/>
      <c r="J263" s="63"/>
      <c r="K263" s="32">
        <v>1</v>
      </c>
      <c r="L263" s="32">
        <v>0</v>
      </c>
      <c r="M263" s="33">
        <v>0</v>
      </c>
      <c r="N263" s="33">
        <v>1</v>
      </c>
      <c r="O263" s="33">
        <v>0</v>
      </c>
      <c r="P263" s="33">
        <v>0.99999899999999997</v>
      </c>
      <c r="Q263" s="33">
        <v>0</v>
      </c>
      <c r="R263" s="33">
        <v>0</v>
      </c>
      <c r="S263" s="48">
        <v>263</v>
      </c>
      <c r="T2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3" s="54">
        <v>174</v>
      </c>
      <c r="V263" s="54">
        <v>2043</v>
      </c>
      <c r="W263" s="54">
        <v>15645</v>
      </c>
      <c r="X263" s="54">
        <v>18278</v>
      </c>
      <c r="Y263" s="54">
        <v>7200</v>
      </c>
      <c r="Z263" s="54" t="s">
        <v>5613</v>
      </c>
      <c r="AA263" s="54" t="s">
        <v>6106</v>
      </c>
      <c r="AB263" s="60" t="s">
        <v>6358</v>
      </c>
      <c r="AC263" s="54" t="s">
        <v>6024</v>
      </c>
      <c r="AD263" s="56">
        <v>41834.913587962961</v>
      </c>
      <c r="AE263" s="54" t="s">
        <v>6607</v>
      </c>
      <c r="AF263" s="60" t="s">
        <v>6869</v>
      </c>
      <c r="AG263" s="54" t="s">
        <v>54</v>
      </c>
      <c r="AH263" s="32"/>
      <c r="AI263" s="32"/>
      <c r="AJ263" s="32"/>
      <c r="AK263" s="32"/>
      <c r="AL263" s="32"/>
      <c r="AM263" s="32"/>
      <c r="AN263" s="32"/>
      <c r="AO263" s="32"/>
      <c r="AP263" s="32"/>
      <c r="AQ263" s="32"/>
      <c r="AR263" s="2"/>
      <c r="AS263" s="3"/>
      <c r="AT263" s="3"/>
      <c r="AU263" s="3"/>
      <c r="AV263" s="3"/>
    </row>
    <row r="264" spans="1:48" x14ac:dyDescent="0.25">
      <c r="A264" s="46" t="s">
        <v>335</v>
      </c>
      <c r="B264">
        <v>264</v>
      </c>
      <c r="C264" s="47" t="s">
        <v>7718</v>
      </c>
      <c r="D264" s="49"/>
      <c r="E264" s="50">
        <v>4231.84375</v>
      </c>
      <c r="F264" s="50">
        <v>1014.2730712890625</v>
      </c>
      <c r="G264" s="51"/>
      <c r="H264" s="52"/>
      <c r="I264" s="52"/>
      <c r="J264" s="63"/>
      <c r="K264" s="32">
        <v>0</v>
      </c>
      <c r="L264" s="32">
        <v>2</v>
      </c>
      <c r="M264" s="33">
        <v>57.508405000000003</v>
      </c>
      <c r="N264" s="33">
        <v>3.1599999999999998E-4</v>
      </c>
      <c r="O264" s="33">
        <v>3.0000000000000001E-6</v>
      </c>
      <c r="P264" s="33">
        <v>0.62378299999999998</v>
      </c>
      <c r="Q264" s="33">
        <v>0</v>
      </c>
      <c r="R264" s="33">
        <v>0</v>
      </c>
      <c r="S264" s="48">
        <v>264</v>
      </c>
      <c r="T2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4" s="54">
        <v>983</v>
      </c>
      <c r="V264" s="54">
        <v>1748</v>
      </c>
      <c r="W264" s="54">
        <v>70663</v>
      </c>
      <c r="X264" s="54">
        <v>56382</v>
      </c>
      <c r="Y264" s="54">
        <v>7200</v>
      </c>
      <c r="Z264" s="54" t="s">
        <v>5614</v>
      </c>
      <c r="AA264" s="54" t="s">
        <v>6107</v>
      </c>
      <c r="AB264" s="54"/>
      <c r="AC264" s="54" t="s">
        <v>6575</v>
      </c>
      <c r="AD264" s="56">
        <v>39956.634618055556</v>
      </c>
      <c r="AE264" s="54" t="s">
        <v>6607</v>
      </c>
      <c r="AF264" s="60" t="s">
        <v>6870</v>
      </c>
      <c r="AG264" s="54" t="s">
        <v>55</v>
      </c>
      <c r="AH264" s="32" t="s">
        <v>8355</v>
      </c>
      <c r="AI264" s="32" t="s">
        <v>8355</v>
      </c>
      <c r="AJ264" s="32" t="s">
        <v>8423</v>
      </c>
      <c r="AK264" s="32" t="s">
        <v>8423</v>
      </c>
      <c r="AL264" s="32"/>
      <c r="AM264" s="32"/>
      <c r="AN264" s="74" t="s">
        <v>8645</v>
      </c>
      <c r="AO264" s="74" t="s">
        <v>8645</v>
      </c>
      <c r="AP264" s="74" t="s">
        <v>9185</v>
      </c>
      <c r="AQ264" s="74" t="s">
        <v>9185</v>
      </c>
      <c r="AR264" s="2"/>
      <c r="AS264" s="3"/>
      <c r="AT264" s="3"/>
      <c r="AU264" s="3"/>
      <c r="AV264" s="3"/>
    </row>
    <row r="265" spans="1:48" x14ac:dyDescent="0.25">
      <c r="A265" s="46" t="s">
        <v>337</v>
      </c>
      <c r="B265">
        <v>265</v>
      </c>
      <c r="C265" s="47" t="s">
        <v>7719</v>
      </c>
      <c r="D265" s="49"/>
      <c r="E265" s="50">
        <v>2464.93505859375</v>
      </c>
      <c r="F265" s="50">
        <v>1525.4896240234375</v>
      </c>
      <c r="G265" s="51"/>
      <c r="H265" s="52"/>
      <c r="I265" s="52"/>
      <c r="J265" s="63"/>
      <c r="K265" s="32">
        <v>3</v>
      </c>
      <c r="L265" s="32">
        <v>1</v>
      </c>
      <c r="M265" s="33">
        <v>183.548877</v>
      </c>
      <c r="N265" s="33">
        <v>3.3799999999999998E-4</v>
      </c>
      <c r="O265" s="33">
        <v>1.1E-5</v>
      </c>
      <c r="P265" s="33">
        <v>0.801786</v>
      </c>
      <c r="Q265" s="33">
        <v>0</v>
      </c>
      <c r="R265" s="33">
        <v>0</v>
      </c>
      <c r="S265" s="48">
        <v>265</v>
      </c>
      <c r="T2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5" s="54">
        <v>339</v>
      </c>
      <c r="V265" s="54">
        <v>102</v>
      </c>
      <c r="W265" s="54">
        <v>3744</v>
      </c>
      <c r="X265" s="54">
        <v>2343</v>
      </c>
      <c r="Y265" s="54"/>
      <c r="Z265" s="54" t="s">
        <v>5615</v>
      </c>
      <c r="AA265" s="54" t="s">
        <v>6108</v>
      </c>
      <c r="AB265" s="60" t="s">
        <v>6359</v>
      </c>
      <c r="AC265" s="54"/>
      <c r="AD265" s="56">
        <v>42902.321770833332</v>
      </c>
      <c r="AE265" s="54" t="s">
        <v>6607</v>
      </c>
      <c r="AF265" s="60" t="s">
        <v>6871</v>
      </c>
      <c r="AG265" s="54" t="s">
        <v>55</v>
      </c>
      <c r="AH265" s="32" t="s">
        <v>1819</v>
      </c>
      <c r="AI265" s="32" t="s">
        <v>1819</v>
      </c>
      <c r="AJ265" s="32" t="s">
        <v>2141</v>
      </c>
      <c r="AK265" s="32" t="s">
        <v>2141</v>
      </c>
      <c r="AL265" s="32"/>
      <c r="AM265" s="32"/>
      <c r="AN265" s="74" t="s">
        <v>8646</v>
      </c>
      <c r="AO265" s="74" t="s">
        <v>8646</v>
      </c>
      <c r="AP265" s="74" t="s">
        <v>9186</v>
      </c>
      <c r="AQ265" s="74" t="s">
        <v>9186</v>
      </c>
      <c r="AR265" s="2"/>
      <c r="AS265" s="3"/>
      <c r="AT265" s="3"/>
      <c r="AU265" s="3"/>
      <c r="AV265" s="3"/>
    </row>
    <row r="266" spans="1:48" x14ac:dyDescent="0.25">
      <c r="A266" s="46" t="s">
        <v>336</v>
      </c>
      <c r="B266">
        <v>266</v>
      </c>
      <c r="C266" s="47" t="s">
        <v>7720</v>
      </c>
      <c r="D266" s="49"/>
      <c r="E266" s="50">
        <v>1692.226318359375</v>
      </c>
      <c r="F266" s="50">
        <v>2578.8720703125</v>
      </c>
      <c r="G266" s="51"/>
      <c r="H266" s="52"/>
      <c r="I266" s="52"/>
      <c r="J266" s="63"/>
      <c r="K266" s="32">
        <v>0</v>
      </c>
      <c r="L266" s="32">
        <v>1</v>
      </c>
      <c r="M266" s="33">
        <v>0</v>
      </c>
      <c r="N266" s="33">
        <v>2.72E-4</v>
      </c>
      <c r="O266" s="33">
        <v>0</v>
      </c>
      <c r="P266" s="33">
        <v>0.45741100000000001</v>
      </c>
      <c r="Q266" s="33">
        <v>0</v>
      </c>
      <c r="R266" s="33">
        <v>0</v>
      </c>
      <c r="S266" s="48">
        <v>266</v>
      </c>
      <c r="T2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6" s="54">
        <v>228</v>
      </c>
      <c r="V266" s="54">
        <v>185</v>
      </c>
      <c r="W266" s="54">
        <v>2967</v>
      </c>
      <c r="X266" s="54">
        <v>1229</v>
      </c>
      <c r="Y266" s="54">
        <v>-25200</v>
      </c>
      <c r="Z266" s="54" t="s">
        <v>5616</v>
      </c>
      <c r="AA266" s="54" t="s">
        <v>6041</v>
      </c>
      <c r="AB266" s="60" t="s">
        <v>6360</v>
      </c>
      <c r="AC266" s="54" t="s">
        <v>6577</v>
      </c>
      <c r="AD266" s="56">
        <v>41260.584236111114</v>
      </c>
      <c r="AE266" s="54" t="s">
        <v>6607</v>
      </c>
      <c r="AF266" s="60" t="s">
        <v>6872</v>
      </c>
      <c r="AG266" s="54" t="s">
        <v>55</v>
      </c>
      <c r="AH266" s="32"/>
      <c r="AI266" s="32"/>
      <c r="AJ266" s="32"/>
      <c r="AK266" s="32"/>
      <c r="AL266" s="32"/>
      <c r="AM266" s="32"/>
      <c r="AN266" s="74" t="s">
        <v>8647</v>
      </c>
      <c r="AO266" s="74" t="s">
        <v>8647</v>
      </c>
      <c r="AP266" s="74" t="s">
        <v>9187</v>
      </c>
      <c r="AQ266" s="74" t="s">
        <v>9187</v>
      </c>
      <c r="AR266" s="2"/>
      <c r="AS266" s="3"/>
      <c r="AT266" s="3"/>
      <c r="AU266" s="3"/>
      <c r="AV266" s="3"/>
    </row>
    <row r="267" spans="1:48" x14ac:dyDescent="0.25">
      <c r="A267" s="46" t="s">
        <v>586</v>
      </c>
      <c r="B267">
        <v>267</v>
      </c>
      <c r="C267" s="47" t="s">
        <v>7721</v>
      </c>
      <c r="D267" s="49"/>
      <c r="E267" s="50">
        <v>3803.74560546875</v>
      </c>
      <c r="F267" s="50">
        <v>1219.037841796875</v>
      </c>
      <c r="G267" s="51"/>
      <c r="H267" s="52"/>
      <c r="I267" s="52"/>
      <c r="J267" s="63"/>
      <c r="K267" s="32">
        <v>2</v>
      </c>
      <c r="L267" s="32">
        <v>2</v>
      </c>
      <c r="M267" s="33">
        <v>1210</v>
      </c>
      <c r="N267" s="33">
        <v>3.2499999999999999E-4</v>
      </c>
      <c r="O267" s="33">
        <v>1.9999999999999999E-6</v>
      </c>
      <c r="P267" s="33">
        <v>1.084981</v>
      </c>
      <c r="Q267" s="33">
        <v>0</v>
      </c>
      <c r="R267" s="33">
        <v>0</v>
      </c>
      <c r="S267" s="48">
        <v>267</v>
      </c>
      <c r="T2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7" s="54">
        <v>840</v>
      </c>
      <c r="V267" s="54">
        <v>2067</v>
      </c>
      <c r="W267" s="54">
        <v>8486</v>
      </c>
      <c r="X267" s="54">
        <v>1221</v>
      </c>
      <c r="Y267" s="54">
        <v>32400</v>
      </c>
      <c r="Z267" s="54" t="s">
        <v>5617</v>
      </c>
      <c r="AA267" s="54" t="s">
        <v>6024</v>
      </c>
      <c r="AB267" s="54"/>
      <c r="AC267" s="54" t="s">
        <v>6596</v>
      </c>
      <c r="AD267" s="56">
        <v>40653.362974537034</v>
      </c>
      <c r="AE267" s="54" t="s">
        <v>6607</v>
      </c>
      <c r="AF267" s="60" t="s">
        <v>6873</v>
      </c>
      <c r="AG267" s="54" t="s">
        <v>55</v>
      </c>
      <c r="AH267" s="32" t="s">
        <v>1943</v>
      </c>
      <c r="AI267" s="32" t="s">
        <v>1943</v>
      </c>
      <c r="AJ267" s="32" t="s">
        <v>2139</v>
      </c>
      <c r="AK267" s="32" t="s">
        <v>2139</v>
      </c>
      <c r="AL267" s="32"/>
      <c r="AM267" s="32"/>
      <c r="AN267" s="74" t="s">
        <v>8648</v>
      </c>
      <c r="AO267" s="74" t="s">
        <v>8942</v>
      </c>
      <c r="AP267" s="74" t="s">
        <v>9188</v>
      </c>
      <c r="AQ267" s="74" t="s">
        <v>9188</v>
      </c>
      <c r="AR267" s="2"/>
      <c r="AS267" s="3"/>
      <c r="AT267" s="3"/>
      <c r="AU267" s="3"/>
      <c r="AV267" s="3"/>
    </row>
    <row r="268" spans="1:48" x14ac:dyDescent="0.25">
      <c r="A268" s="46" t="s">
        <v>338</v>
      </c>
      <c r="B268">
        <v>268</v>
      </c>
      <c r="C268" s="47" t="s">
        <v>7722</v>
      </c>
      <c r="D268" s="49"/>
      <c r="E268" s="50">
        <v>4861.111328125</v>
      </c>
      <c r="F268" s="50">
        <v>2761.5673828125</v>
      </c>
      <c r="G268" s="51"/>
      <c r="H268" s="52"/>
      <c r="I268" s="52"/>
      <c r="J268" s="63"/>
      <c r="K268" s="32">
        <v>2</v>
      </c>
      <c r="L268" s="32">
        <v>5</v>
      </c>
      <c r="M268" s="33">
        <v>1364.8546919999999</v>
      </c>
      <c r="N268" s="33">
        <v>4.2200000000000001E-4</v>
      </c>
      <c r="O268" s="33">
        <v>2.4499999999999999E-4</v>
      </c>
      <c r="P268" s="33">
        <v>1.1259209999999999</v>
      </c>
      <c r="Q268" s="33">
        <v>0.26666666666666666</v>
      </c>
      <c r="R268" s="33">
        <v>0.16666666666666666</v>
      </c>
      <c r="S268" s="48">
        <v>268</v>
      </c>
      <c r="T2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8" s="54">
        <v>1890</v>
      </c>
      <c r="V268" s="54">
        <v>909</v>
      </c>
      <c r="W268" s="54">
        <v>63995</v>
      </c>
      <c r="X268" s="54">
        <v>20607</v>
      </c>
      <c r="Y268" s="54"/>
      <c r="Z268" s="54" t="s">
        <v>5618</v>
      </c>
      <c r="AA268" s="54"/>
      <c r="AB268" s="54"/>
      <c r="AC268" s="54"/>
      <c r="AD268" s="56">
        <v>42158.868587962963</v>
      </c>
      <c r="AE268" s="54" t="s">
        <v>6607</v>
      </c>
      <c r="AF268" s="60" t="s">
        <v>6874</v>
      </c>
      <c r="AG268" s="54" t="s">
        <v>55</v>
      </c>
      <c r="AH268" s="32" t="s">
        <v>1819</v>
      </c>
      <c r="AI268" s="32" t="s">
        <v>1819</v>
      </c>
      <c r="AJ268" s="32" t="s">
        <v>2141</v>
      </c>
      <c r="AK268" s="32" t="s">
        <v>2141</v>
      </c>
      <c r="AL268" s="32"/>
      <c r="AM268" s="32"/>
      <c r="AN268" s="74" t="s">
        <v>8649</v>
      </c>
      <c r="AO268" s="74" t="s">
        <v>8649</v>
      </c>
      <c r="AP268" s="74" t="s">
        <v>9189</v>
      </c>
      <c r="AQ268" s="74" t="s">
        <v>9189</v>
      </c>
      <c r="AR268" s="2"/>
      <c r="AS268" s="3"/>
      <c r="AT268" s="3"/>
      <c r="AU268" s="3"/>
      <c r="AV268" s="3"/>
    </row>
    <row r="269" spans="1:48" x14ac:dyDescent="0.25">
      <c r="A269" s="46" t="s">
        <v>340</v>
      </c>
      <c r="B269">
        <v>269</v>
      </c>
      <c r="C269" s="47" t="s">
        <v>7723</v>
      </c>
      <c r="D269" s="49"/>
      <c r="E269" s="50">
        <v>3978.091064453125</v>
      </c>
      <c r="F269" s="50">
        <v>4602.3017578125</v>
      </c>
      <c r="G269" s="51"/>
      <c r="H269" s="52"/>
      <c r="I269" s="52"/>
      <c r="J269" s="63"/>
      <c r="K269" s="32">
        <v>0</v>
      </c>
      <c r="L269" s="32">
        <v>5</v>
      </c>
      <c r="M269" s="33">
        <v>702.5</v>
      </c>
      <c r="N269" s="33">
        <v>4.8000000000000001E-4</v>
      </c>
      <c r="O269" s="33">
        <v>1.1659999999999999E-3</v>
      </c>
      <c r="P269" s="33">
        <v>0.87971200000000005</v>
      </c>
      <c r="Q269" s="33">
        <v>0.35</v>
      </c>
      <c r="R269" s="33">
        <v>0</v>
      </c>
      <c r="S269" s="48">
        <v>269</v>
      </c>
      <c r="T2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69" s="54">
        <v>502</v>
      </c>
      <c r="V269" s="54">
        <v>149</v>
      </c>
      <c r="W269" s="54">
        <v>107</v>
      </c>
      <c r="X269" s="54">
        <v>423</v>
      </c>
      <c r="Y269" s="54"/>
      <c r="Z269" s="54" t="s">
        <v>5619</v>
      </c>
      <c r="AA269" s="54" t="s">
        <v>6017</v>
      </c>
      <c r="AB269" s="60" t="s">
        <v>6361</v>
      </c>
      <c r="AC269" s="54"/>
      <c r="AD269" s="56">
        <v>40184.791342592594</v>
      </c>
      <c r="AE269" s="54" t="s">
        <v>6607</v>
      </c>
      <c r="AF269" s="60" t="s">
        <v>6875</v>
      </c>
      <c r="AG269" s="54" t="s">
        <v>55</v>
      </c>
      <c r="AH269" s="32"/>
      <c r="AI269" s="32"/>
      <c r="AJ269" s="32"/>
      <c r="AK269" s="32"/>
      <c r="AL269" s="32"/>
      <c r="AM269" s="32"/>
      <c r="AN269" s="74" t="s">
        <v>8543</v>
      </c>
      <c r="AO269" s="74" t="s">
        <v>8543</v>
      </c>
      <c r="AP269" s="74" t="s">
        <v>9089</v>
      </c>
      <c r="AQ269" s="74" t="s">
        <v>9089</v>
      </c>
      <c r="AR269" s="2"/>
      <c r="AS269" s="3"/>
      <c r="AT269" s="3"/>
      <c r="AU269" s="3"/>
      <c r="AV269" s="3"/>
    </row>
    <row r="270" spans="1:48" x14ac:dyDescent="0.25">
      <c r="A270" s="46" t="s">
        <v>342</v>
      </c>
      <c r="B270">
        <v>270</v>
      </c>
      <c r="C270" s="47" t="s">
        <v>7724</v>
      </c>
      <c r="D270" s="49"/>
      <c r="E270" s="50">
        <v>8137.87890625</v>
      </c>
      <c r="F270" s="50">
        <v>1085.364013671875</v>
      </c>
      <c r="G270" s="51"/>
      <c r="H270" s="52"/>
      <c r="I270" s="52"/>
      <c r="J270" s="63"/>
      <c r="K270" s="32">
        <v>1</v>
      </c>
      <c r="L270" s="32">
        <v>1</v>
      </c>
      <c r="M270" s="33">
        <v>0</v>
      </c>
      <c r="N270" s="33">
        <v>0</v>
      </c>
      <c r="O270" s="33">
        <v>0</v>
      </c>
      <c r="P270" s="33">
        <v>0.99999899999999997</v>
      </c>
      <c r="Q270" s="33">
        <v>0</v>
      </c>
      <c r="R270" s="33" t="s">
        <v>8309</v>
      </c>
      <c r="S270" s="48">
        <v>270</v>
      </c>
      <c r="T2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0" s="54">
        <v>424</v>
      </c>
      <c r="V270" s="54">
        <v>616</v>
      </c>
      <c r="W270" s="54">
        <v>40324</v>
      </c>
      <c r="X270" s="54">
        <v>108</v>
      </c>
      <c r="Y270" s="54">
        <v>7200</v>
      </c>
      <c r="Z270" s="54" t="s">
        <v>5620</v>
      </c>
      <c r="AA270" s="54" t="s">
        <v>6089</v>
      </c>
      <c r="AB270" s="60" t="s">
        <v>6362</v>
      </c>
      <c r="AC270" s="54" t="s">
        <v>6593</v>
      </c>
      <c r="AD270" s="56">
        <v>41510.599409722221</v>
      </c>
      <c r="AE270" s="54" t="s">
        <v>6607</v>
      </c>
      <c r="AF270" s="60" t="s">
        <v>6876</v>
      </c>
      <c r="AG270" s="54" t="s">
        <v>55</v>
      </c>
      <c r="AH270" s="32" t="s">
        <v>1821</v>
      </c>
      <c r="AI270" s="32" t="s">
        <v>1821</v>
      </c>
      <c r="AJ270" s="32" t="s">
        <v>2139</v>
      </c>
      <c r="AK270" s="32" t="s">
        <v>2139</v>
      </c>
      <c r="AL270" s="32"/>
      <c r="AM270" s="32"/>
      <c r="AN270" s="74" t="s">
        <v>8650</v>
      </c>
      <c r="AO270" s="74" t="s">
        <v>8650</v>
      </c>
      <c r="AP270" s="74" t="s">
        <v>9190</v>
      </c>
      <c r="AQ270" s="74" t="s">
        <v>9190</v>
      </c>
      <c r="AR270" s="2"/>
      <c r="AS270" s="3"/>
      <c r="AT270" s="3"/>
      <c r="AU270" s="3"/>
      <c r="AV270" s="3"/>
    </row>
    <row r="271" spans="1:48" x14ac:dyDescent="0.25">
      <c r="A271" s="46" t="s">
        <v>343</v>
      </c>
      <c r="B271">
        <v>271</v>
      </c>
      <c r="C271" s="47" t="s">
        <v>7725</v>
      </c>
      <c r="D271" s="49"/>
      <c r="E271" s="50">
        <v>3901.5517578125</v>
      </c>
      <c r="F271" s="50">
        <v>4486.90966796875</v>
      </c>
      <c r="G271" s="51"/>
      <c r="H271" s="52"/>
      <c r="I271" s="52"/>
      <c r="J271" s="63"/>
      <c r="K271" s="32">
        <v>0</v>
      </c>
      <c r="L271" s="32">
        <v>3</v>
      </c>
      <c r="M271" s="33">
        <v>6</v>
      </c>
      <c r="N271" s="33">
        <v>0.33333299999999999</v>
      </c>
      <c r="O271" s="33">
        <v>0</v>
      </c>
      <c r="P271" s="33">
        <v>1.9189179999999999</v>
      </c>
      <c r="Q271" s="33">
        <v>0</v>
      </c>
      <c r="R271" s="33">
        <v>0</v>
      </c>
      <c r="S271" s="48">
        <v>271</v>
      </c>
      <c r="T2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1" s="54">
        <v>888</v>
      </c>
      <c r="V271" s="54">
        <v>1028</v>
      </c>
      <c r="W271" s="54">
        <v>33989</v>
      </c>
      <c r="X271" s="54">
        <v>42040</v>
      </c>
      <c r="Y271" s="54"/>
      <c r="Z271" s="54" t="s">
        <v>5621</v>
      </c>
      <c r="AA271" s="54" t="s">
        <v>6027</v>
      </c>
      <c r="AB271" s="54"/>
      <c r="AC271" s="54"/>
      <c r="AD271" s="56">
        <v>41507.70989583333</v>
      </c>
      <c r="AE271" s="54" t="s">
        <v>6607</v>
      </c>
      <c r="AF271" s="60" t="s">
        <v>6877</v>
      </c>
      <c r="AG271" s="54" t="s">
        <v>55</v>
      </c>
      <c r="AH271" s="32" t="s">
        <v>1822</v>
      </c>
      <c r="AI271" s="32" t="s">
        <v>1822</v>
      </c>
      <c r="AJ271" s="32" t="s">
        <v>2139</v>
      </c>
      <c r="AK271" s="32" t="s">
        <v>2139</v>
      </c>
      <c r="AL271" s="32"/>
      <c r="AM271" s="32"/>
      <c r="AN271" s="74" t="s">
        <v>8651</v>
      </c>
      <c r="AO271" s="74" t="s">
        <v>8651</v>
      </c>
      <c r="AP271" s="74" t="s">
        <v>9191</v>
      </c>
      <c r="AQ271" s="74" t="s">
        <v>9191</v>
      </c>
      <c r="AR271" s="2"/>
      <c r="AS271" s="3"/>
      <c r="AT271" s="3"/>
      <c r="AU271" s="3"/>
      <c r="AV271" s="3"/>
    </row>
    <row r="272" spans="1:48" x14ac:dyDescent="0.25">
      <c r="A272" s="46" t="s">
        <v>909</v>
      </c>
      <c r="B272">
        <v>272</v>
      </c>
      <c r="C272" s="47" t="s">
        <v>7726</v>
      </c>
      <c r="D272" s="49"/>
      <c r="E272" s="50">
        <v>1608.0257568359375</v>
      </c>
      <c r="F272" s="50">
        <v>7136.7890625</v>
      </c>
      <c r="G272" s="51"/>
      <c r="H272" s="52"/>
      <c r="I272" s="52"/>
      <c r="J272" s="63"/>
      <c r="K272" s="32">
        <v>1</v>
      </c>
      <c r="L272" s="32">
        <v>0</v>
      </c>
      <c r="M272" s="33">
        <v>0</v>
      </c>
      <c r="N272" s="33">
        <v>0.2</v>
      </c>
      <c r="O272" s="33">
        <v>0</v>
      </c>
      <c r="P272" s="33">
        <v>0.693693</v>
      </c>
      <c r="Q272" s="33">
        <v>0</v>
      </c>
      <c r="R272" s="33">
        <v>0</v>
      </c>
      <c r="S272" s="48">
        <v>272</v>
      </c>
      <c r="T2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2" s="54">
        <v>442</v>
      </c>
      <c r="V272" s="54">
        <v>405</v>
      </c>
      <c r="W272" s="54">
        <v>13440</v>
      </c>
      <c r="X272" s="54">
        <v>769</v>
      </c>
      <c r="Y272" s="54">
        <v>7200</v>
      </c>
      <c r="Z272" s="54" t="s">
        <v>5622</v>
      </c>
      <c r="AA272" s="54" t="s">
        <v>6109</v>
      </c>
      <c r="AB272" s="60" t="s">
        <v>6363</v>
      </c>
      <c r="AC272" s="54" t="s">
        <v>6027</v>
      </c>
      <c r="AD272" s="56">
        <v>41099.477141203701</v>
      </c>
      <c r="AE272" s="54" t="s">
        <v>6607</v>
      </c>
      <c r="AF272" s="60" t="s">
        <v>6878</v>
      </c>
      <c r="AG272" s="54" t="s">
        <v>54</v>
      </c>
      <c r="AH272" s="32"/>
      <c r="AI272" s="32"/>
      <c r="AJ272" s="32"/>
      <c r="AK272" s="32"/>
      <c r="AL272" s="32"/>
      <c r="AM272" s="32"/>
      <c r="AN272" s="32"/>
      <c r="AO272" s="32"/>
      <c r="AP272" s="32"/>
      <c r="AQ272" s="32"/>
      <c r="AR272" s="2"/>
      <c r="AS272" s="3"/>
      <c r="AT272" s="3"/>
      <c r="AU272" s="3"/>
      <c r="AV272" s="3"/>
    </row>
    <row r="273" spans="1:48" x14ac:dyDescent="0.25">
      <c r="A273" s="46" t="s">
        <v>910</v>
      </c>
      <c r="B273">
        <v>273</v>
      </c>
      <c r="C273" s="47" t="s">
        <v>7727</v>
      </c>
      <c r="D273" s="49"/>
      <c r="E273" s="50">
        <v>2454.779052734375</v>
      </c>
      <c r="F273" s="50">
        <v>7461.20068359375</v>
      </c>
      <c r="G273" s="51"/>
      <c r="H273" s="52"/>
      <c r="I273" s="52"/>
      <c r="J273" s="63"/>
      <c r="K273" s="32">
        <v>1</v>
      </c>
      <c r="L273" s="32">
        <v>0</v>
      </c>
      <c r="M273" s="33">
        <v>0</v>
      </c>
      <c r="N273" s="33">
        <v>0.2</v>
      </c>
      <c r="O273" s="33">
        <v>0</v>
      </c>
      <c r="P273" s="33">
        <v>0.693693</v>
      </c>
      <c r="Q273" s="33">
        <v>0</v>
      </c>
      <c r="R273" s="33">
        <v>0</v>
      </c>
      <c r="S273" s="48">
        <v>273</v>
      </c>
      <c r="T2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3" s="54">
        <v>161</v>
      </c>
      <c r="V273" s="54">
        <v>983</v>
      </c>
      <c r="W273" s="54">
        <v>44158</v>
      </c>
      <c r="X273" s="54">
        <v>19026</v>
      </c>
      <c r="Y273" s="54">
        <v>7200</v>
      </c>
      <c r="Z273" s="54" t="s">
        <v>5623</v>
      </c>
      <c r="AA273" s="54" t="s">
        <v>6110</v>
      </c>
      <c r="AB273" s="60" t="s">
        <v>6364</v>
      </c>
      <c r="AC273" s="54" t="s">
        <v>6027</v>
      </c>
      <c r="AD273" s="56">
        <v>40499.469189814816</v>
      </c>
      <c r="AE273" s="54" t="s">
        <v>6607</v>
      </c>
      <c r="AF273" s="60" t="s">
        <v>6879</v>
      </c>
      <c r="AG273" s="54" t="s">
        <v>54</v>
      </c>
      <c r="AH273" s="32"/>
      <c r="AI273" s="32"/>
      <c r="AJ273" s="32"/>
      <c r="AK273" s="32"/>
      <c r="AL273" s="32"/>
      <c r="AM273" s="32"/>
      <c r="AN273" s="32"/>
      <c r="AO273" s="32"/>
      <c r="AP273" s="32"/>
      <c r="AQ273" s="32"/>
      <c r="AR273" s="2"/>
      <c r="AS273" s="3"/>
      <c r="AT273" s="3"/>
      <c r="AU273" s="3"/>
      <c r="AV273" s="3"/>
    </row>
    <row r="274" spans="1:48" x14ac:dyDescent="0.25">
      <c r="A274" s="46" t="s">
        <v>911</v>
      </c>
      <c r="B274">
        <v>274</v>
      </c>
      <c r="C274" s="47" t="s">
        <v>7728</v>
      </c>
      <c r="D274" s="49"/>
      <c r="E274" s="50">
        <v>8859.2802734375</v>
      </c>
      <c r="F274" s="50">
        <v>5764.44873046875</v>
      </c>
      <c r="G274" s="51"/>
      <c r="H274" s="52"/>
      <c r="I274" s="52"/>
      <c r="J274" s="63"/>
      <c r="K274" s="32">
        <v>1</v>
      </c>
      <c r="L274" s="32">
        <v>0</v>
      </c>
      <c r="M274" s="33">
        <v>0</v>
      </c>
      <c r="N274" s="33">
        <v>0.2</v>
      </c>
      <c r="O274" s="33">
        <v>0</v>
      </c>
      <c r="P274" s="33">
        <v>0.693693</v>
      </c>
      <c r="Q274" s="33">
        <v>0</v>
      </c>
      <c r="R274" s="33">
        <v>0</v>
      </c>
      <c r="S274" s="48">
        <v>274</v>
      </c>
      <c r="T2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4" s="54">
        <v>519</v>
      </c>
      <c r="V274" s="54">
        <v>2000</v>
      </c>
      <c r="W274" s="54">
        <v>60278</v>
      </c>
      <c r="X274" s="54">
        <v>45813</v>
      </c>
      <c r="Y274" s="54">
        <v>-7200</v>
      </c>
      <c r="Z274" s="54" t="s">
        <v>5624</v>
      </c>
      <c r="AA274" s="54" t="s">
        <v>6022</v>
      </c>
      <c r="AB274" s="60" t="s">
        <v>6365</v>
      </c>
      <c r="AC274" s="54" t="s">
        <v>6588</v>
      </c>
      <c r="AD274" s="56">
        <v>40094.356921296298</v>
      </c>
      <c r="AE274" s="54" t="s">
        <v>6607</v>
      </c>
      <c r="AF274" s="60" t="s">
        <v>6880</v>
      </c>
      <c r="AG274" s="54" t="s">
        <v>54</v>
      </c>
      <c r="AH274" s="32"/>
      <c r="AI274" s="32"/>
      <c r="AJ274" s="32"/>
      <c r="AK274" s="32"/>
      <c r="AL274" s="32"/>
      <c r="AM274" s="32"/>
      <c r="AN274" s="32"/>
      <c r="AO274" s="32"/>
      <c r="AP274" s="32"/>
      <c r="AQ274" s="32"/>
      <c r="AR274" s="2"/>
      <c r="AS274" s="3"/>
      <c r="AT274" s="3"/>
      <c r="AU274" s="3"/>
      <c r="AV274" s="3"/>
    </row>
    <row r="275" spans="1:48" x14ac:dyDescent="0.25">
      <c r="A275" s="46" t="s">
        <v>344</v>
      </c>
      <c r="B275">
        <v>275</v>
      </c>
      <c r="C275" s="47" t="s">
        <v>7729</v>
      </c>
      <c r="D275" s="49"/>
      <c r="E275" s="50">
        <v>911.14190673828125</v>
      </c>
      <c r="F275" s="50">
        <v>5697.6474609375</v>
      </c>
      <c r="G275" s="51"/>
      <c r="H275" s="52"/>
      <c r="I275" s="52"/>
      <c r="J275" s="63"/>
      <c r="K275" s="32">
        <v>0</v>
      </c>
      <c r="L275" s="32">
        <v>1</v>
      </c>
      <c r="M275" s="33">
        <v>0</v>
      </c>
      <c r="N275" s="33">
        <v>3.2899999999999997E-4</v>
      </c>
      <c r="O275" s="33">
        <v>3.0000000000000001E-6</v>
      </c>
      <c r="P275" s="33">
        <v>0.424313</v>
      </c>
      <c r="Q275" s="33">
        <v>0</v>
      </c>
      <c r="R275" s="33">
        <v>0</v>
      </c>
      <c r="S275" s="48">
        <v>275</v>
      </c>
      <c r="T2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5" s="54">
        <v>391</v>
      </c>
      <c r="V275" s="54">
        <v>210</v>
      </c>
      <c r="W275" s="54">
        <v>225</v>
      </c>
      <c r="X275" s="54">
        <v>220</v>
      </c>
      <c r="Y275" s="54">
        <v>7200</v>
      </c>
      <c r="Z275" s="54" t="s">
        <v>5625</v>
      </c>
      <c r="AA275" s="54" t="s">
        <v>6017</v>
      </c>
      <c r="AB275" s="60" t="s">
        <v>6366</v>
      </c>
      <c r="AC275" s="54" t="s">
        <v>6024</v>
      </c>
      <c r="AD275" s="56">
        <v>42836.899814814817</v>
      </c>
      <c r="AE275" s="54" t="s">
        <v>6607</v>
      </c>
      <c r="AF275" s="60" t="s">
        <v>6881</v>
      </c>
      <c r="AG275" s="54" t="s">
        <v>55</v>
      </c>
      <c r="AH275" s="32"/>
      <c r="AI275" s="32"/>
      <c r="AJ275" s="32"/>
      <c r="AK275" s="32"/>
      <c r="AL275" s="32"/>
      <c r="AM275" s="32"/>
      <c r="AN275" s="74" t="s">
        <v>8652</v>
      </c>
      <c r="AO275" s="74" t="s">
        <v>8652</v>
      </c>
      <c r="AP275" s="74" t="s">
        <v>9192</v>
      </c>
      <c r="AQ275" s="74" t="s">
        <v>9192</v>
      </c>
      <c r="AR275" s="2"/>
      <c r="AS275" s="3"/>
      <c r="AT275" s="3"/>
      <c r="AU275" s="3"/>
      <c r="AV275" s="3"/>
    </row>
    <row r="276" spans="1:48" x14ac:dyDescent="0.25">
      <c r="A276" s="46" t="s">
        <v>774</v>
      </c>
      <c r="B276">
        <v>276</v>
      </c>
      <c r="C276" s="47" t="s">
        <v>7730</v>
      </c>
      <c r="D276" s="49"/>
      <c r="E276" s="50">
        <v>4965.67529296875</v>
      </c>
      <c r="F276" s="50">
        <v>3935.782958984375</v>
      </c>
      <c r="G276" s="51"/>
      <c r="H276" s="52"/>
      <c r="I276" s="52"/>
      <c r="J276" s="63"/>
      <c r="K276" s="32">
        <v>6</v>
      </c>
      <c r="L276" s="32">
        <v>1</v>
      </c>
      <c r="M276" s="33">
        <v>3725.4698239999998</v>
      </c>
      <c r="N276" s="33">
        <v>4.1100000000000002E-4</v>
      </c>
      <c r="O276" s="33">
        <v>7.7000000000000001E-5</v>
      </c>
      <c r="P276" s="33">
        <v>1.9363300000000001</v>
      </c>
      <c r="Q276" s="33">
        <v>0</v>
      </c>
      <c r="R276" s="33">
        <v>0</v>
      </c>
      <c r="S276" s="48">
        <v>276</v>
      </c>
      <c r="T2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6" s="54">
        <v>286</v>
      </c>
      <c r="V276" s="54">
        <v>181</v>
      </c>
      <c r="W276" s="54">
        <v>716</v>
      </c>
      <c r="X276" s="54">
        <v>1527</v>
      </c>
      <c r="Y276" s="54">
        <v>-25200</v>
      </c>
      <c r="Z276" s="54" t="s">
        <v>5626</v>
      </c>
      <c r="AA276" s="54"/>
      <c r="AB276" s="60" t="s">
        <v>6367</v>
      </c>
      <c r="AC276" s="54" t="s">
        <v>6577</v>
      </c>
      <c r="AD276" s="56">
        <v>41903.669502314813</v>
      </c>
      <c r="AE276" s="54" t="s">
        <v>6607</v>
      </c>
      <c r="AF276" s="60" t="s">
        <v>6882</v>
      </c>
      <c r="AG276" s="54" t="s">
        <v>55</v>
      </c>
      <c r="AH276" s="32" t="s">
        <v>2048</v>
      </c>
      <c r="AI276" s="32" t="s">
        <v>2048</v>
      </c>
      <c r="AJ276" s="32" t="s">
        <v>2139</v>
      </c>
      <c r="AK276" s="32" t="s">
        <v>2139</v>
      </c>
      <c r="AL276" s="32"/>
      <c r="AM276" s="32"/>
      <c r="AN276" s="74" t="s">
        <v>8653</v>
      </c>
      <c r="AO276" s="74" t="s">
        <v>8653</v>
      </c>
      <c r="AP276" s="74" t="s">
        <v>9193</v>
      </c>
      <c r="AQ276" s="74" t="s">
        <v>9193</v>
      </c>
      <c r="AR276" s="2"/>
      <c r="AS276" s="3"/>
      <c r="AT276" s="3"/>
      <c r="AU276" s="3"/>
      <c r="AV276" s="3"/>
    </row>
    <row r="277" spans="1:48" x14ac:dyDescent="0.25">
      <c r="A277" s="46" t="s">
        <v>345</v>
      </c>
      <c r="B277">
        <v>277</v>
      </c>
      <c r="C277" s="47" t="s">
        <v>7731</v>
      </c>
      <c r="D277" s="49"/>
      <c r="E277" s="50">
        <v>1420.5882568359375</v>
      </c>
      <c r="F277" s="50">
        <v>3540.692138671875</v>
      </c>
      <c r="G277" s="51"/>
      <c r="H277" s="52"/>
      <c r="I277" s="52"/>
      <c r="J277" s="63"/>
      <c r="K277" s="32">
        <v>0</v>
      </c>
      <c r="L277" s="32">
        <v>2</v>
      </c>
      <c r="M277" s="33">
        <v>0</v>
      </c>
      <c r="N277" s="33">
        <v>5.2400000000000005E-4</v>
      </c>
      <c r="O277" s="33">
        <v>1.6570000000000001E-3</v>
      </c>
      <c r="P277" s="33">
        <v>0.39482099999999998</v>
      </c>
      <c r="Q277" s="33">
        <v>0.5</v>
      </c>
      <c r="R277" s="33">
        <v>0</v>
      </c>
      <c r="S277" s="48">
        <v>277</v>
      </c>
      <c r="T2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7" s="54">
        <v>79</v>
      </c>
      <c r="V277" s="54">
        <v>20</v>
      </c>
      <c r="W277" s="54">
        <v>156</v>
      </c>
      <c r="X277" s="54">
        <v>89</v>
      </c>
      <c r="Y277" s="54"/>
      <c r="Z277" s="54"/>
      <c r="AA277" s="54"/>
      <c r="AB277" s="54"/>
      <c r="AC277" s="54"/>
      <c r="AD277" s="56">
        <v>43011.406921296293</v>
      </c>
      <c r="AE277" s="54" t="s">
        <v>6607</v>
      </c>
      <c r="AF277" s="60" t="s">
        <v>6883</v>
      </c>
      <c r="AG277" s="54" t="s">
        <v>55</v>
      </c>
      <c r="AH277" s="32"/>
      <c r="AI277" s="32"/>
      <c r="AJ277" s="32"/>
      <c r="AK277" s="32"/>
      <c r="AL277" s="32" t="s">
        <v>2215</v>
      </c>
      <c r="AM277" s="32" t="s">
        <v>2215</v>
      </c>
      <c r="AN277" s="74" t="s">
        <v>8654</v>
      </c>
      <c r="AO277" s="74" t="s">
        <v>8943</v>
      </c>
      <c r="AP277" s="74" t="s">
        <v>9194</v>
      </c>
      <c r="AQ277" s="74" t="s">
        <v>9194</v>
      </c>
      <c r="AR277" s="2"/>
      <c r="AS277" s="3"/>
      <c r="AT277" s="3"/>
      <c r="AU277" s="3"/>
      <c r="AV277" s="3"/>
    </row>
    <row r="278" spans="1:48" x14ac:dyDescent="0.25">
      <c r="A278" s="46" t="s">
        <v>346</v>
      </c>
      <c r="B278">
        <v>278</v>
      </c>
      <c r="C278" s="47" t="s">
        <v>7732</v>
      </c>
      <c r="D278" s="49"/>
      <c r="E278" s="50">
        <v>2021.455322265625</v>
      </c>
      <c r="F278" s="50">
        <v>321.45474243164063</v>
      </c>
      <c r="G278" s="51"/>
      <c r="H278" s="52"/>
      <c r="I278" s="52"/>
      <c r="J278" s="63"/>
      <c r="K278" s="32">
        <v>2</v>
      </c>
      <c r="L278" s="32">
        <v>1</v>
      </c>
      <c r="M278" s="33">
        <v>0</v>
      </c>
      <c r="N278" s="33">
        <v>1</v>
      </c>
      <c r="O278" s="33">
        <v>0</v>
      </c>
      <c r="P278" s="33">
        <v>1.2982450000000001</v>
      </c>
      <c r="Q278" s="33">
        <v>0</v>
      </c>
      <c r="R278" s="33">
        <v>0</v>
      </c>
      <c r="S278" s="48">
        <v>278</v>
      </c>
      <c r="T2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8" s="54">
        <v>28</v>
      </c>
      <c r="V278" s="54">
        <v>137</v>
      </c>
      <c r="W278" s="54">
        <v>847</v>
      </c>
      <c r="X278" s="54">
        <v>7</v>
      </c>
      <c r="Y278" s="54">
        <v>7200</v>
      </c>
      <c r="Z278" s="54" t="s">
        <v>5627</v>
      </c>
      <c r="AA278" s="54" t="s">
        <v>6111</v>
      </c>
      <c r="AB278" s="60" t="s">
        <v>6368</v>
      </c>
      <c r="AC278" s="54" t="s">
        <v>6024</v>
      </c>
      <c r="AD278" s="56">
        <v>40921.580428240741</v>
      </c>
      <c r="AE278" s="54" t="s">
        <v>6607</v>
      </c>
      <c r="AF278" s="60" t="s">
        <v>6884</v>
      </c>
      <c r="AG278" s="54" t="s">
        <v>55</v>
      </c>
      <c r="AH278" s="32" t="s">
        <v>1823</v>
      </c>
      <c r="AI278" s="32" t="s">
        <v>1823</v>
      </c>
      <c r="AJ278" s="32" t="s">
        <v>2139</v>
      </c>
      <c r="AK278" s="32" t="s">
        <v>2139</v>
      </c>
      <c r="AL278" s="32"/>
      <c r="AM278" s="32"/>
      <c r="AN278" s="74" t="s">
        <v>8655</v>
      </c>
      <c r="AO278" s="74" t="s">
        <v>8655</v>
      </c>
      <c r="AP278" s="74" t="s">
        <v>9195</v>
      </c>
      <c r="AQ278" s="74" t="s">
        <v>9195</v>
      </c>
      <c r="AR278" s="2"/>
      <c r="AS278" s="3"/>
      <c r="AT278" s="3"/>
      <c r="AU278" s="3"/>
      <c r="AV278" s="3"/>
    </row>
    <row r="279" spans="1:48" x14ac:dyDescent="0.25">
      <c r="A279" s="46" t="s">
        <v>347</v>
      </c>
      <c r="B279">
        <v>279</v>
      </c>
      <c r="C279" s="47" t="s">
        <v>7733</v>
      </c>
      <c r="D279" s="49"/>
      <c r="E279" s="50">
        <v>5402.771484375</v>
      </c>
      <c r="F279" s="50">
        <v>2276.431884765625</v>
      </c>
      <c r="G279" s="51"/>
      <c r="H279" s="52"/>
      <c r="I279" s="52"/>
      <c r="J279" s="63"/>
      <c r="K279" s="32">
        <v>0</v>
      </c>
      <c r="L279" s="32">
        <v>1</v>
      </c>
      <c r="M279" s="33">
        <v>0</v>
      </c>
      <c r="N279" s="33">
        <v>1</v>
      </c>
      <c r="O279" s="33">
        <v>0</v>
      </c>
      <c r="P279" s="33">
        <v>0.70175399999999999</v>
      </c>
      <c r="Q279" s="33">
        <v>0</v>
      </c>
      <c r="R279" s="33">
        <v>0</v>
      </c>
      <c r="S279" s="48">
        <v>279</v>
      </c>
      <c r="T2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79" s="54">
        <v>105</v>
      </c>
      <c r="V279" s="54">
        <v>49</v>
      </c>
      <c r="W279" s="54">
        <v>103</v>
      </c>
      <c r="X279" s="54">
        <v>116</v>
      </c>
      <c r="Y279" s="54"/>
      <c r="Z279" s="54" t="s">
        <v>5628</v>
      </c>
      <c r="AA279" s="54" t="s">
        <v>6020</v>
      </c>
      <c r="AB279" s="60" t="s">
        <v>6369</v>
      </c>
      <c r="AC279" s="54"/>
      <c r="AD279" s="56">
        <v>40751.499027777776</v>
      </c>
      <c r="AE279" s="54" t="s">
        <v>6607</v>
      </c>
      <c r="AF279" s="60" t="s">
        <v>6885</v>
      </c>
      <c r="AG279" s="54" t="s">
        <v>55</v>
      </c>
      <c r="AH279" s="32"/>
      <c r="AI279" s="32"/>
      <c r="AJ279" s="32"/>
      <c r="AK279" s="32"/>
      <c r="AL279" s="32"/>
      <c r="AM279" s="32"/>
      <c r="AN279" s="74" t="s">
        <v>8656</v>
      </c>
      <c r="AO279" s="74" t="s">
        <v>8656</v>
      </c>
      <c r="AP279" s="74" t="s">
        <v>9196</v>
      </c>
      <c r="AQ279" s="74" t="s">
        <v>9196</v>
      </c>
      <c r="AR279" s="2"/>
      <c r="AS279" s="3"/>
      <c r="AT279" s="3"/>
      <c r="AU279" s="3"/>
      <c r="AV279" s="3"/>
    </row>
    <row r="280" spans="1:48" x14ac:dyDescent="0.25">
      <c r="A280" s="46" t="s">
        <v>348</v>
      </c>
      <c r="B280">
        <v>280</v>
      </c>
      <c r="C280" s="47" t="s">
        <v>7734</v>
      </c>
      <c r="D280" s="49"/>
      <c r="E280" s="50">
        <v>7471.81787109375</v>
      </c>
      <c r="F280" s="50">
        <v>4961.52978515625</v>
      </c>
      <c r="G280" s="51"/>
      <c r="H280" s="52"/>
      <c r="I280" s="52"/>
      <c r="J280" s="63"/>
      <c r="K280" s="32">
        <v>0</v>
      </c>
      <c r="L280" s="32">
        <v>2</v>
      </c>
      <c r="M280" s="33">
        <v>176.45335399999999</v>
      </c>
      <c r="N280" s="33">
        <v>4.5100000000000001E-4</v>
      </c>
      <c r="O280" s="33">
        <v>3.1799999999999998E-4</v>
      </c>
      <c r="P280" s="33">
        <v>0.48807299999999998</v>
      </c>
      <c r="Q280" s="33">
        <v>0</v>
      </c>
      <c r="R280" s="33">
        <v>0</v>
      </c>
      <c r="S280" s="48">
        <v>280</v>
      </c>
      <c r="T2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0" s="54">
        <v>492</v>
      </c>
      <c r="V280" s="54">
        <v>677</v>
      </c>
      <c r="W280" s="54">
        <v>3935</v>
      </c>
      <c r="X280" s="54">
        <v>4663</v>
      </c>
      <c r="Y280" s="54">
        <v>-25200</v>
      </c>
      <c r="Z280" s="54" t="s">
        <v>5629</v>
      </c>
      <c r="AA280" s="54"/>
      <c r="AB280" s="54"/>
      <c r="AC280" s="54" t="s">
        <v>6577</v>
      </c>
      <c r="AD280" s="56">
        <v>41681.769490740742</v>
      </c>
      <c r="AE280" s="54" t="s">
        <v>6607</v>
      </c>
      <c r="AF280" s="60" t="s">
        <v>6886</v>
      </c>
      <c r="AG280" s="54" t="s">
        <v>55</v>
      </c>
      <c r="AH280" s="32"/>
      <c r="AI280" s="32"/>
      <c r="AJ280" s="32"/>
      <c r="AK280" s="32"/>
      <c r="AL280" s="32" t="s">
        <v>2215</v>
      </c>
      <c r="AM280" s="32" t="s">
        <v>2215</v>
      </c>
      <c r="AN280" s="74" t="s">
        <v>8657</v>
      </c>
      <c r="AO280" s="74" t="s">
        <v>8944</v>
      </c>
      <c r="AP280" s="74" t="s">
        <v>9197</v>
      </c>
      <c r="AQ280" s="74" t="s">
        <v>9197</v>
      </c>
      <c r="AR280" s="2"/>
      <c r="AS280" s="3"/>
      <c r="AT280" s="3"/>
      <c r="AU280" s="3"/>
      <c r="AV280" s="3"/>
    </row>
    <row r="281" spans="1:48" x14ac:dyDescent="0.25">
      <c r="A281" s="46" t="s">
        <v>912</v>
      </c>
      <c r="B281">
        <v>281</v>
      </c>
      <c r="C281" s="47" t="s">
        <v>7735</v>
      </c>
      <c r="D281" s="49"/>
      <c r="E281" s="50">
        <v>7211.634765625</v>
      </c>
      <c r="F281" s="50">
        <v>1855.0675048828125</v>
      </c>
      <c r="G281" s="51"/>
      <c r="H281" s="52"/>
      <c r="I281" s="52"/>
      <c r="J281" s="63"/>
      <c r="K281" s="32">
        <v>2</v>
      </c>
      <c r="L281" s="32">
        <v>0</v>
      </c>
      <c r="M281" s="33">
        <v>3.6333329999999999</v>
      </c>
      <c r="N281" s="33">
        <v>4.1899999999999999E-4</v>
      </c>
      <c r="O281" s="33">
        <v>1.7000000000000001E-4</v>
      </c>
      <c r="P281" s="33">
        <v>0.49395699999999998</v>
      </c>
      <c r="Q281" s="33">
        <v>0</v>
      </c>
      <c r="R281" s="33">
        <v>0</v>
      </c>
      <c r="S281" s="48">
        <v>281</v>
      </c>
      <c r="T2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1" s="54">
        <v>1280</v>
      </c>
      <c r="V281" s="54">
        <v>940</v>
      </c>
      <c r="W281" s="54">
        <v>4241</v>
      </c>
      <c r="X281" s="54">
        <v>7211</v>
      </c>
      <c r="Y281" s="54"/>
      <c r="Z281" s="54" t="s">
        <v>5630</v>
      </c>
      <c r="AA281" s="54"/>
      <c r="AB281" s="60" t="s">
        <v>6370</v>
      </c>
      <c r="AC281" s="54"/>
      <c r="AD281" s="56">
        <v>42331.758125</v>
      </c>
      <c r="AE281" s="54" t="s">
        <v>6607</v>
      </c>
      <c r="AF281" s="60" t="s">
        <v>6887</v>
      </c>
      <c r="AG281" s="54" t="s">
        <v>54</v>
      </c>
      <c r="AH281" s="32"/>
      <c r="AI281" s="32"/>
      <c r="AJ281" s="32"/>
      <c r="AK281" s="32"/>
      <c r="AL281" s="32"/>
      <c r="AM281" s="32"/>
      <c r="AN281" s="32"/>
      <c r="AO281" s="32"/>
      <c r="AP281" s="32"/>
      <c r="AQ281" s="32"/>
      <c r="AR281" s="2"/>
      <c r="AS281" s="3"/>
      <c r="AT281" s="3"/>
      <c r="AU281" s="3"/>
      <c r="AV281" s="3"/>
    </row>
    <row r="282" spans="1:48" x14ac:dyDescent="0.25">
      <c r="A282" s="46" t="s">
        <v>349</v>
      </c>
      <c r="B282">
        <v>282</v>
      </c>
      <c r="C282" s="47" t="s">
        <v>7736</v>
      </c>
      <c r="D282" s="49"/>
      <c r="E282" s="50">
        <v>8734.1845703125</v>
      </c>
      <c r="F282" s="50">
        <v>2967.737060546875</v>
      </c>
      <c r="G282" s="51"/>
      <c r="H282" s="52"/>
      <c r="I282" s="52"/>
      <c r="J282" s="63"/>
      <c r="K282" s="32">
        <v>0</v>
      </c>
      <c r="L282" s="32">
        <v>1</v>
      </c>
      <c r="M282" s="33">
        <v>0</v>
      </c>
      <c r="N282" s="33">
        <v>5.0600000000000005E-4</v>
      </c>
      <c r="O282" s="33">
        <v>1.346E-3</v>
      </c>
      <c r="P282" s="33">
        <v>0.26667999999999997</v>
      </c>
      <c r="Q282" s="33">
        <v>0</v>
      </c>
      <c r="R282" s="33">
        <v>0</v>
      </c>
      <c r="S282" s="48">
        <v>282</v>
      </c>
      <c r="T2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2" s="54">
        <v>72</v>
      </c>
      <c r="V282" s="54">
        <v>43</v>
      </c>
      <c r="W282" s="54">
        <v>72</v>
      </c>
      <c r="X282" s="54">
        <v>202</v>
      </c>
      <c r="Y282" s="54"/>
      <c r="Z282" s="54" t="s">
        <v>5631</v>
      </c>
      <c r="AA282" s="54" t="s">
        <v>6017</v>
      </c>
      <c r="AB282" s="54"/>
      <c r="AC282" s="54"/>
      <c r="AD282" s="56">
        <v>43027.70208333333</v>
      </c>
      <c r="AE282" s="54" t="s">
        <v>6607</v>
      </c>
      <c r="AF282" s="60" t="s">
        <v>6888</v>
      </c>
      <c r="AG282" s="54" t="s">
        <v>55</v>
      </c>
      <c r="AH282" s="32"/>
      <c r="AI282" s="32"/>
      <c r="AJ282" s="32"/>
      <c r="AK282" s="32"/>
      <c r="AL282" s="32"/>
      <c r="AM282" s="32"/>
      <c r="AN282" s="74" t="s">
        <v>8512</v>
      </c>
      <c r="AO282" s="74" t="s">
        <v>8512</v>
      </c>
      <c r="AP282" s="74" t="s">
        <v>9056</v>
      </c>
      <c r="AQ282" s="74" t="s">
        <v>9056</v>
      </c>
      <c r="AR282" s="2"/>
      <c r="AS282" s="3"/>
      <c r="AT282" s="3"/>
      <c r="AU282" s="3"/>
      <c r="AV282" s="3"/>
    </row>
    <row r="283" spans="1:48" x14ac:dyDescent="0.25">
      <c r="A283" s="46" t="s">
        <v>350</v>
      </c>
      <c r="B283">
        <v>283</v>
      </c>
      <c r="C283" s="47" t="s">
        <v>7737</v>
      </c>
      <c r="D283" s="49"/>
      <c r="E283" s="50">
        <v>4058.07763671875</v>
      </c>
      <c r="F283" s="50">
        <v>2556.654296875</v>
      </c>
      <c r="G283" s="51"/>
      <c r="H283" s="52"/>
      <c r="I283" s="52"/>
      <c r="J283" s="63"/>
      <c r="K283" s="32">
        <v>1</v>
      </c>
      <c r="L283" s="32">
        <v>3</v>
      </c>
      <c r="M283" s="33">
        <v>4.978707</v>
      </c>
      <c r="N283" s="33">
        <v>4.3199999999999998E-4</v>
      </c>
      <c r="O283" s="33">
        <v>5.6700000000000001E-4</v>
      </c>
      <c r="P283" s="33">
        <v>0.49938300000000002</v>
      </c>
      <c r="Q283" s="33">
        <v>0</v>
      </c>
      <c r="R283" s="33">
        <v>0</v>
      </c>
      <c r="S283" s="48">
        <v>283</v>
      </c>
      <c r="T2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3" s="54">
        <v>2622</v>
      </c>
      <c r="V283" s="54">
        <v>3123</v>
      </c>
      <c r="W283" s="54">
        <v>85484</v>
      </c>
      <c r="X283" s="54">
        <v>71499</v>
      </c>
      <c r="Y283" s="54">
        <v>7200</v>
      </c>
      <c r="Z283" s="54"/>
      <c r="AA283" s="54" t="s">
        <v>6112</v>
      </c>
      <c r="AB283" s="54"/>
      <c r="AC283" s="54" t="s">
        <v>6027</v>
      </c>
      <c r="AD283" s="56">
        <v>39927.895891203705</v>
      </c>
      <c r="AE283" s="54" t="s">
        <v>6607</v>
      </c>
      <c r="AF283" s="60" t="s">
        <v>6889</v>
      </c>
      <c r="AG283" s="54" t="s">
        <v>55</v>
      </c>
      <c r="AH283" s="32" t="s">
        <v>1764</v>
      </c>
      <c r="AI283" s="32" t="s">
        <v>1764</v>
      </c>
      <c r="AJ283" s="32" t="s">
        <v>2148</v>
      </c>
      <c r="AK283" s="32" t="s">
        <v>2148</v>
      </c>
      <c r="AL283" s="32"/>
      <c r="AM283" s="32"/>
      <c r="AN283" s="74" t="s">
        <v>8658</v>
      </c>
      <c r="AO283" s="74" t="s">
        <v>8945</v>
      </c>
      <c r="AP283" s="74" t="s">
        <v>9039</v>
      </c>
      <c r="AQ283" s="74" t="s">
        <v>9039</v>
      </c>
      <c r="AR283" s="2"/>
      <c r="AS283" s="3"/>
      <c r="AT283" s="3"/>
      <c r="AU283" s="3"/>
      <c r="AV283" s="3"/>
    </row>
    <row r="284" spans="1:48" x14ac:dyDescent="0.25">
      <c r="A284" s="46" t="s">
        <v>816</v>
      </c>
      <c r="B284">
        <v>284</v>
      </c>
      <c r="C284" s="47" t="s">
        <v>7738</v>
      </c>
      <c r="D284" s="49"/>
      <c r="E284" s="50">
        <v>5025.68212890625</v>
      </c>
      <c r="F284" s="50">
        <v>4324.84033203125</v>
      </c>
      <c r="G284" s="51"/>
      <c r="H284" s="52"/>
      <c r="I284" s="52"/>
      <c r="J284" s="63"/>
      <c r="K284" s="32">
        <v>35</v>
      </c>
      <c r="L284" s="32">
        <v>1</v>
      </c>
      <c r="M284" s="33">
        <v>5285.2293069999996</v>
      </c>
      <c r="N284" s="33">
        <v>5.6800000000000004E-4</v>
      </c>
      <c r="O284" s="33">
        <v>8.2030000000000002E-3</v>
      </c>
      <c r="P284" s="33">
        <v>4.1669299999999998</v>
      </c>
      <c r="Q284" s="33">
        <v>4.5454545454545456E-2</v>
      </c>
      <c r="R284" s="33">
        <v>0</v>
      </c>
      <c r="S284" s="48">
        <v>284</v>
      </c>
      <c r="T2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4" s="54">
        <v>298</v>
      </c>
      <c r="V284" s="54">
        <v>1960</v>
      </c>
      <c r="W284" s="54">
        <v>4278</v>
      </c>
      <c r="X284" s="54">
        <v>138</v>
      </c>
      <c r="Y284" s="54"/>
      <c r="Z284" s="54"/>
      <c r="AA284" s="54" t="s">
        <v>6017</v>
      </c>
      <c r="AB284" s="54"/>
      <c r="AC284" s="54"/>
      <c r="AD284" s="56">
        <v>42459.198819444442</v>
      </c>
      <c r="AE284" s="54" t="s">
        <v>6607</v>
      </c>
      <c r="AF284" s="60" t="s">
        <v>6890</v>
      </c>
      <c r="AG284" s="54" t="s">
        <v>55</v>
      </c>
      <c r="AH284" s="32" t="s">
        <v>2093</v>
      </c>
      <c r="AI284" s="32" t="s">
        <v>2093</v>
      </c>
      <c r="AJ284" s="32" t="s">
        <v>2139</v>
      </c>
      <c r="AK284" s="32" t="s">
        <v>2139</v>
      </c>
      <c r="AL284" s="32"/>
      <c r="AM284" s="32"/>
      <c r="AN284" s="74" t="s">
        <v>8659</v>
      </c>
      <c r="AO284" s="74" t="s">
        <v>8659</v>
      </c>
      <c r="AP284" s="74" t="s">
        <v>9198</v>
      </c>
      <c r="AQ284" s="74" t="s">
        <v>9198</v>
      </c>
      <c r="AR284" s="2"/>
      <c r="AS284" s="3"/>
      <c r="AT284" s="3"/>
      <c r="AU284" s="3"/>
      <c r="AV284" s="3"/>
    </row>
    <row r="285" spans="1:48" x14ac:dyDescent="0.25">
      <c r="A285" s="46" t="s">
        <v>351</v>
      </c>
      <c r="B285">
        <v>285</v>
      </c>
      <c r="C285" s="47" t="s">
        <v>7739</v>
      </c>
      <c r="D285" s="49"/>
      <c r="E285" s="50">
        <v>3625.434326171875</v>
      </c>
      <c r="F285" s="50">
        <v>2918.513671875</v>
      </c>
      <c r="G285" s="51"/>
      <c r="H285" s="52"/>
      <c r="I285" s="52"/>
      <c r="J285" s="63"/>
      <c r="K285" s="32">
        <v>0</v>
      </c>
      <c r="L285" s="32">
        <v>1</v>
      </c>
      <c r="M285" s="33">
        <v>0</v>
      </c>
      <c r="N285" s="33">
        <v>1</v>
      </c>
      <c r="O285" s="33">
        <v>0</v>
      </c>
      <c r="P285" s="33">
        <v>0.99999899999999997</v>
      </c>
      <c r="Q285" s="33">
        <v>0</v>
      </c>
      <c r="R285" s="33">
        <v>0</v>
      </c>
      <c r="S285" s="48">
        <v>285</v>
      </c>
      <c r="T2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5" s="54">
        <v>3729</v>
      </c>
      <c r="V285" s="54">
        <v>3119</v>
      </c>
      <c r="W285" s="54">
        <v>283</v>
      </c>
      <c r="X285" s="54">
        <v>404</v>
      </c>
      <c r="Y285" s="54"/>
      <c r="Z285" s="54" t="s">
        <v>5632</v>
      </c>
      <c r="AA285" s="54" t="s">
        <v>6113</v>
      </c>
      <c r="AB285" s="54"/>
      <c r="AC285" s="54"/>
      <c r="AD285" s="56">
        <v>42699.412349537037</v>
      </c>
      <c r="AE285" s="54" t="s">
        <v>6607</v>
      </c>
      <c r="AF285" s="60" t="s">
        <v>6891</v>
      </c>
      <c r="AG285" s="54" t="s">
        <v>55</v>
      </c>
      <c r="AH285" s="32"/>
      <c r="AI285" s="32"/>
      <c r="AJ285" s="32"/>
      <c r="AK285" s="32"/>
      <c r="AL285" s="32" t="s">
        <v>2216</v>
      </c>
      <c r="AM285" s="32" t="s">
        <v>2216</v>
      </c>
      <c r="AN285" s="74" t="s">
        <v>8660</v>
      </c>
      <c r="AO285" s="74" t="s">
        <v>8660</v>
      </c>
      <c r="AP285" s="74" t="s">
        <v>9199</v>
      </c>
      <c r="AQ285" s="74" t="s">
        <v>9199</v>
      </c>
      <c r="AR285" s="2"/>
      <c r="AS285" s="3"/>
      <c r="AT285" s="3"/>
      <c r="AU285" s="3"/>
      <c r="AV285" s="3"/>
    </row>
    <row r="286" spans="1:48" x14ac:dyDescent="0.25">
      <c r="A286" s="46" t="s">
        <v>913</v>
      </c>
      <c r="B286">
        <v>286</v>
      </c>
      <c r="C286" s="47" t="s">
        <v>7740</v>
      </c>
      <c r="D286" s="49"/>
      <c r="E286" s="50">
        <v>3063.820556640625</v>
      </c>
      <c r="F286" s="50">
        <v>6805.07275390625</v>
      </c>
      <c r="G286" s="51"/>
      <c r="H286" s="52"/>
      <c r="I286" s="52"/>
      <c r="J286" s="63"/>
      <c r="K286" s="32">
        <v>1</v>
      </c>
      <c r="L286" s="32">
        <v>0</v>
      </c>
      <c r="M286" s="33">
        <v>0</v>
      </c>
      <c r="N286" s="33">
        <v>1</v>
      </c>
      <c r="O286" s="33">
        <v>0</v>
      </c>
      <c r="P286" s="33">
        <v>0.99999899999999997</v>
      </c>
      <c r="Q286" s="33">
        <v>0</v>
      </c>
      <c r="R286" s="33">
        <v>0</v>
      </c>
      <c r="S286" s="48">
        <v>286</v>
      </c>
      <c r="T2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6" s="54">
        <v>63</v>
      </c>
      <c r="V286" s="54">
        <v>52</v>
      </c>
      <c r="W286" s="54">
        <v>32</v>
      </c>
      <c r="X286" s="54">
        <v>26</v>
      </c>
      <c r="Y286" s="54"/>
      <c r="Z286" s="54" t="s">
        <v>5633</v>
      </c>
      <c r="AA286" s="54" t="s">
        <v>6017</v>
      </c>
      <c r="AB286" s="60" t="s">
        <v>6371</v>
      </c>
      <c r="AC286" s="54"/>
      <c r="AD286" s="56">
        <v>42845.728587962964</v>
      </c>
      <c r="AE286" s="54" t="s">
        <v>6607</v>
      </c>
      <c r="AF286" s="60" t="s">
        <v>6892</v>
      </c>
      <c r="AG286" s="54" t="s">
        <v>54</v>
      </c>
      <c r="AH286" s="32"/>
      <c r="AI286" s="32"/>
      <c r="AJ286" s="32"/>
      <c r="AK286" s="32"/>
      <c r="AL286" s="32"/>
      <c r="AM286" s="32"/>
      <c r="AN286" s="32"/>
      <c r="AO286" s="32"/>
      <c r="AP286" s="32"/>
      <c r="AQ286" s="32"/>
      <c r="AR286" s="2"/>
      <c r="AS286" s="3"/>
      <c r="AT286" s="3"/>
      <c r="AU286" s="3"/>
      <c r="AV286" s="3"/>
    </row>
    <row r="287" spans="1:48" x14ac:dyDescent="0.25">
      <c r="A287" s="46" t="s">
        <v>352</v>
      </c>
      <c r="B287">
        <v>287</v>
      </c>
      <c r="C287" s="47" t="s">
        <v>7741</v>
      </c>
      <c r="D287" s="49"/>
      <c r="E287" s="50">
        <v>9346.302734375</v>
      </c>
      <c r="F287" s="50">
        <v>7453.16162109375</v>
      </c>
      <c r="G287" s="51"/>
      <c r="H287" s="52"/>
      <c r="I287" s="52"/>
      <c r="J287" s="63"/>
      <c r="K287" s="32">
        <v>1</v>
      </c>
      <c r="L287" s="32">
        <v>1</v>
      </c>
      <c r="M287" s="33">
        <v>0</v>
      </c>
      <c r="N287" s="33">
        <v>0</v>
      </c>
      <c r="O287" s="33">
        <v>0</v>
      </c>
      <c r="P287" s="33">
        <v>0.99999899999999997</v>
      </c>
      <c r="Q287" s="33">
        <v>0</v>
      </c>
      <c r="R287" s="33" t="s">
        <v>8309</v>
      </c>
      <c r="S287" s="48">
        <v>287</v>
      </c>
      <c r="T2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7" s="54">
        <v>2237</v>
      </c>
      <c r="V287" s="54">
        <v>2206</v>
      </c>
      <c r="W287" s="54">
        <v>645</v>
      </c>
      <c r="X287" s="54">
        <v>174</v>
      </c>
      <c r="Y287" s="54">
        <v>-25200</v>
      </c>
      <c r="Z287" s="54" t="s">
        <v>5634</v>
      </c>
      <c r="AA287" s="54"/>
      <c r="AB287" s="54"/>
      <c r="AC287" s="54" t="s">
        <v>6577</v>
      </c>
      <c r="AD287" s="56">
        <v>42053.491805555554</v>
      </c>
      <c r="AE287" s="54" t="s">
        <v>6607</v>
      </c>
      <c r="AF287" s="60" t="s">
        <v>6893</v>
      </c>
      <c r="AG287" s="54" t="s">
        <v>55</v>
      </c>
      <c r="AH287" s="32" t="s">
        <v>1824</v>
      </c>
      <c r="AI287" s="32" t="s">
        <v>1824</v>
      </c>
      <c r="AJ287" s="32" t="s">
        <v>2139</v>
      </c>
      <c r="AK287" s="32" t="s">
        <v>2139</v>
      </c>
      <c r="AL287" s="32"/>
      <c r="AM287" s="32"/>
      <c r="AN287" s="74" t="s">
        <v>8661</v>
      </c>
      <c r="AO287" s="74" t="s">
        <v>8661</v>
      </c>
      <c r="AP287" s="74" t="s">
        <v>9200</v>
      </c>
      <c r="AQ287" s="74" t="s">
        <v>9200</v>
      </c>
      <c r="AR287" s="2"/>
      <c r="AS287" s="3"/>
      <c r="AT287" s="3"/>
      <c r="AU287" s="3"/>
      <c r="AV287" s="3"/>
    </row>
    <row r="288" spans="1:48" x14ac:dyDescent="0.25">
      <c r="A288" s="46" t="s">
        <v>353</v>
      </c>
      <c r="B288">
        <v>288</v>
      </c>
      <c r="C288" s="47" t="s">
        <v>7742</v>
      </c>
      <c r="D288" s="49"/>
      <c r="E288" s="50">
        <v>9752.5556640625</v>
      </c>
      <c r="F288" s="50">
        <v>7003.08544921875</v>
      </c>
      <c r="G288" s="51"/>
      <c r="H288" s="52"/>
      <c r="I288" s="52"/>
      <c r="J288" s="63"/>
      <c r="K288" s="32">
        <v>0</v>
      </c>
      <c r="L288" s="32">
        <v>1</v>
      </c>
      <c r="M288" s="33">
        <v>0</v>
      </c>
      <c r="N288" s="33">
        <v>4.2099999999999999E-4</v>
      </c>
      <c r="O288" s="33">
        <v>2.42E-4</v>
      </c>
      <c r="P288" s="33">
        <v>0.26261499999999999</v>
      </c>
      <c r="Q288" s="33">
        <v>0</v>
      </c>
      <c r="R288" s="33">
        <v>0</v>
      </c>
      <c r="S288" s="48">
        <v>288</v>
      </c>
      <c r="T2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8" s="54">
        <v>101</v>
      </c>
      <c r="V288" s="54">
        <v>105</v>
      </c>
      <c r="W288" s="54">
        <v>3698</v>
      </c>
      <c r="X288" s="54">
        <v>621</v>
      </c>
      <c r="Y288" s="54">
        <v>-25200</v>
      </c>
      <c r="Z288" s="54"/>
      <c r="AA288" s="54"/>
      <c r="AB288" s="54"/>
      <c r="AC288" s="54" t="s">
        <v>6577</v>
      </c>
      <c r="AD288" s="56">
        <v>42973.600590277776</v>
      </c>
      <c r="AE288" s="54" t="s">
        <v>6607</v>
      </c>
      <c r="AF288" s="60" t="s">
        <v>6894</v>
      </c>
      <c r="AG288" s="54" t="s">
        <v>55</v>
      </c>
      <c r="AH288" s="32" t="s">
        <v>1825</v>
      </c>
      <c r="AI288" s="32" t="s">
        <v>1825</v>
      </c>
      <c r="AJ288" s="32" t="s">
        <v>2139</v>
      </c>
      <c r="AK288" s="32" t="s">
        <v>2139</v>
      </c>
      <c r="AL288" s="32"/>
      <c r="AM288" s="32"/>
      <c r="AN288" s="74" t="s">
        <v>8662</v>
      </c>
      <c r="AO288" s="74" t="s">
        <v>8662</v>
      </c>
      <c r="AP288" s="74" t="s">
        <v>9201</v>
      </c>
      <c r="AQ288" s="74" t="s">
        <v>9201</v>
      </c>
      <c r="AR288" s="2"/>
      <c r="AS288" s="3"/>
      <c r="AT288" s="3"/>
      <c r="AU288" s="3"/>
      <c r="AV288" s="3"/>
    </row>
    <row r="289" spans="1:48" x14ac:dyDescent="0.25">
      <c r="A289" s="46" t="s">
        <v>599</v>
      </c>
      <c r="B289">
        <v>289</v>
      </c>
      <c r="C289" s="47" t="s">
        <v>7743</v>
      </c>
      <c r="D289" s="49"/>
      <c r="E289" s="50">
        <v>4966.86865234375</v>
      </c>
      <c r="F289" s="50">
        <v>5327.8984375</v>
      </c>
      <c r="G289" s="51"/>
      <c r="H289" s="52"/>
      <c r="I289" s="52"/>
      <c r="J289" s="63"/>
      <c r="K289" s="32">
        <v>19</v>
      </c>
      <c r="L289" s="32">
        <v>7</v>
      </c>
      <c r="M289" s="33">
        <v>5332.1721029999999</v>
      </c>
      <c r="N289" s="33">
        <v>5.6400000000000005E-4</v>
      </c>
      <c r="O289" s="33">
        <v>5.6160000000000003E-3</v>
      </c>
      <c r="P289" s="33">
        <v>3.1797270000000002</v>
      </c>
      <c r="Q289" s="33">
        <v>9.8814229249011856E-2</v>
      </c>
      <c r="R289" s="33">
        <v>4.3478260869565216E-2</v>
      </c>
      <c r="S289" s="48">
        <v>289</v>
      </c>
      <c r="T2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89" s="54">
        <v>385</v>
      </c>
      <c r="V289" s="54">
        <v>1763</v>
      </c>
      <c r="W289" s="54">
        <v>2954</v>
      </c>
      <c r="X289" s="54">
        <v>459</v>
      </c>
      <c r="Y289" s="54">
        <v>10800</v>
      </c>
      <c r="Z289" s="54" t="s">
        <v>5635</v>
      </c>
      <c r="AA289" s="54" t="s">
        <v>6024</v>
      </c>
      <c r="AB289" s="60" t="s">
        <v>6372</v>
      </c>
      <c r="AC289" s="54" t="s">
        <v>6576</v>
      </c>
      <c r="AD289" s="56">
        <v>41188.69427083333</v>
      </c>
      <c r="AE289" s="54" t="s">
        <v>6607</v>
      </c>
      <c r="AF289" s="60" t="s">
        <v>6895</v>
      </c>
      <c r="AG289" s="54" t="s">
        <v>55</v>
      </c>
      <c r="AH289" s="32" t="s">
        <v>2099</v>
      </c>
      <c r="AI289" s="32" t="s">
        <v>2099</v>
      </c>
      <c r="AJ289" s="32" t="s">
        <v>2139</v>
      </c>
      <c r="AK289" s="32" t="s">
        <v>2139</v>
      </c>
      <c r="AL289" s="32" t="s">
        <v>2270</v>
      </c>
      <c r="AM289" s="32" t="s">
        <v>2270</v>
      </c>
      <c r="AN289" s="74" t="s">
        <v>9548</v>
      </c>
      <c r="AO289" s="74" t="s">
        <v>9673</v>
      </c>
      <c r="AP289" s="74" t="s">
        <v>9753</v>
      </c>
      <c r="AQ289" s="74" t="s">
        <v>9753</v>
      </c>
      <c r="AR289" s="2"/>
      <c r="AS289" s="3"/>
      <c r="AT289" s="3"/>
      <c r="AU289" s="3"/>
      <c r="AV289" s="3"/>
    </row>
    <row r="290" spans="1:48" x14ac:dyDescent="0.25">
      <c r="A290" s="46" t="s">
        <v>354</v>
      </c>
      <c r="B290">
        <v>290</v>
      </c>
      <c r="C290" s="47" t="s">
        <v>7744</v>
      </c>
      <c r="D290" s="49"/>
      <c r="E290" s="50">
        <v>1359.2020263671875</v>
      </c>
      <c r="F290" s="50">
        <v>7734.61083984375</v>
      </c>
      <c r="G290" s="51"/>
      <c r="H290" s="52"/>
      <c r="I290" s="52"/>
      <c r="J290" s="63"/>
      <c r="K290" s="32">
        <v>0</v>
      </c>
      <c r="L290" s="32">
        <v>1</v>
      </c>
      <c r="M290" s="33">
        <v>0</v>
      </c>
      <c r="N290" s="33">
        <v>4.4799999999999999E-4</v>
      </c>
      <c r="O290" s="33">
        <v>6.1499999999999999E-4</v>
      </c>
      <c r="P290" s="33">
        <v>0.25428800000000001</v>
      </c>
      <c r="Q290" s="33">
        <v>0</v>
      </c>
      <c r="R290" s="33">
        <v>0</v>
      </c>
      <c r="S290" s="48">
        <v>290</v>
      </c>
      <c r="T2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0" s="54">
        <v>31</v>
      </c>
      <c r="V290" s="54">
        <v>16</v>
      </c>
      <c r="W290" s="54">
        <v>498</v>
      </c>
      <c r="X290" s="54">
        <v>510</v>
      </c>
      <c r="Y290" s="54"/>
      <c r="Z290" s="54"/>
      <c r="AA290" s="54"/>
      <c r="AB290" s="54"/>
      <c r="AC290" s="54"/>
      <c r="AD290" s="56">
        <v>42601.427581018521</v>
      </c>
      <c r="AE290" s="54" t="s">
        <v>6607</v>
      </c>
      <c r="AF290" s="60" t="s">
        <v>6896</v>
      </c>
      <c r="AG290" s="54" t="s">
        <v>55</v>
      </c>
      <c r="AH290" s="32" t="s">
        <v>1813</v>
      </c>
      <c r="AI290" s="32" t="s">
        <v>1813</v>
      </c>
      <c r="AJ290" s="32" t="s">
        <v>2138</v>
      </c>
      <c r="AK290" s="32" t="s">
        <v>2138</v>
      </c>
      <c r="AL290" s="32"/>
      <c r="AM290" s="32"/>
      <c r="AN290" s="74" t="s">
        <v>8632</v>
      </c>
      <c r="AO290" s="74" t="s">
        <v>8632</v>
      </c>
      <c r="AP290" s="74" t="s">
        <v>9174</v>
      </c>
      <c r="AQ290" s="74" t="s">
        <v>9174</v>
      </c>
      <c r="AR290" s="2"/>
      <c r="AS290" s="3"/>
      <c r="AT290" s="3"/>
      <c r="AU290" s="3"/>
      <c r="AV290" s="3"/>
    </row>
    <row r="291" spans="1:48" x14ac:dyDescent="0.25">
      <c r="A291" s="46" t="s">
        <v>355</v>
      </c>
      <c r="B291">
        <v>291</v>
      </c>
      <c r="C291" s="47" t="s">
        <v>7745</v>
      </c>
      <c r="D291" s="49"/>
      <c r="E291" s="50">
        <v>3075.907470703125</v>
      </c>
      <c r="F291" s="50">
        <v>6739.85546875</v>
      </c>
      <c r="G291" s="51"/>
      <c r="H291" s="52"/>
      <c r="I291" s="52"/>
      <c r="J291" s="63"/>
      <c r="K291" s="32">
        <v>0</v>
      </c>
      <c r="L291" s="32">
        <v>2</v>
      </c>
      <c r="M291" s="33">
        <v>0</v>
      </c>
      <c r="N291" s="33">
        <v>4.57E-4</v>
      </c>
      <c r="O291" s="33">
        <v>6.2399999999999999E-4</v>
      </c>
      <c r="P291" s="33">
        <v>0.37970700000000002</v>
      </c>
      <c r="Q291" s="33">
        <v>0.5</v>
      </c>
      <c r="R291" s="33">
        <v>0</v>
      </c>
      <c r="S291" s="48">
        <v>291</v>
      </c>
      <c r="T2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1" s="54">
        <v>2468</v>
      </c>
      <c r="V291" s="54">
        <v>707</v>
      </c>
      <c r="W291" s="54">
        <v>20113</v>
      </c>
      <c r="X291" s="54">
        <v>17648</v>
      </c>
      <c r="Y291" s="54">
        <v>7200</v>
      </c>
      <c r="Z291" s="54" t="s">
        <v>5636</v>
      </c>
      <c r="AA291" s="54" t="s">
        <v>6114</v>
      </c>
      <c r="AB291" s="54"/>
      <c r="AC291" s="54" t="s">
        <v>6024</v>
      </c>
      <c r="AD291" s="56">
        <v>40852.878495370373</v>
      </c>
      <c r="AE291" s="54" t="s">
        <v>6607</v>
      </c>
      <c r="AF291" s="60" t="s">
        <v>6897</v>
      </c>
      <c r="AG291" s="54" t="s">
        <v>55</v>
      </c>
      <c r="AH291" s="32"/>
      <c r="AI291" s="32"/>
      <c r="AJ291" s="32"/>
      <c r="AK291" s="32"/>
      <c r="AL291" s="32" t="s">
        <v>2215</v>
      </c>
      <c r="AM291" s="32" t="s">
        <v>2215</v>
      </c>
      <c r="AN291" s="74" t="s">
        <v>9549</v>
      </c>
      <c r="AO291" s="74" t="s">
        <v>9549</v>
      </c>
      <c r="AP291" s="74" t="s">
        <v>9754</v>
      </c>
      <c r="AQ291" s="74" t="s">
        <v>9754</v>
      </c>
      <c r="AR291" s="2"/>
      <c r="AS291" s="3"/>
      <c r="AT291" s="3"/>
      <c r="AU291" s="3"/>
      <c r="AV291" s="3"/>
    </row>
    <row r="292" spans="1:48" x14ac:dyDescent="0.25">
      <c r="A292" s="46" t="s">
        <v>843</v>
      </c>
      <c r="B292">
        <v>292</v>
      </c>
      <c r="C292" s="47" t="s">
        <v>7746</v>
      </c>
      <c r="D292" s="49"/>
      <c r="E292" s="50">
        <v>5016.52734375</v>
      </c>
      <c r="F292" s="50">
        <v>6027.01611328125</v>
      </c>
      <c r="G292" s="51"/>
      <c r="H292" s="52"/>
      <c r="I292" s="52"/>
      <c r="J292" s="63"/>
      <c r="K292" s="32">
        <v>22</v>
      </c>
      <c r="L292" s="32">
        <v>4</v>
      </c>
      <c r="M292" s="33">
        <v>1255.4506040000001</v>
      </c>
      <c r="N292" s="33">
        <v>5.7200000000000003E-4</v>
      </c>
      <c r="O292" s="33">
        <v>7.2579999999999997E-3</v>
      </c>
      <c r="P292" s="33">
        <v>2.9872329999999998</v>
      </c>
      <c r="Q292" s="33">
        <v>9.9637681159420288E-2</v>
      </c>
      <c r="R292" s="33">
        <v>0</v>
      </c>
      <c r="S292" s="48">
        <v>292</v>
      </c>
      <c r="T2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2" s="54">
        <v>681</v>
      </c>
      <c r="V292" s="54">
        <v>1689</v>
      </c>
      <c r="W292" s="54">
        <v>8101</v>
      </c>
      <c r="X292" s="54">
        <v>1799</v>
      </c>
      <c r="Y292" s="54">
        <v>10800</v>
      </c>
      <c r="Z292" s="54" t="s">
        <v>5637</v>
      </c>
      <c r="AA292" s="54"/>
      <c r="AB292" s="54"/>
      <c r="AC292" s="54" t="s">
        <v>6576</v>
      </c>
      <c r="AD292" s="56">
        <v>40839.792118055557</v>
      </c>
      <c r="AE292" s="54" t="s">
        <v>6607</v>
      </c>
      <c r="AF292" s="60" t="s">
        <v>6898</v>
      </c>
      <c r="AG292" s="54" t="s">
        <v>55</v>
      </c>
      <c r="AH292" s="32" t="s">
        <v>1760</v>
      </c>
      <c r="AI292" s="32" t="s">
        <v>1760</v>
      </c>
      <c r="AJ292" s="32" t="s">
        <v>2141</v>
      </c>
      <c r="AK292" s="32" t="s">
        <v>2141</v>
      </c>
      <c r="AL292" s="32" t="s">
        <v>2215</v>
      </c>
      <c r="AM292" s="32" t="s">
        <v>2215</v>
      </c>
      <c r="AN292" s="74" t="s">
        <v>8493</v>
      </c>
      <c r="AO292" s="74" t="s">
        <v>8638</v>
      </c>
      <c r="AP292" s="74" t="s">
        <v>9035</v>
      </c>
      <c r="AQ292" s="74" t="s">
        <v>9035</v>
      </c>
      <c r="AR292" s="2"/>
      <c r="AS292" s="3"/>
      <c r="AT292" s="3"/>
      <c r="AU292" s="3"/>
      <c r="AV292" s="3"/>
    </row>
    <row r="293" spans="1:48" x14ac:dyDescent="0.25">
      <c r="A293" s="46" t="s">
        <v>356</v>
      </c>
      <c r="B293">
        <v>293</v>
      </c>
      <c r="C293" s="47" t="s">
        <v>7747</v>
      </c>
      <c r="D293" s="49"/>
      <c r="E293" s="50">
        <v>2076.722900390625</v>
      </c>
      <c r="F293" s="50">
        <v>3480.823486328125</v>
      </c>
      <c r="G293" s="51"/>
      <c r="H293" s="52"/>
      <c r="I293" s="52"/>
      <c r="J293" s="63"/>
      <c r="K293" s="32">
        <v>0</v>
      </c>
      <c r="L293" s="32">
        <v>3</v>
      </c>
      <c r="M293" s="33">
        <v>0</v>
      </c>
      <c r="N293" s="33">
        <v>4.08E-4</v>
      </c>
      <c r="O293" s="33">
        <v>9.6000000000000002E-5</v>
      </c>
      <c r="P293" s="33">
        <v>0.607908</v>
      </c>
      <c r="Q293" s="33">
        <v>0.5</v>
      </c>
      <c r="R293" s="33">
        <v>0</v>
      </c>
      <c r="S293" s="48">
        <v>293</v>
      </c>
      <c r="T2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3" s="54">
        <v>657</v>
      </c>
      <c r="V293" s="54">
        <v>458</v>
      </c>
      <c r="W293" s="54">
        <v>1968</v>
      </c>
      <c r="X293" s="54">
        <v>2194</v>
      </c>
      <c r="Y293" s="54">
        <v>7200</v>
      </c>
      <c r="Z293" s="54" t="s">
        <v>5638</v>
      </c>
      <c r="AA293" s="54" t="s">
        <v>6020</v>
      </c>
      <c r="AB293" s="60" t="s">
        <v>6373</v>
      </c>
      <c r="AC293" s="54" t="s">
        <v>6024</v>
      </c>
      <c r="AD293" s="56">
        <v>40090.464571759258</v>
      </c>
      <c r="AE293" s="54" t="s">
        <v>6607</v>
      </c>
      <c r="AF293" s="60" t="s">
        <v>6899</v>
      </c>
      <c r="AG293" s="54" t="s">
        <v>55</v>
      </c>
      <c r="AH293" s="32"/>
      <c r="AI293" s="32"/>
      <c r="AJ293" s="32"/>
      <c r="AK293" s="32"/>
      <c r="AL293" s="32" t="s">
        <v>2217</v>
      </c>
      <c r="AM293" s="32" t="s">
        <v>2217</v>
      </c>
      <c r="AN293" s="74" t="s">
        <v>8663</v>
      </c>
      <c r="AO293" s="74" t="s">
        <v>8663</v>
      </c>
      <c r="AP293" s="74" t="s">
        <v>9203</v>
      </c>
      <c r="AQ293" s="74" t="s">
        <v>9203</v>
      </c>
      <c r="AR293" s="2"/>
      <c r="AS293" s="3"/>
      <c r="AT293" s="3"/>
      <c r="AU293" s="3"/>
      <c r="AV293" s="3"/>
    </row>
    <row r="294" spans="1:48" x14ac:dyDescent="0.25">
      <c r="A294" s="46" t="s">
        <v>648</v>
      </c>
      <c r="B294">
        <v>294</v>
      </c>
      <c r="C294" s="47" t="s">
        <v>7748</v>
      </c>
      <c r="D294" s="49"/>
      <c r="E294" s="50">
        <v>4029.982177734375</v>
      </c>
      <c r="F294" s="50">
        <v>2802.133544921875</v>
      </c>
      <c r="G294" s="51"/>
      <c r="H294" s="52"/>
      <c r="I294" s="52"/>
      <c r="J294" s="63"/>
      <c r="K294" s="32">
        <v>3</v>
      </c>
      <c r="L294" s="32">
        <v>2</v>
      </c>
      <c r="M294" s="33">
        <v>124.58263100000001</v>
      </c>
      <c r="N294" s="33">
        <v>4.5600000000000003E-4</v>
      </c>
      <c r="O294" s="33">
        <v>1.9000000000000001E-4</v>
      </c>
      <c r="P294" s="33">
        <v>0.92117899999999997</v>
      </c>
      <c r="Q294" s="33">
        <v>0.35</v>
      </c>
      <c r="R294" s="33">
        <v>0</v>
      </c>
      <c r="S294" s="48">
        <v>294</v>
      </c>
      <c r="T2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4" s="54">
        <v>324</v>
      </c>
      <c r="V294" s="54">
        <v>544</v>
      </c>
      <c r="W294" s="54">
        <v>1206</v>
      </c>
      <c r="X294" s="54">
        <v>2894</v>
      </c>
      <c r="Y294" s="54"/>
      <c r="Z294" s="54" t="s">
        <v>5639</v>
      </c>
      <c r="AA294" s="54"/>
      <c r="AB294" s="54"/>
      <c r="AC294" s="54"/>
      <c r="AD294" s="56">
        <v>41844.842685185184</v>
      </c>
      <c r="AE294" s="54" t="s">
        <v>6607</v>
      </c>
      <c r="AF294" s="60" t="s">
        <v>6900</v>
      </c>
      <c r="AG294" s="54" t="s">
        <v>55</v>
      </c>
      <c r="AH294" s="32"/>
      <c r="AI294" s="32"/>
      <c r="AJ294" s="32"/>
      <c r="AK294" s="32"/>
      <c r="AL294" s="32" t="s">
        <v>2217</v>
      </c>
      <c r="AM294" s="32" t="s">
        <v>2217</v>
      </c>
      <c r="AN294" s="74" t="s">
        <v>8664</v>
      </c>
      <c r="AO294" s="74" t="s">
        <v>8664</v>
      </c>
      <c r="AP294" s="74" t="s">
        <v>9204</v>
      </c>
      <c r="AQ294" s="74" t="s">
        <v>9204</v>
      </c>
      <c r="AR294" s="2"/>
      <c r="AS294" s="3"/>
      <c r="AT294" s="3"/>
      <c r="AU294" s="3"/>
      <c r="AV294" s="3"/>
    </row>
    <row r="295" spans="1:48" x14ac:dyDescent="0.25">
      <c r="A295" s="46" t="s">
        <v>357</v>
      </c>
      <c r="B295">
        <v>295</v>
      </c>
      <c r="C295" s="47" t="s">
        <v>7749</v>
      </c>
      <c r="D295" s="49"/>
      <c r="E295" s="50">
        <v>1918.6900634765625</v>
      </c>
      <c r="F295" s="50">
        <v>6908.6640625</v>
      </c>
      <c r="G295" s="51"/>
      <c r="H295" s="52"/>
      <c r="I295" s="52"/>
      <c r="J295" s="63"/>
      <c r="K295" s="32">
        <v>0</v>
      </c>
      <c r="L295" s="32">
        <v>1</v>
      </c>
      <c r="M295" s="33">
        <v>0</v>
      </c>
      <c r="N295" s="33">
        <v>3.9800000000000002E-4</v>
      </c>
      <c r="O295" s="33">
        <v>1.1400000000000001E-4</v>
      </c>
      <c r="P295" s="33">
        <v>0.27337400000000001</v>
      </c>
      <c r="Q295" s="33">
        <v>0</v>
      </c>
      <c r="R295" s="33">
        <v>0</v>
      </c>
      <c r="S295" s="48">
        <v>295</v>
      </c>
      <c r="T2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5" s="54">
        <v>452</v>
      </c>
      <c r="V295" s="54">
        <v>51</v>
      </c>
      <c r="W295" s="54">
        <v>1091</v>
      </c>
      <c r="X295" s="54">
        <v>2063</v>
      </c>
      <c r="Y295" s="54"/>
      <c r="Z295" s="54" t="s">
        <v>5640</v>
      </c>
      <c r="AA295" s="54" t="s">
        <v>6115</v>
      </c>
      <c r="AB295" s="60" t="s">
        <v>6374</v>
      </c>
      <c r="AC295" s="54"/>
      <c r="AD295" s="56">
        <v>43036.85429398148</v>
      </c>
      <c r="AE295" s="54" t="s">
        <v>6607</v>
      </c>
      <c r="AF295" s="60" t="s">
        <v>6901</v>
      </c>
      <c r="AG295" s="54" t="s">
        <v>55</v>
      </c>
      <c r="AH295" s="32"/>
      <c r="AI295" s="32"/>
      <c r="AJ295" s="32"/>
      <c r="AK295" s="32"/>
      <c r="AL295" s="32"/>
      <c r="AM295" s="32"/>
      <c r="AN295" s="74" t="s">
        <v>8665</v>
      </c>
      <c r="AO295" s="74" t="s">
        <v>8665</v>
      </c>
      <c r="AP295" s="74" t="s">
        <v>9205</v>
      </c>
      <c r="AQ295" s="74" t="s">
        <v>9205</v>
      </c>
      <c r="AR295" s="2"/>
      <c r="AS295" s="3"/>
      <c r="AT295" s="3"/>
      <c r="AU295" s="3"/>
      <c r="AV295" s="3"/>
    </row>
    <row r="296" spans="1:48" x14ac:dyDescent="0.25">
      <c r="A296" s="46" t="s">
        <v>858</v>
      </c>
      <c r="B296">
        <v>296</v>
      </c>
      <c r="C296" s="47" t="s">
        <v>7750</v>
      </c>
      <c r="D296" s="49"/>
      <c r="E296" s="50">
        <v>3761.717041015625</v>
      </c>
      <c r="F296" s="50">
        <v>3944.706298828125</v>
      </c>
      <c r="G296" s="51"/>
      <c r="H296" s="52"/>
      <c r="I296" s="52"/>
      <c r="J296" s="63"/>
      <c r="K296" s="32">
        <v>9</v>
      </c>
      <c r="L296" s="32">
        <v>1</v>
      </c>
      <c r="M296" s="33">
        <v>2010.207071</v>
      </c>
      <c r="N296" s="33">
        <v>5.2400000000000005E-4</v>
      </c>
      <c r="O296" s="33">
        <v>2.6319999999999998E-3</v>
      </c>
      <c r="P296" s="33">
        <v>1.3063100000000001</v>
      </c>
      <c r="Q296" s="33">
        <v>8.9285714285714288E-2</v>
      </c>
      <c r="R296" s="33">
        <v>0</v>
      </c>
      <c r="S296" s="48">
        <v>296</v>
      </c>
      <c r="T2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6" s="54">
        <v>494</v>
      </c>
      <c r="V296" s="54">
        <v>1492</v>
      </c>
      <c r="W296" s="54">
        <v>44485</v>
      </c>
      <c r="X296" s="54">
        <v>80</v>
      </c>
      <c r="Y296" s="54">
        <v>7200</v>
      </c>
      <c r="Z296" s="54" t="s">
        <v>5641</v>
      </c>
      <c r="AA296" s="54" t="s">
        <v>6024</v>
      </c>
      <c r="AB296" s="60" t="s">
        <v>6375</v>
      </c>
      <c r="AC296" s="54" t="s">
        <v>6024</v>
      </c>
      <c r="AD296" s="56">
        <v>41065.92460648148</v>
      </c>
      <c r="AE296" s="54" t="s">
        <v>6607</v>
      </c>
      <c r="AF296" s="60" t="s">
        <v>6902</v>
      </c>
      <c r="AG296" s="54" t="s">
        <v>55</v>
      </c>
      <c r="AH296" s="32" t="s">
        <v>2134</v>
      </c>
      <c r="AI296" s="32" t="s">
        <v>2134</v>
      </c>
      <c r="AJ296" s="32" t="s">
        <v>2139</v>
      </c>
      <c r="AK296" s="32" t="s">
        <v>2139</v>
      </c>
      <c r="AL296" s="32"/>
      <c r="AM296" s="32"/>
      <c r="AN296" s="74" t="s">
        <v>9550</v>
      </c>
      <c r="AO296" s="74" t="s">
        <v>9550</v>
      </c>
      <c r="AP296" s="74" t="s">
        <v>9755</v>
      </c>
      <c r="AQ296" s="74" t="s">
        <v>9755</v>
      </c>
      <c r="AR296" s="2"/>
      <c r="AS296" s="3"/>
      <c r="AT296" s="3"/>
      <c r="AU296" s="3"/>
      <c r="AV296" s="3"/>
    </row>
    <row r="297" spans="1:48" x14ac:dyDescent="0.25">
      <c r="A297" s="46" t="s">
        <v>358</v>
      </c>
      <c r="B297">
        <v>297</v>
      </c>
      <c r="C297" s="47" t="s">
        <v>7751</v>
      </c>
      <c r="D297" s="49"/>
      <c r="E297" s="50">
        <v>7651.53662109375</v>
      </c>
      <c r="F297" s="50">
        <v>3753.39111328125</v>
      </c>
      <c r="G297" s="51"/>
      <c r="H297" s="52"/>
      <c r="I297" s="52"/>
      <c r="J297" s="63"/>
      <c r="K297" s="32">
        <v>0</v>
      </c>
      <c r="L297" s="32">
        <v>1</v>
      </c>
      <c r="M297" s="33">
        <v>0</v>
      </c>
      <c r="N297" s="33">
        <v>4.75E-4</v>
      </c>
      <c r="O297" s="33">
        <v>9.0799999999999995E-4</v>
      </c>
      <c r="P297" s="33">
        <v>0.26214900000000002</v>
      </c>
      <c r="Q297" s="33">
        <v>0</v>
      </c>
      <c r="R297" s="33">
        <v>0</v>
      </c>
      <c r="S297" s="48">
        <v>297</v>
      </c>
      <c r="T2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7" s="54">
        <v>193</v>
      </c>
      <c r="V297" s="54">
        <v>1349</v>
      </c>
      <c r="W297" s="54">
        <v>32580</v>
      </c>
      <c r="X297" s="54">
        <v>8725</v>
      </c>
      <c r="Y297" s="54">
        <v>7200</v>
      </c>
      <c r="Z297" s="54" t="s">
        <v>5642</v>
      </c>
      <c r="AA297" s="54" t="s">
        <v>6116</v>
      </c>
      <c r="AB297" s="60" t="s">
        <v>6376</v>
      </c>
      <c r="AC297" s="54" t="s">
        <v>6024</v>
      </c>
      <c r="AD297" s="56">
        <v>41073.510277777779</v>
      </c>
      <c r="AE297" s="54" t="s">
        <v>6607</v>
      </c>
      <c r="AF297" s="60" t="s">
        <v>6903</v>
      </c>
      <c r="AG297" s="54" t="s">
        <v>55</v>
      </c>
      <c r="AH297" s="32"/>
      <c r="AI297" s="32"/>
      <c r="AJ297" s="32"/>
      <c r="AK297" s="32"/>
      <c r="AL297" s="32"/>
      <c r="AM297" s="32"/>
      <c r="AN297" s="74" t="s">
        <v>8579</v>
      </c>
      <c r="AO297" s="74" t="s">
        <v>8579</v>
      </c>
      <c r="AP297" s="74" t="s">
        <v>9123</v>
      </c>
      <c r="AQ297" s="74" t="s">
        <v>9123</v>
      </c>
      <c r="AR297" s="2"/>
      <c r="AS297" s="3"/>
      <c r="AT297" s="3"/>
      <c r="AU297" s="3"/>
      <c r="AV297" s="3"/>
    </row>
    <row r="298" spans="1:48" x14ac:dyDescent="0.25">
      <c r="A298" s="46" t="s">
        <v>359</v>
      </c>
      <c r="B298">
        <v>298</v>
      </c>
      <c r="C298" s="47" t="s">
        <v>7752</v>
      </c>
      <c r="D298" s="49"/>
      <c r="E298" s="50">
        <v>1863.7891845703125</v>
      </c>
      <c r="F298" s="50">
        <v>3183.111328125</v>
      </c>
      <c r="G298" s="51"/>
      <c r="H298" s="52"/>
      <c r="I298" s="52"/>
      <c r="J298" s="63"/>
      <c r="K298" s="32">
        <v>0</v>
      </c>
      <c r="L298" s="32">
        <v>1</v>
      </c>
      <c r="M298" s="33">
        <v>0</v>
      </c>
      <c r="N298" s="33">
        <v>4.75E-4</v>
      </c>
      <c r="O298" s="33">
        <v>9.0799999999999995E-4</v>
      </c>
      <c r="P298" s="33">
        <v>0.26214900000000002</v>
      </c>
      <c r="Q298" s="33">
        <v>0</v>
      </c>
      <c r="R298" s="33">
        <v>0</v>
      </c>
      <c r="S298" s="48">
        <v>298</v>
      </c>
      <c r="T2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8" s="54">
        <v>1741</v>
      </c>
      <c r="V298" s="54">
        <v>990</v>
      </c>
      <c r="W298" s="54">
        <v>7641</v>
      </c>
      <c r="X298" s="54">
        <v>2967</v>
      </c>
      <c r="Y298" s="54"/>
      <c r="Z298" s="54" t="s">
        <v>5643</v>
      </c>
      <c r="AA298" s="54"/>
      <c r="AB298" s="54"/>
      <c r="AC298" s="54"/>
      <c r="AD298" s="56">
        <v>41609.939606481479</v>
      </c>
      <c r="AE298" s="54" t="s">
        <v>6607</v>
      </c>
      <c r="AF298" s="60" t="s">
        <v>6904</v>
      </c>
      <c r="AG298" s="54" t="s">
        <v>55</v>
      </c>
      <c r="AH298" s="32"/>
      <c r="AI298" s="32"/>
      <c r="AJ298" s="32"/>
      <c r="AK298" s="32"/>
      <c r="AL298" s="32"/>
      <c r="AM298" s="32"/>
      <c r="AN298" s="74" t="s">
        <v>9551</v>
      </c>
      <c r="AO298" s="74" t="s">
        <v>9551</v>
      </c>
      <c r="AP298" s="74" t="s">
        <v>9756</v>
      </c>
      <c r="AQ298" s="74" t="s">
        <v>9756</v>
      </c>
      <c r="AR298" s="2"/>
      <c r="AS298" s="3"/>
      <c r="AT298" s="3"/>
      <c r="AU298" s="3"/>
      <c r="AV298" s="3"/>
    </row>
    <row r="299" spans="1:48" x14ac:dyDescent="0.25">
      <c r="A299" s="46" t="s">
        <v>360</v>
      </c>
      <c r="B299">
        <v>299</v>
      </c>
      <c r="C299" s="47" t="s">
        <v>7753</v>
      </c>
      <c r="D299" s="49"/>
      <c r="E299" s="50">
        <v>7628.0478515625</v>
      </c>
      <c r="F299" s="50">
        <v>3402.351806640625</v>
      </c>
      <c r="G299" s="51"/>
      <c r="H299" s="52"/>
      <c r="I299" s="52"/>
      <c r="J299" s="63"/>
      <c r="K299" s="32">
        <v>0</v>
      </c>
      <c r="L299" s="32">
        <v>2</v>
      </c>
      <c r="M299" s="33">
        <v>0</v>
      </c>
      <c r="N299" s="33">
        <v>3.4900000000000003E-4</v>
      </c>
      <c r="O299" s="33">
        <v>2.9E-5</v>
      </c>
      <c r="P299" s="33">
        <v>0.49385400000000002</v>
      </c>
      <c r="Q299" s="33">
        <v>0.5</v>
      </c>
      <c r="R299" s="33">
        <v>0</v>
      </c>
      <c r="S299" s="48">
        <v>299</v>
      </c>
      <c r="T2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299" s="54">
        <v>1332</v>
      </c>
      <c r="V299" s="54">
        <v>1595</v>
      </c>
      <c r="W299" s="54">
        <v>32578</v>
      </c>
      <c r="X299" s="54">
        <v>26404</v>
      </c>
      <c r="Y299" s="54">
        <v>7200</v>
      </c>
      <c r="Z299" s="54" t="s">
        <v>5644</v>
      </c>
      <c r="AA299" s="54"/>
      <c r="AB299" s="54"/>
      <c r="AC299" s="54" t="s">
        <v>6024</v>
      </c>
      <c r="AD299" s="56">
        <v>40743.702696759261</v>
      </c>
      <c r="AE299" s="54" t="s">
        <v>6607</v>
      </c>
      <c r="AF299" s="60" t="s">
        <v>6905</v>
      </c>
      <c r="AG299" s="54" t="s">
        <v>55</v>
      </c>
      <c r="AH299" s="32"/>
      <c r="AI299" s="32"/>
      <c r="AJ299" s="32"/>
      <c r="AK299" s="32"/>
      <c r="AL299" s="32"/>
      <c r="AM299" s="32"/>
      <c r="AN299" s="74" t="s">
        <v>8667</v>
      </c>
      <c r="AO299" s="74" t="s">
        <v>8667</v>
      </c>
      <c r="AP299" s="74" t="s">
        <v>9208</v>
      </c>
      <c r="AQ299" s="74" t="s">
        <v>9208</v>
      </c>
      <c r="AR299" s="2"/>
      <c r="AS299" s="3"/>
      <c r="AT299" s="3"/>
      <c r="AU299" s="3"/>
      <c r="AV299" s="3"/>
    </row>
    <row r="300" spans="1:48" x14ac:dyDescent="0.25">
      <c r="A300" s="46" t="s">
        <v>914</v>
      </c>
      <c r="B300">
        <v>300</v>
      </c>
      <c r="C300" s="47" t="s">
        <v>7754</v>
      </c>
      <c r="D300" s="49"/>
      <c r="E300" s="50">
        <v>7612.830078125</v>
      </c>
      <c r="F300" s="50">
        <v>2805.7724609375</v>
      </c>
      <c r="G300" s="51"/>
      <c r="H300" s="52"/>
      <c r="I300" s="52"/>
      <c r="J300" s="63"/>
      <c r="K300" s="32">
        <v>5</v>
      </c>
      <c r="L300" s="32">
        <v>0</v>
      </c>
      <c r="M300" s="33">
        <v>3029.6655230000001</v>
      </c>
      <c r="N300" s="33">
        <v>4.4200000000000001E-4</v>
      </c>
      <c r="O300" s="33">
        <v>3.3799999999999998E-4</v>
      </c>
      <c r="P300" s="33">
        <v>1.059075</v>
      </c>
      <c r="Q300" s="33">
        <v>0.15</v>
      </c>
      <c r="R300" s="33">
        <v>0</v>
      </c>
      <c r="S300" s="48">
        <v>300</v>
      </c>
      <c r="T3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0" s="54">
        <v>298</v>
      </c>
      <c r="V300" s="54">
        <v>13449</v>
      </c>
      <c r="W300" s="54">
        <v>103959</v>
      </c>
      <c r="X300" s="54">
        <v>5271</v>
      </c>
      <c r="Y300" s="54">
        <v>7200</v>
      </c>
      <c r="Z300" s="54" t="s">
        <v>5645</v>
      </c>
      <c r="AA300" s="54" t="s">
        <v>6017</v>
      </c>
      <c r="AB300" s="60" t="s">
        <v>6377</v>
      </c>
      <c r="AC300" s="54" t="s">
        <v>6024</v>
      </c>
      <c r="AD300" s="56">
        <v>39462.76489583333</v>
      </c>
      <c r="AE300" s="54" t="s">
        <v>6607</v>
      </c>
      <c r="AF300" s="60" t="s">
        <v>6906</v>
      </c>
      <c r="AG300" s="54" t="s">
        <v>54</v>
      </c>
      <c r="AH300" s="32"/>
      <c r="AI300" s="32"/>
      <c r="AJ300" s="32"/>
      <c r="AK300" s="32"/>
      <c r="AL300" s="32"/>
      <c r="AM300" s="32"/>
      <c r="AN300" s="32"/>
      <c r="AO300" s="32"/>
      <c r="AP300" s="32"/>
      <c r="AQ300" s="32"/>
      <c r="AR300" s="2"/>
      <c r="AS300" s="3"/>
      <c r="AT300" s="3"/>
      <c r="AU300" s="3"/>
      <c r="AV300" s="3"/>
    </row>
    <row r="301" spans="1:48" x14ac:dyDescent="0.25">
      <c r="A301" s="46" t="s">
        <v>825</v>
      </c>
      <c r="B301">
        <v>301</v>
      </c>
      <c r="C301" s="47" t="s">
        <v>7755</v>
      </c>
      <c r="D301" s="49"/>
      <c r="E301" s="50">
        <v>6889.30126953125</v>
      </c>
      <c r="F301" s="50">
        <v>2845.6689453125</v>
      </c>
      <c r="G301" s="51"/>
      <c r="H301" s="52"/>
      <c r="I301" s="52"/>
      <c r="J301" s="63"/>
      <c r="K301" s="32">
        <v>3</v>
      </c>
      <c r="L301" s="32">
        <v>1</v>
      </c>
      <c r="M301" s="33">
        <v>613.66552300000001</v>
      </c>
      <c r="N301" s="33">
        <v>4.4200000000000001E-4</v>
      </c>
      <c r="O301" s="33">
        <v>3.3700000000000001E-4</v>
      </c>
      <c r="P301" s="33">
        <v>0.77087600000000001</v>
      </c>
      <c r="Q301" s="33">
        <v>0.25</v>
      </c>
      <c r="R301" s="33">
        <v>0</v>
      </c>
      <c r="S301" s="48">
        <v>301</v>
      </c>
      <c r="T3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1" s="54">
        <v>692</v>
      </c>
      <c r="V301" s="54">
        <v>222</v>
      </c>
      <c r="W301" s="54">
        <v>470</v>
      </c>
      <c r="X301" s="54">
        <v>173</v>
      </c>
      <c r="Y301" s="54"/>
      <c r="Z301" s="54" t="s">
        <v>5646</v>
      </c>
      <c r="AA301" s="54" t="s">
        <v>6017</v>
      </c>
      <c r="AB301" s="54"/>
      <c r="AC301" s="54"/>
      <c r="AD301" s="56">
        <v>42747.447442129633</v>
      </c>
      <c r="AE301" s="54" t="s">
        <v>6607</v>
      </c>
      <c r="AF301" s="60" t="s">
        <v>6907</v>
      </c>
      <c r="AG301" s="54" t="s">
        <v>55</v>
      </c>
      <c r="AH301" s="32" t="s">
        <v>2103</v>
      </c>
      <c r="AI301" s="32" t="s">
        <v>2103</v>
      </c>
      <c r="AJ301" s="32" t="s">
        <v>2139</v>
      </c>
      <c r="AK301" s="32" t="s">
        <v>2139</v>
      </c>
      <c r="AL301" s="32"/>
      <c r="AM301" s="32"/>
      <c r="AN301" s="74" t="s">
        <v>8668</v>
      </c>
      <c r="AO301" s="74" t="s">
        <v>8668</v>
      </c>
      <c r="AP301" s="74" t="s">
        <v>9209</v>
      </c>
      <c r="AQ301" s="74" t="s">
        <v>9209</v>
      </c>
      <c r="AR301" s="2"/>
      <c r="AS301" s="3"/>
      <c r="AT301" s="3"/>
      <c r="AU301" s="3"/>
      <c r="AV301" s="3"/>
    </row>
    <row r="302" spans="1:48" x14ac:dyDescent="0.25">
      <c r="A302" s="46" t="s">
        <v>361</v>
      </c>
      <c r="B302">
        <v>302</v>
      </c>
      <c r="C302" s="47" t="s">
        <v>7756</v>
      </c>
      <c r="D302" s="49"/>
      <c r="E302" s="50">
        <v>234.04139709472656</v>
      </c>
      <c r="F302" s="50">
        <v>6298.2294921875</v>
      </c>
      <c r="G302" s="51"/>
      <c r="H302" s="52"/>
      <c r="I302" s="52"/>
      <c r="J302" s="63"/>
      <c r="K302" s="32">
        <v>0</v>
      </c>
      <c r="L302" s="32">
        <v>2</v>
      </c>
      <c r="M302" s="33">
        <v>0</v>
      </c>
      <c r="N302" s="33">
        <v>3.9199999999999999E-4</v>
      </c>
      <c r="O302" s="33">
        <v>5.3999999999999998E-5</v>
      </c>
      <c r="P302" s="33">
        <v>0.45510499999999998</v>
      </c>
      <c r="Q302" s="33">
        <v>0.5</v>
      </c>
      <c r="R302" s="33">
        <v>0</v>
      </c>
      <c r="S302" s="48">
        <v>302</v>
      </c>
      <c r="T3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2" s="54">
        <v>146</v>
      </c>
      <c r="V302" s="54">
        <v>191</v>
      </c>
      <c r="W302" s="54">
        <v>4064</v>
      </c>
      <c r="X302" s="54">
        <v>313</v>
      </c>
      <c r="Y302" s="54"/>
      <c r="Z302" s="54"/>
      <c r="AA302" s="54"/>
      <c r="AB302" s="54"/>
      <c r="AC302" s="54"/>
      <c r="AD302" s="56">
        <v>42002.811909722222</v>
      </c>
      <c r="AE302" s="54" t="s">
        <v>6607</v>
      </c>
      <c r="AF302" s="60" t="s">
        <v>6908</v>
      </c>
      <c r="AG302" s="54" t="s">
        <v>55</v>
      </c>
      <c r="AH302" s="32" t="s">
        <v>8356</v>
      </c>
      <c r="AI302" s="32" t="s">
        <v>8356</v>
      </c>
      <c r="AJ302" s="32" t="s">
        <v>8424</v>
      </c>
      <c r="AK302" s="32" t="s">
        <v>8424</v>
      </c>
      <c r="AL302" s="32"/>
      <c r="AM302" s="32"/>
      <c r="AN302" s="74" t="s">
        <v>8669</v>
      </c>
      <c r="AO302" s="74" t="s">
        <v>8946</v>
      </c>
      <c r="AP302" s="74" t="s">
        <v>9210</v>
      </c>
      <c r="AQ302" s="74" t="s">
        <v>9449</v>
      </c>
      <c r="AR302" s="2"/>
      <c r="AS302" s="3"/>
      <c r="AT302" s="3"/>
      <c r="AU302" s="3"/>
      <c r="AV302" s="3"/>
    </row>
    <row r="303" spans="1:48" x14ac:dyDescent="0.25">
      <c r="A303" s="46" t="s">
        <v>720</v>
      </c>
      <c r="B303">
        <v>303</v>
      </c>
      <c r="C303" s="47" t="s">
        <v>7757</v>
      </c>
      <c r="D303" s="49"/>
      <c r="E303" s="50">
        <v>2171.422119140625</v>
      </c>
      <c r="F303" s="50">
        <v>5440.2275390625</v>
      </c>
      <c r="G303" s="51"/>
      <c r="H303" s="52"/>
      <c r="I303" s="52"/>
      <c r="J303" s="63"/>
      <c r="K303" s="32">
        <v>4</v>
      </c>
      <c r="L303" s="32">
        <v>4</v>
      </c>
      <c r="M303" s="33">
        <v>2401.124386</v>
      </c>
      <c r="N303" s="33">
        <v>4.7600000000000002E-4</v>
      </c>
      <c r="O303" s="33">
        <v>4.7100000000000001E-4</v>
      </c>
      <c r="P303" s="33">
        <v>1.268097</v>
      </c>
      <c r="Q303" s="33">
        <v>6.6666666666666666E-2</v>
      </c>
      <c r="R303" s="33">
        <v>0</v>
      </c>
      <c r="S303" s="48">
        <v>303</v>
      </c>
      <c r="T3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3" s="54">
        <v>110</v>
      </c>
      <c r="V303" s="54">
        <v>326</v>
      </c>
      <c r="W303" s="54">
        <v>9957</v>
      </c>
      <c r="X303" s="54">
        <v>343</v>
      </c>
      <c r="Y303" s="54">
        <v>7200</v>
      </c>
      <c r="Z303" s="54" t="s">
        <v>5647</v>
      </c>
      <c r="AA303" s="54" t="s">
        <v>6117</v>
      </c>
      <c r="AB303" s="60" t="s">
        <v>6378</v>
      </c>
      <c r="AC303" s="54" t="s">
        <v>6024</v>
      </c>
      <c r="AD303" s="56">
        <v>42872.834965277776</v>
      </c>
      <c r="AE303" s="54" t="s">
        <v>6607</v>
      </c>
      <c r="AF303" s="60" t="s">
        <v>6909</v>
      </c>
      <c r="AG303" s="54" t="s">
        <v>55</v>
      </c>
      <c r="AH303" s="32" t="s">
        <v>9478</v>
      </c>
      <c r="AI303" s="32" t="s">
        <v>9478</v>
      </c>
      <c r="AJ303" s="32" t="s">
        <v>8425</v>
      </c>
      <c r="AK303" s="32" t="s">
        <v>8425</v>
      </c>
      <c r="AL303" s="32"/>
      <c r="AM303" s="32"/>
      <c r="AN303" s="74" t="s">
        <v>8670</v>
      </c>
      <c r="AO303" s="74" t="s">
        <v>8670</v>
      </c>
      <c r="AP303" s="74" t="s">
        <v>9211</v>
      </c>
      <c r="AQ303" s="74" t="s">
        <v>9211</v>
      </c>
      <c r="AR303" s="2"/>
      <c r="AS303" s="3"/>
      <c r="AT303" s="3"/>
      <c r="AU303" s="3"/>
      <c r="AV303" s="3"/>
    </row>
    <row r="304" spans="1:48" x14ac:dyDescent="0.25">
      <c r="A304" s="46" t="s">
        <v>772</v>
      </c>
      <c r="B304">
        <v>304</v>
      </c>
      <c r="C304" s="47" t="s">
        <v>7758</v>
      </c>
      <c r="D304" s="49"/>
      <c r="E304" s="50">
        <v>2581.04150390625</v>
      </c>
      <c r="F304" s="50">
        <v>5473.77294921875</v>
      </c>
      <c r="G304" s="51"/>
      <c r="H304" s="52"/>
      <c r="I304" s="52"/>
      <c r="J304" s="63"/>
      <c r="K304" s="32">
        <v>11</v>
      </c>
      <c r="L304" s="32">
        <v>1</v>
      </c>
      <c r="M304" s="33">
        <v>4513.6752329999999</v>
      </c>
      <c r="N304" s="33">
        <v>4.8000000000000001E-4</v>
      </c>
      <c r="O304" s="33">
        <v>7.7499999999999997E-4</v>
      </c>
      <c r="P304" s="33">
        <v>1.9557</v>
      </c>
      <c r="Q304" s="33">
        <v>6.6666666666666666E-2</v>
      </c>
      <c r="R304" s="33">
        <v>0</v>
      </c>
      <c r="S304" s="48">
        <v>304</v>
      </c>
      <c r="T3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4" s="54">
        <v>566</v>
      </c>
      <c r="V304" s="54">
        <v>15191</v>
      </c>
      <c r="W304" s="54">
        <v>57858</v>
      </c>
      <c r="X304" s="54">
        <v>853</v>
      </c>
      <c r="Y304" s="54">
        <v>7200</v>
      </c>
      <c r="Z304" s="54" t="s">
        <v>5648</v>
      </c>
      <c r="AA304" s="54" t="s">
        <v>6020</v>
      </c>
      <c r="AB304" s="60" t="s">
        <v>6379</v>
      </c>
      <c r="AC304" s="54" t="s">
        <v>6024</v>
      </c>
      <c r="AD304" s="56">
        <v>40385.390868055554</v>
      </c>
      <c r="AE304" s="54" t="s">
        <v>6607</v>
      </c>
      <c r="AF304" s="60" t="s">
        <v>6910</v>
      </c>
      <c r="AG304" s="54" t="s">
        <v>55</v>
      </c>
      <c r="AH304" s="32" t="s">
        <v>2046</v>
      </c>
      <c r="AI304" s="32" t="s">
        <v>2046</v>
      </c>
      <c r="AJ304" s="32" t="s">
        <v>2136</v>
      </c>
      <c r="AK304" s="32" t="s">
        <v>2136</v>
      </c>
      <c r="AL304" s="32" t="s">
        <v>2222</v>
      </c>
      <c r="AM304" s="32" t="s">
        <v>2222</v>
      </c>
      <c r="AN304" s="74" t="s">
        <v>9552</v>
      </c>
      <c r="AO304" s="74" t="s">
        <v>9552</v>
      </c>
      <c r="AP304" s="74" t="s">
        <v>9757</v>
      </c>
      <c r="AQ304" s="74" t="s">
        <v>9757</v>
      </c>
      <c r="AR304" s="2"/>
      <c r="AS304" s="3"/>
      <c r="AT304" s="3"/>
      <c r="AU304" s="3"/>
      <c r="AV304" s="3"/>
    </row>
    <row r="305" spans="1:48" x14ac:dyDescent="0.25">
      <c r="A305" s="46" t="s">
        <v>362</v>
      </c>
      <c r="B305">
        <v>305</v>
      </c>
      <c r="C305" s="47" t="s">
        <v>7759</v>
      </c>
      <c r="D305" s="49"/>
      <c r="E305" s="50">
        <v>7760.90185546875</v>
      </c>
      <c r="F305" s="50">
        <v>4707.791015625</v>
      </c>
      <c r="G305" s="51"/>
      <c r="H305" s="52"/>
      <c r="I305" s="52"/>
      <c r="J305" s="63"/>
      <c r="K305" s="32">
        <v>0</v>
      </c>
      <c r="L305" s="32">
        <v>2</v>
      </c>
      <c r="M305" s="33">
        <v>7.5212079999999997</v>
      </c>
      <c r="N305" s="33">
        <v>4.8200000000000001E-4</v>
      </c>
      <c r="O305" s="33">
        <v>1.2620000000000001E-3</v>
      </c>
      <c r="P305" s="33">
        <v>0.363346</v>
      </c>
      <c r="Q305" s="33">
        <v>0</v>
      </c>
      <c r="R305" s="33">
        <v>0</v>
      </c>
      <c r="S305" s="48">
        <v>305</v>
      </c>
      <c r="T3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5" s="54">
        <v>153</v>
      </c>
      <c r="V305" s="54">
        <v>170</v>
      </c>
      <c r="W305" s="54">
        <v>1650</v>
      </c>
      <c r="X305" s="54">
        <v>2563</v>
      </c>
      <c r="Y305" s="54"/>
      <c r="Z305" s="54"/>
      <c r="AA305" s="54"/>
      <c r="AB305" s="54"/>
      <c r="AC305" s="54"/>
      <c r="AD305" s="56">
        <v>42604.717395833337</v>
      </c>
      <c r="AE305" s="54" t="s">
        <v>6607</v>
      </c>
      <c r="AF305" s="60" t="s">
        <v>6911</v>
      </c>
      <c r="AG305" s="54" t="s">
        <v>55</v>
      </c>
      <c r="AH305" s="32"/>
      <c r="AI305" s="32"/>
      <c r="AJ305" s="32"/>
      <c r="AK305" s="32"/>
      <c r="AL305" s="32"/>
      <c r="AM305" s="32"/>
      <c r="AN305" s="74" t="s">
        <v>8671</v>
      </c>
      <c r="AO305" s="74" t="s">
        <v>8947</v>
      </c>
      <c r="AP305" s="74" t="s">
        <v>9198</v>
      </c>
      <c r="AQ305" s="74" t="s">
        <v>9450</v>
      </c>
      <c r="AR305" s="2"/>
      <c r="AS305" s="3"/>
      <c r="AT305" s="3"/>
      <c r="AU305" s="3"/>
      <c r="AV305" s="3"/>
    </row>
    <row r="306" spans="1:48" x14ac:dyDescent="0.25">
      <c r="A306" s="46" t="s">
        <v>363</v>
      </c>
      <c r="B306">
        <v>306</v>
      </c>
      <c r="C306" s="47" t="s">
        <v>7760</v>
      </c>
      <c r="D306" s="49"/>
      <c r="E306" s="50">
        <v>7212.02685546875</v>
      </c>
      <c r="F306" s="50">
        <v>795.51544189453125</v>
      </c>
      <c r="G306" s="51"/>
      <c r="H306" s="52"/>
      <c r="I306" s="52"/>
      <c r="J306" s="63"/>
      <c r="K306" s="32">
        <v>2</v>
      </c>
      <c r="L306" s="32">
        <v>1</v>
      </c>
      <c r="M306" s="33">
        <v>0</v>
      </c>
      <c r="N306" s="33">
        <v>1</v>
      </c>
      <c r="O306" s="33">
        <v>0</v>
      </c>
      <c r="P306" s="33">
        <v>1.2982450000000001</v>
      </c>
      <c r="Q306" s="33">
        <v>0</v>
      </c>
      <c r="R306" s="33">
        <v>0</v>
      </c>
      <c r="S306" s="48">
        <v>306</v>
      </c>
      <c r="T3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6" s="54">
        <v>9</v>
      </c>
      <c r="V306" s="54">
        <v>14</v>
      </c>
      <c r="W306" s="54">
        <v>18</v>
      </c>
      <c r="X306" s="54">
        <v>3</v>
      </c>
      <c r="Y306" s="54"/>
      <c r="Z306" s="54" t="s">
        <v>5649</v>
      </c>
      <c r="AA306" s="54" t="s">
        <v>6020</v>
      </c>
      <c r="AB306" s="54"/>
      <c r="AC306" s="54"/>
      <c r="AD306" s="56">
        <v>40916.721979166665</v>
      </c>
      <c r="AE306" s="54" t="s">
        <v>6607</v>
      </c>
      <c r="AF306" s="60" t="s">
        <v>6912</v>
      </c>
      <c r="AG306" s="54" t="s">
        <v>55</v>
      </c>
      <c r="AH306" s="32" t="s">
        <v>1828</v>
      </c>
      <c r="AI306" s="32" t="s">
        <v>1828</v>
      </c>
      <c r="AJ306" s="32" t="s">
        <v>2139</v>
      </c>
      <c r="AK306" s="32" t="s">
        <v>2139</v>
      </c>
      <c r="AL306" s="32"/>
      <c r="AM306" s="32"/>
      <c r="AN306" s="74" t="s">
        <v>8672</v>
      </c>
      <c r="AO306" s="74" t="s">
        <v>8672</v>
      </c>
      <c r="AP306" s="74" t="s">
        <v>9212</v>
      </c>
      <c r="AQ306" s="74" t="s">
        <v>9212</v>
      </c>
      <c r="AR306" s="2"/>
      <c r="AS306" s="3"/>
      <c r="AT306" s="3"/>
      <c r="AU306" s="3"/>
      <c r="AV306" s="3"/>
    </row>
    <row r="307" spans="1:48" x14ac:dyDescent="0.25">
      <c r="A307" s="46" t="s">
        <v>364</v>
      </c>
      <c r="B307">
        <v>307</v>
      </c>
      <c r="C307" s="47" t="s">
        <v>7761</v>
      </c>
      <c r="D307" s="49"/>
      <c r="E307" s="50">
        <v>8272.71875</v>
      </c>
      <c r="F307" s="50">
        <v>2449.811279296875</v>
      </c>
      <c r="G307" s="51"/>
      <c r="H307" s="52"/>
      <c r="I307" s="52"/>
      <c r="J307" s="63"/>
      <c r="K307" s="32">
        <v>0</v>
      </c>
      <c r="L307" s="32">
        <v>1</v>
      </c>
      <c r="M307" s="33">
        <v>0</v>
      </c>
      <c r="N307" s="33">
        <v>1</v>
      </c>
      <c r="O307" s="33">
        <v>0</v>
      </c>
      <c r="P307" s="33">
        <v>0.70175399999999999</v>
      </c>
      <c r="Q307" s="33">
        <v>0</v>
      </c>
      <c r="R307" s="33">
        <v>0</v>
      </c>
      <c r="S307" s="48">
        <v>307</v>
      </c>
      <c r="T3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7" s="54">
        <v>71</v>
      </c>
      <c r="V307" s="54">
        <v>83</v>
      </c>
      <c r="W307" s="54">
        <v>787</v>
      </c>
      <c r="X307" s="54">
        <v>255</v>
      </c>
      <c r="Y307" s="54">
        <v>7200</v>
      </c>
      <c r="Z307" s="54" t="s">
        <v>5650</v>
      </c>
      <c r="AA307" s="54" t="s">
        <v>2249</v>
      </c>
      <c r="AB307" s="54"/>
      <c r="AC307" s="54" t="s">
        <v>6024</v>
      </c>
      <c r="AD307" s="56">
        <v>40919.354768518519</v>
      </c>
      <c r="AE307" s="54" t="s">
        <v>6607</v>
      </c>
      <c r="AF307" s="60" t="s">
        <v>6913</v>
      </c>
      <c r="AG307" s="54" t="s">
        <v>55</v>
      </c>
      <c r="AH307" s="32" t="s">
        <v>1828</v>
      </c>
      <c r="AI307" s="32" t="s">
        <v>1828</v>
      </c>
      <c r="AJ307" s="32" t="s">
        <v>2139</v>
      </c>
      <c r="AK307" s="32" t="s">
        <v>2139</v>
      </c>
      <c r="AL307" s="32"/>
      <c r="AM307" s="32"/>
      <c r="AN307" s="74" t="s">
        <v>8673</v>
      </c>
      <c r="AO307" s="74" t="s">
        <v>8673</v>
      </c>
      <c r="AP307" s="74" t="s">
        <v>9213</v>
      </c>
      <c r="AQ307" s="74" t="s">
        <v>9213</v>
      </c>
      <c r="AR307" s="2"/>
      <c r="AS307" s="3"/>
      <c r="AT307" s="3"/>
      <c r="AU307" s="3"/>
      <c r="AV307" s="3"/>
    </row>
    <row r="308" spans="1:48" x14ac:dyDescent="0.25">
      <c r="A308" s="46" t="s">
        <v>365</v>
      </c>
      <c r="B308">
        <v>308</v>
      </c>
      <c r="C308" s="47" t="s">
        <v>7762</v>
      </c>
      <c r="D308" s="49"/>
      <c r="E308" s="50">
        <v>1119.2991943359375</v>
      </c>
      <c r="F308" s="50">
        <v>4126.37109375</v>
      </c>
      <c r="G308" s="51"/>
      <c r="H308" s="52"/>
      <c r="I308" s="52"/>
      <c r="J308" s="63"/>
      <c r="K308" s="32">
        <v>0</v>
      </c>
      <c r="L308" s="32">
        <v>1</v>
      </c>
      <c r="M308" s="33">
        <v>0</v>
      </c>
      <c r="N308" s="33">
        <v>3.2899999999999997E-4</v>
      </c>
      <c r="O308" s="33">
        <v>3.0000000000000001E-6</v>
      </c>
      <c r="P308" s="33">
        <v>0.424313</v>
      </c>
      <c r="Q308" s="33">
        <v>0</v>
      </c>
      <c r="R308" s="33">
        <v>0</v>
      </c>
      <c r="S308" s="48">
        <v>308</v>
      </c>
      <c r="T3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8" s="54">
        <v>966</v>
      </c>
      <c r="V308" s="54">
        <v>1051</v>
      </c>
      <c r="W308" s="54">
        <v>8663</v>
      </c>
      <c r="X308" s="54">
        <v>31076</v>
      </c>
      <c r="Y308" s="54">
        <v>7200</v>
      </c>
      <c r="Z308" s="54" t="s">
        <v>5651</v>
      </c>
      <c r="AA308" s="54" t="s">
        <v>6020</v>
      </c>
      <c r="AB308" s="60" t="s">
        <v>6380</v>
      </c>
      <c r="AC308" s="54" t="s">
        <v>6024</v>
      </c>
      <c r="AD308" s="56">
        <v>40176.5700462963</v>
      </c>
      <c r="AE308" s="54" t="s">
        <v>6607</v>
      </c>
      <c r="AF308" s="60" t="s">
        <v>6914</v>
      </c>
      <c r="AG308" s="54" t="s">
        <v>55</v>
      </c>
      <c r="AH308" s="32"/>
      <c r="AI308" s="32"/>
      <c r="AJ308" s="32"/>
      <c r="AK308" s="32"/>
      <c r="AL308" s="32"/>
      <c r="AM308" s="32"/>
      <c r="AN308" s="74" t="s">
        <v>8652</v>
      </c>
      <c r="AO308" s="74" t="s">
        <v>8652</v>
      </c>
      <c r="AP308" s="74" t="s">
        <v>9192</v>
      </c>
      <c r="AQ308" s="74" t="s">
        <v>9192</v>
      </c>
      <c r="AR308" s="2"/>
      <c r="AS308" s="3"/>
      <c r="AT308" s="3"/>
      <c r="AU308" s="3"/>
      <c r="AV308" s="3"/>
    </row>
    <row r="309" spans="1:48" x14ac:dyDescent="0.25">
      <c r="A309" s="46" t="s">
        <v>367</v>
      </c>
      <c r="B309">
        <v>309</v>
      </c>
      <c r="C309" s="47" t="s">
        <v>7763</v>
      </c>
      <c r="D309" s="49"/>
      <c r="E309" s="50">
        <v>7740.7890625</v>
      </c>
      <c r="F309" s="50">
        <v>4246.1591796875</v>
      </c>
      <c r="G309" s="51"/>
      <c r="H309" s="52"/>
      <c r="I309" s="52"/>
      <c r="J309" s="63"/>
      <c r="K309" s="32">
        <v>1</v>
      </c>
      <c r="L309" s="32">
        <v>6</v>
      </c>
      <c r="M309" s="33">
        <v>2701</v>
      </c>
      <c r="N309" s="33">
        <v>2.6699999999999998E-4</v>
      </c>
      <c r="O309" s="33">
        <v>0</v>
      </c>
      <c r="P309" s="33">
        <v>1.5718570000000001</v>
      </c>
      <c r="Q309" s="33">
        <v>0.1</v>
      </c>
      <c r="R309" s="33">
        <v>0</v>
      </c>
      <c r="S309" s="48">
        <v>309</v>
      </c>
      <c r="T3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09" s="54">
        <v>184</v>
      </c>
      <c r="V309" s="54">
        <v>46</v>
      </c>
      <c r="W309" s="54">
        <v>46</v>
      </c>
      <c r="X309" s="54">
        <v>257</v>
      </c>
      <c r="Y309" s="54"/>
      <c r="Z309" s="54" t="s">
        <v>5652</v>
      </c>
      <c r="AA309" s="54" t="s">
        <v>6118</v>
      </c>
      <c r="AB309" s="54"/>
      <c r="AC309" s="54"/>
      <c r="AD309" s="56">
        <v>43084.438113425924</v>
      </c>
      <c r="AE309" s="54" t="s">
        <v>6607</v>
      </c>
      <c r="AF309" s="60" t="s">
        <v>6915</v>
      </c>
      <c r="AG309" s="54" t="s">
        <v>55</v>
      </c>
      <c r="AH309" s="32" t="s">
        <v>9479</v>
      </c>
      <c r="AI309" s="32" t="s">
        <v>9479</v>
      </c>
      <c r="AJ309" s="32" t="s">
        <v>8419</v>
      </c>
      <c r="AK309" s="32" t="s">
        <v>8466</v>
      </c>
      <c r="AL309" s="32" t="s">
        <v>8477</v>
      </c>
      <c r="AM309" s="32" t="s">
        <v>8486</v>
      </c>
      <c r="AN309" s="74" t="s">
        <v>9553</v>
      </c>
      <c r="AO309" s="74" t="s">
        <v>9553</v>
      </c>
      <c r="AP309" s="74" t="s">
        <v>9758</v>
      </c>
      <c r="AQ309" s="74" t="s">
        <v>9758</v>
      </c>
      <c r="AR309" s="2"/>
      <c r="AS309" s="3"/>
      <c r="AT309" s="3"/>
      <c r="AU309" s="3"/>
      <c r="AV309" s="3"/>
    </row>
    <row r="310" spans="1:48" x14ac:dyDescent="0.25">
      <c r="A310" s="46" t="s">
        <v>915</v>
      </c>
      <c r="B310">
        <v>310</v>
      </c>
      <c r="C310" s="47" t="s">
        <v>7764</v>
      </c>
      <c r="D310" s="49"/>
      <c r="E310" s="50">
        <v>9146.30078125</v>
      </c>
      <c r="F310" s="50">
        <v>5754.0009765625</v>
      </c>
      <c r="G310" s="51"/>
      <c r="H310" s="52"/>
      <c r="I310" s="52"/>
      <c r="J310" s="63"/>
      <c r="K310" s="32">
        <v>1</v>
      </c>
      <c r="L310" s="32">
        <v>0</v>
      </c>
      <c r="M310" s="33">
        <v>0</v>
      </c>
      <c r="N310" s="33">
        <v>2.3000000000000001E-4</v>
      </c>
      <c r="O310" s="33">
        <v>0</v>
      </c>
      <c r="P310" s="33">
        <v>0.37268000000000001</v>
      </c>
      <c r="Q310" s="33">
        <v>0</v>
      </c>
      <c r="R310" s="33">
        <v>0</v>
      </c>
      <c r="S310" s="48">
        <v>310</v>
      </c>
      <c r="T3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0" s="54">
        <v>1691</v>
      </c>
      <c r="V310" s="54">
        <v>17386</v>
      </c>
      <c r="W310" s="54">
        <v>125082</v>
      </c>
      <c r="X310" s="54">
        <v>655</v>
      </c>
      <c r="Y310" s="54">
        <v>7200</v>
      </c>
      <c r="Z310" s="54"/>
      <c r="AA310" s="54"/>
      <c r="AB310" s="60" t="s">
        <v>6381</v>
      </c>
      <c r="AC310" s="54" t="s">
        <v>6024</v>
      </c>
      <c r="AD310" s="56">
        <v>39169.342592592591</v>
      </c>
      <c r="AE310" s="54" t="s">
        <v>6607</v>
      </c>
      <c r="AF310" s="60" t="s">
        <v>6916</v>
      </c>
      <c r="AG310" s="54" t="s">
        <v>54</v>
      </c>
      <c r="AH310" s="32"/>
      <c r="AI310" s="32"/>
      <c r="AJ310" s="32"/>
      <c r="AK310" s="32"/>
      <c r="AL310" s="32"/>
      <c r="AM310" s="32"/>
      <c r="AN310" s="32"/>
      <c r="AO310" s="32"/>
      <c r="AP310" s="32"/>
      <c r="AQ310" s="32"/>
      <c r="AR310" s="2"/>
      <c r="AS310" s="3"/>
      <c r="AT310" s="3"/>
      <c r="AU310" s="3"/>
      <c r="AV310" s="3"/>
    </row>
    <row r="311" spans="1:48" x14ac:dyDescent="0.25">
      <c r="A311" s="46" t="s">
        <v>916</v>
      </c>
      <c r="B311">
        <v>311</v>
      </c>
      <c r="C311" s="47" t="s">
        <v>7765</v>
      </c>
      <c r="D311" s="49"/>
      <c r="E311" s="50">
        <v>5782.1962890625</v>
      </c>
      <c r="F311" s="50">
        <v>4200.17529296875</v>
      </c>
      <c r="G311" s="51"/>
      <c r="H311" s="52"/>
      <c r="I311" s="52"/>
      <c r="J311" s="63"/>
      <c r="K311" s="32">
        <v>2</v>
      </c>
      <c r="L311" s="32">
        <v>0</v>
      </c>
      <c r="M311" s="33">
        <v>4</v>
      </c>
      <c r="N311" s="33">
        <v>2.3000000000000001E-4</v>
      </c>
      <c r="O311" s="33">
        <v>0</v>
      </c>
      <c r="P311" s="33">
        <v>0.59913300000000003</v>
      </c>
      <c r="Q311" s="33">
        <v>0</v>
      </c>
      <c r="R311" s="33">
        <v>0</v>
      </c>
      <c r="S311" s="48">
        <v>311</v>
      </c>
      <c r="T3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1" s="54">
        <v>307</v>
      </c>
      <c r="V311" s="54">
        <v>45827</v>
      </c>
      <c r="W311" s="54">
        <v>298</v>
      </c>
      <c r="X311" s="54">
        <v>881</v>
      </c>
      <c r="Y311" s="54">
        <v>-25200</v>
      </c>
      <c r="Z311" s="54" t="s">
        <v>5653</v>
      </c>
      <c r="AA311" s="54"/>
      <c r="AB311" s="54"/>
      <c r="AC311" s="54" t="s">
        <v>6577</v>
      </c>
      <c r="AD311" s="56">
        <v>38968.607858796298</v>
      </c>
      <c r="AE311" s="54" t="s">
        <v>6607</v>
      </c>
      <c r="AF311" s="60" t="s">
        <v>6917</v>
      </c>
      <c r="AG311" s="54" t="s">
        <v>54</v>
      </c>
      <c r="AH311" s="32"/>
      <c r="AI311" s="32"/>
      <c r="AJ311" s="32"/>
      <c r="AK311" s="32"/>
      <c r="AL311" s="32"/>
      <c r="AM311" s="32"/>
      <c r="AN311" s="32"/>
      <c r="AO311" s="32"/>
      <c r="AP311" s="32"/>
      <c r="AQ311" s="32"/>
      <c r="AR311" s="2"/>
      <c r="AS311" s="3"/>
      <c r="AT311" s="3"/>
      <c r="AU311" s="3"/>
      <c r="AV311" s="3"/>
    </row>
    <row r="312" spans="1:48" x14ac:dyDescent="0.25">
      <c r="A312" s="46" t="s">
        <v>917</v>
      </c>
      <c r="B312">
        <v>312</v>
      </c>
      <c r="C312" s="47" t="s">
        <v>7766</v>
      </c>
      <c r="D312" s="49"/>
      <c r="E312" s="50">
        <v>6399.11572265625</v>
      </c>
      <c r="F312" s="50">
        <v>3863.419189453125</v>
      </c>
      <c r="G312" s="51"/>
      <c r="H312" s="52"/>
      <c r="I312" s="52"/>
      <c r="J312" s="63"/>
      <c r="K312" s="32">
        <v>3</v>
      </c>
      <c r="L312" s="32">
        <v>0</v>
      </c>
      <c r="M312" s="33">
        <v>4</v>
      </c>
      <c r="N312" s="33">
        <v>2.3000000000000001E-4</v>
      </c>
      <c r="O312" s="33">
        <v>0</v>
      </c>
      <c r="P312" s="33">
        <v>0.81295700000000004</v>
      </c>
      <c r="Q312" s="33">
        <v>0.33333333333333331</v>
      </c>
      <c r="R312" s="33">
        <v>0</v>
      </c>
      <c r="S312" s="48">
        <v>312</v>
      </c>
      <c r="T3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2" s="54">
        <v>774</v>
      </c>
      <c r="V312" s="54">
        <v>3554</v>
      </c>
      <c r="W312" s="54">
        <v>14582</v>
      </c>
      <c r="X312" s="54">
        <v>1991</v>
      </c>
      <c r="Y312" s="54">
        <v>7200</v>
      </c>
      <c r="Z312" s="54" t="s">
        <v>5654</v>
      </c>
      <c r="AA312" s="54" t="s">
        <v>6024</v>
      </c>
      <c r="AB312" s="60" t="s">
        <v>6382</v>
      </c>
      <c r="AC312" s="54" t="s">
        <v>6024</v>
      </c>
      <c r="AD312" s="56">
        <v>40694.430011574077</v>
      </c>
      <c r="AE312" s="54" t="s">
        <v>6607</v>
      </c>
      <c r="AF312" s="60" t="s">
        <v>6918</v>
      </c>
      <c r="AG312" s="54" t="s">
        <v>54</v>
      </c>
      <c r="AH312" s="32"/>
      <c r="AI312" s="32"/>
      <c r="AJ312" s="32"/>
      <c r="AK312" s="32"/>
      <c r="AL312" s="32"/>
      <c r="AM312" s="32"/>
      <c r="AN312" s="32"/>
      <c r="AO312" s="32"/>
      <c r="AP312" s="32"/>
      <c r="AQ312" s="32"/>
      <c r="AR312" s="2"/>
      <c r="AS312" s="3"/>
      <c r="AT312" s="3"/>
      <c r="AU312" s="3"/>
      <c r="AV312" s="3"/>
    </row>
    <row r="313" spans="1:48" x14ac:dyDescent="0.25">
      <c r="A313" s="46" t="s">
        <v>588</v>
      </c>
      <c r="B313">
        <v>313</v>
      </c>
      <c r="C313" s="47" t="s">
        <v>7767</v>
      </c>
      <c r="D313" s="49"/>
      <c r="E313" s="50">
        <v>5628.92138671875</v>
      </c>
      <c r="F313" s="50">
        <v>4693.56103515625</v>
      </c>
      <c r="G313" s="51"/>
      <c r="H313" s="52"/>
      <c r="I313" s="52"/>
      <c r="J313" s="63"/>
      <c r="K313" s="32">
        <v>3</v>
      </c>
      <c r="L313" s="32">
        <v>7</v>
      </c>
      <c r="M313" s="33">
        <v>8115.6666670000004</v>
      </c>
      <c r="N313" s="33">
        <v>2.6699999999999998E-4</v>
      </c>
      <c r="O313" s="33">
        <v>9.9999999999999995E-7</v>
      </c>
      <c r="P313" s="33">
        <v>2.2640189999999998</v>
      </c>
      <c r="Q313" s="33">
        <v>6.9444444444444448E-2</v>
      </c>
      <c r="R313" s="33">
        <v>0.1111111111111111</v>
      </c>
      <c r="S313" s="48">
        <v>313</v>
      </c>
      <c r="T3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3" s="54">
        <v>1434</v>
      </c>
      <c r="V313" s="54">
        <v>1438</v>
      </c>
      <c r="W313" s="54">
        <v>6305</v>
      </c>
      <c r="X313" s="54">
        <v>54</v>
      </c>
      <c r="Y313" s="54"/>
      <c r="Z313" s="54" t="s">
        <v>5655</v>
      </c>
      <c r="AA313" s="54" t="s">
        <v>6020</v>
      </c>
      <c r="AB313" s="60" t="s">
        <v>6383</v>
      </c>
      <c r="AC313" s="54"/>
      <c r="AD313" s="56">
        <v>41705.638067129628</v>
      </c>
      <c r="AE313" s="54" t="s">
        <v>6607</v>
      </c>
      <c r="AF313" s="60" t="s">
        <v>6919</v>
      </c>
      <c r="AG313" s="54" t="s">
        <v>55</v>
      </c>
      <c r="AH313" s="32" t="s">
        <v>9480</v>
      </c>
      <c r="AI313" s="32" t="s">
        <v>9480</v>
      </c>
      <c r="AJ313" s="32" t="s">
        <v>2158</v>
      </c>
      <c r="AK313" s="32" t="s">
        <v>2158</v>
      </c>
      <c r="AL313" s="32" t="s">
        <v>2219</v>
      </c>
      <c r="AM313" s="32" t="s">
        <v>2219</v>
      </c>
      <c r="AN313" s="74" t="s">
        <v>9554</v>
      </c>
      <c r="AO313" s="74" t="s">
        <v>9674</v>
      </c>
      <c r="AP313" s="74" t="s">
        <v>9214</v>
      </c>
      <c r="AQ313" s="74" t="s">
        <v>9451</v>
      </c>
      <c r="AR313" s="2"/>
      <c r="AS313" s="3"/>
      <c r="AT313" s="3"/>
      <c r="AU313" s="3"/>
      <c r="AV313" s="3"/>
    </row>
    <row r="314" spans="1:48" x14ac:dyDescent="0.25">
      <c r="A314" s="46" t="s">
        <v>368</v>
      </c>
      <c r="B314">
        <v>314</v>
      </c>
      <c r="C314" s="47" t="s">
        <v>7768</v>
      </c>
      <c r="D314" s="49"/>
      <c r="E314" s="50">
        <v>2821.28564453125</v>
      </c>
      <c r="F314" s="50">
        <v>2698.420166015625</v>
      </c>
      <c r="G314" s="51"/>
      <c r="H314" s="52"/>
      <c r="I314" s="52"/>
      <c r="J314" s="63"/>
      <c r="K314" s="32">
        <v>0</v>
      </c>
      <c r="L314" s="32">
        <v>3</v>
      </c>
      <c r="M314" s="33">
        <v>32.022610999999998</v>
      </c>
      <c r="N314" s="33">
        <v>4.9100000000000001E-4</v>
      </c>
      <c r="O314" s="33">
        <v>1.686E-3</v>
      </c>
      <c r="P314" s="33">
        <v>0.47121499999999999</v>
      </c>
      <c r="Q314" s="33">
        <v>0</v>
      </c>
      <c r="R314" s="33">
        <v>0</v>
      </c>
      <c r="S314" s="48">
        <v>314</v>
      </c>
      <c r="T3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4" s="54">
        <v>2188</v>
      </c>
      <c r="V314" s="54">
        <v>1094</v>
      </c>
      <c r="W314" s="54">
        <v>2884</v>
      </c>
      <c r="X314" s="54">
        <v>4794</v>
      </c>
      <c r="Y314" s="54">
        <v>-25200</v>
      </c>
      <c r="Z314" s="54"/>
      <c r="AA314" s="54"/>
      <c r="AB314" s="54"/>
      <c r="AC314" s="54" t="s">
        <v>6577</v>
      </c>
      <c r="AD314" s="56">
        <v>41971.464039351849</v>
      </c>
      <c r="AE314" s="54" t="s">
        <v>6607</v>
      </c>
      <c r="AF314" s="60" t="s">
        <v>6920</v>
      </c>
      <c r="AG314" s="54" t="s">
        <v>55</v>
      </c>
      <c r="AH314" s="32"/>
      <c r="AI314" s="32"/>
      <c r="AJ314" s="32"/>
      <c r="AK314" s="32"/>
      <c r="AL314" s="32"/>
      <c r="AM314" s="32"/>
      <c r="AN314" s="74" t="s">
        <v>8674</v>
      </c>
      <c r="AO314" s="74" t="s">
        <v>8948</v>
      </c>
      <c r="AP314" s="74" t="s">
        <v>9215</v>
      </c>
      <c r="AQ314" s="74" t="s">
        <v>9452</v>
      </c>
      <c r="AR314" s="2"/>
      <c r="AS314" s="3"/>
      <c r="AT314" s="3"/>
      <c r="AU314" s="3"/>
      <c r="AV314" s="3"/>
    </row>
    <row r="315" spans="1:48" x14ac:dyDescent="0.25">
      <c r="A315" s="46" t="s">
        <v>369</v>
      </c>
      <c r="B315">
        <v>315</v>
      </c>
      <c r="C315" s="47" t="s">
        <v>7769</v>
      </c>
      <c r="D315" s="49"/>
      <c r="E315" s="50">
        <v>9712.1064453125</v>
      </c>
      <c r="F315" s="50">
        <v>4200.73779296875</v>
      </c>
      <c r="G315" s="51"/>
      <c r="H315" s="52"/>
      <c r="I315" s="52"/>
      <c r="J315" s="63"/>
      <c r="K315" s="32">
        <v>1</v>
      </c>
      <c r="L315" s="32">
        <v>1</v>
      </c>
      <c r="M315" s="33">
        <v>0</v>
      </c>
      <c r="N315" s="33">
        <v>0</v>
      </c>
      <c r="O315" s="33">
        <v>0</v>
      </c>
      <c r="P315" s="33">
        <v>0.99999899999999997</v>
      </c>
      <c r="Q315" s="33">
        <v>0</v>
      </c>
      <c r="R315" s="33" t="s">
        <v>8309</v>
      </c>
      <c r="S315" s="48">
        <v>315</v>
      </c>
      <c r="T3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5" s="54">
        <v>547</v>
      </c>
      <c r="V315" s="54">
        <v>1321</v>
      </c>
      <c r="W315" s="54">
        <v>44555</v>
      </c>
      <c r="X315" s="54">
        <v>10</v>
      </c>
      <c r="Y315" s="54">
        <v>3600</v>
      </c>
      <c r="Z315" s="54" t="s">
        <v>5656</v>
      </c>
      <c r="AA315" s="54" t="s">
        <v>6119</v>
      </c>
      <c r="AB315" s="54"/>
      <c r="AC315" s="54" t="s">
        <v>6016</v>
      </c>
      <c r="AD315" s="56">
        <v>39906.40315972222</v>
      </c>
      <c r="AE315" s="54" t="s">
        <v>6607</v>
      </c>
      <c r="AF315" s="60" t="s">
        <v>6921</v>
      </c>
      <c r="AG315" s="54" t="s">
        <v>55</v>
      </c>
      <c r="AH315" s="32" t="s">
        <v>1833</v>
      </c>
      <c r="AI315" s="32" t="s">
        <v>1833</v>
      </c>
      <c r="AJ315" s="32" t="s">
        <v>2139</v>
      </c>
      <c r="AK315" s="32" t="s">
        <v>2139</v>
      </c>
      <c r="AL315" s="32"/>
      <c r="AM315" s="32"/>
      <c r="AN315" s="74" t="s">
        <v>8675</v>
      </c>
      <c r="AO315" s="74" t="s">
        <v>8675</v>
      </c>
      <c r="AP315" s="74" t="s">
        <v>9216</v>
      </c>
      <c r="AQ315" s="74" t="s">
        <v>9216</v>
      </c>
      <c r="AR315" s="2"/>
      <c r="AS315" s="3"/>
      <c r="AT315" s="3"/>
      <c r="AU315" s="3"/>
      <c r="AV315" s="3"/>
    </row>
    <row r="316" spans="1:48" x14ac:dyDescent="0.25">
      <c r="A316" s="46" t="s">
        <v>370</v>
      </c>
      <c r="B316">
        <v>316</v>
      </c>
      <c r="C316" s="47" t="s">
        <v>7770</v>
      </c>
      <c r="D316" s="49"/>
      <c r="E316" s="50">
        <v>2135.9892578125</v>
      </c>
      <c r="F316" s="50">
        <v>1660.9039306640625</v>
      </c>
      <c r="G316" s="51"/>
      <c r="H316" s="52"/>
      <c r="I316" s="52"/>
      <c r="J316" s="63"/>
      <c r="K316" s="32">
        <v>0</v>
      </c>
      <c r="L316" s="32">
        <v>1</v>
      </c>
      <c r="M316" s="33">
        <v>0</v>
      </c>
      <c r="N316" s="33">
        <v>5.0600000000000005E-4</v>
      </c>
      <c r="O316" s="33">
        <v>1.346E-3</v>
      </c>
      <c r="P316" s="33">
        <v>0.26667999999999997</v>
      </c>
      <c r="Q316" s="33">
        <v>0</v>
      </c>
      <c r="R316" s="33">
        <v>0</v>
      </c>
      <c r="S316" s="48">
        <v>316</v>
      </c>
      <c r="T3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6" s="54">
        <v>89</v>
      </c>
      <c r="V316" s="54">
        <v>219</v>
      </c>
      <c r="W316" s="54">
        <v>4452</v>
      </c>
      <c r="X316" s="54">
        <v>26</v>
      </c>
      <c r="Y316" s="54"/>
      <c r="Z316" s="54"/>
      <c r="AA316" s="54"/>
      <c r="AB316" s="54"/>
      <c r="AC316" s="54"/>
      <c r="AD316" s="56">
        <v>40836.548530092594</v>
      </c>
      <c r="AE316" s="54" t="s">
        <v>6607</v>
      </c>
      <c r="AF316" s="60" t="s">
        <v>6922</v>
      </c>
      <c r="AG316" s="54" t="s">
        <v>55</v>
      </c>
      <c r="AH316" s="32"/>
      <c r="AI316" s="32"/>
      <c r="AJ316" s="32"/>
      <c r="AK316" s="32"/>
      <c r="AL316" s="32"/>
      <c r="AM316" s="32"/>
      <c r="AN316" s="74" t="s">
        <v>8512</v>
      </c>
      <c r="AO316" s="74" t="s">
        <v>8512</v>
      </c>
      <c r="AP316" s="74" t="s">
        <v>9056</v>
      </c>
      <c r="AQ316" s="74" t="s">
        <v>9056</v>
      </c>
      <c r="AR316" s="2"/>
      <c r="AS316" s="3"/>
      <c r="AT316" s="3"/>
      <c r="AU316" s="3"/>
      <c r="AV316" s="3"/>
    </row>
    <row r="317" spans="1:48" x14ac:dyDescent="0.25">
      <c r="A317" s="46" t="s">
        <v>371</v>
      </c>
      <c r="B317">
        <v>317</v>
      </c>
      <c r="C317" s="47" t="s">
        <v>7771</v>
      </c>
      <c r="D317" s="49"/>
      <c r="E317" s="50">
        <v>3503.24658203125</v>
      </c>
      <c r="F317" s="50">
        <v>1046.2010498046875</v>
      </c>
      <c r="G317" s="51"/>
      <c r="H317" s="52"/>
      <c r="I317" s="52"/>
      <c r="J317" s="63"/>
      <c r="K317" s="32">
        <v>0</v>
      </c>
      <c r="L317" s="32">
        <v>4</v>
      </c>
      <c r="M317" s="33">
        <v>301</v>
      </c>
      <c r="N317" s="33">
        <v>3.8999999999999999E-4</v>
      </c>
      <c r="O317" s="33">
        <v>7.2999999999999999E-5</v>
      </c>
      <c r="P317" s="33">
        <v>0.84135199999999999</v>
      </c>
      <c r="Q317" s="33">
        <v>0.5</v>
      </c>
      <c r="R317" s="33">
        <v>0</v>
      </c>
      <c r="S317" s="48">
        <v>317</v>
      </c>
      <c r="T3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7" s="54">
        <v>864</v>
      </c>
      <c r="V317" s="54">
        <v>776</v>
      </c>
      <c r="W317" s="54">
        <v>40196</v>
      </c>
      <c r="X317" s="54">
        <v>8158</v>
      </c>
      <c r="Y317" s="54">
        <v>7200</v>
      </c>
      <c r="Z317" s="54" t="s">
        <v>5657</v>
      </c>
      <c r="AA317" s="54" t="s">
        <v>6034</v>
      </c>
      <c r="AB317" s="60" t="s">
        <v>6384</v>
      </c>
      <c r="AC317" s="54" t="s">
        <v>6024</v>
      </c>
      <c r="AD317" s="56">
        <v>39998.774224537039</v>
      </c>
      <c r="AE317" s="54" t="s">
        <v>6607</v>
      </c>
      <c r="AF317" s="60" t="s">
        <v>6923</v>
      </c>
      <c r="AG317" s="54" t="s">
        <v>55</v>
      </c>
      <c r="AH317" s="32"/>
      <c r="AI317" s="32"/>
      <c r="AJ317" s="32"/>
      <c r="AK317" s="32"/>
      <c r="AL317" s="32"/>
      <c r="AM317" s="32"/>
      <c r="AN317" s="74" t="s">
        <v>8676</v>
      </c>
      <c r="AO317" s="74" t="s">
        <v>8676</v>
      </c>
      <c r="AP317" s="74" t="s">
        <v>9217</v>
      </c>
      <c r="AQ317" s="74" t="s">
        <v>9217</v>
      </c>
      <c r="AR317" s="2"/>
      <c r="AS317" s="3"/>
      <c r="AT317" s="3"/>
      <c r="AU317" s="3"/>
      <c r="AV317" s="3"/>
    </row>
    <row r="318" spans="1:48" x14ac:dyDescent="0.25">
      <c r="A318" s="46" t="s">
        <v>918</v>
      </c>
      <c r="B318">
        <v>318</v>
      </c>
      <c r="C318" s="47" t="s">
        <v>7772</v>
      </c>
      <c r="D318" s="49"/>
      <c r="E318" s="50">
        <v>5186.771484375</v>
      </c>
      <c r="F318" s="50">
        <v>1308.0472412109375</v>
      </c>
      <c r="G318" s="51"/>
      <c r="H318" s="52"/>
      <c r="I318" s="52"/>
      <c r="J318" s="63"/>
      <c r="K318" s="32">
        <v>4</v>
      </c>
      <c r="L318" s="32">
        <v>0</v>
      </c>
      <c r="M318" s="33">
        <v>0.5</v>
      </c>
      <c r="N318" s="33">
        <v>3.1599999999999998E-4</v>
      </c>
      <c r="O318" s="33">
        <v>1.2999999999999999E-5</v>
      </c>
      <c r="P318" s="33">
        <v>0.85598099999999999</v>
      </c>
      <c r="Q318" s="33">
        <v>0.5</v>
      </c>
      <c r="R318" s="33">
        <v>0</v>
      </c>
      <c r="S318" s="48">
        <v>318</v>
      </c>
      <c r="T3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8" s="54">
        <v>27</v>
      </c>
      <c r="V318" s="54">
        <v>187</v>
      </c>
      <c r="W318" s="54">
        <v>409</v>
      </c>
      <c r="X318" s="54">
        <v>99</v>
      </c>
      <c r="Y318" s="54">
        <v>3600</v>
      </c>
      <c r="Z318" s="54" t="s">
        <v>5658</v>
      </c>
      <c r="AA318" s="54"/>
      <c r="AB318" s="60" t="s">
        <v>6385</v>
      </c>
      <c r="AC318" s="54" t="s">
        <v>6016</v>
      </c>
      <c r="AD318" s="56">
        <v>42517.452777777777</v>
      </c>
      <c r="AE318" s="54" t="s">
        <v>6607</v>
      </c>
      <c r="AF318" s="60" t="s">
        <v>6924</v>
      </c>
      <c r="AG318" s="54" t="s">
        <v>54</v>
      </c>
      <c r="AH318" s="32"/>
      <c r="AI318" s="32"/>
      <c r="AJ318" s="32"/>
      <c r="AK318" s="32"/>
      <c r="AL318" s="32"/>
      <c r="AM318" s="32"/>
      <c r="AN318" s="32"/>
      <c r="AO318" s="32"/>
      <c r="AP318" s="32"/>
      <c r="AQ318" s="32"/>
      <c r="AR318" s="2"/>
      <c r="AS318" s="3"/>
      <c r="AT318" s="3"/>
      <c r="AU318" s="3"/>
      <c r="AV318" s="3"/>
    </row>
    <row r="319" spans="1:48" x14ac:dyDescent="0.25">
      <c r="A319" s="46" t="s">
        <v>375</v>
      </c>
      <c r="B319">
        <v>319</v>
      </c>
      <c r="C319" s="47" t="s">
        <v>7773</v>
      </c>
      <c r="D319" s="49"/>
      <c r="E319" s="50">
        <v>3573.9462890625</v>
      </c>
      <c r="F319" s="50">
        <v>3489.22607421875</v>
      </c>
      <c r="G319" s="51"/>
      <c r="H319" s="52"/>
      <c r="I319" s="52"/>
      <c r="J319" s="63"/>
      <c r="K319" s="32">
        <v>3</v>
      </c>
      <c r="L319" s="32">
        <v>3</v>
      </c>
      <c r="M319" s="33">
        <v>301.5</v>
      </c>
      <c r="N319" s="33">
        <v>3.8999999999999999E-4</v>
      </c>
      <c r="O319" s="33">
        <v>7.6000000000000004E-5</v>
      </c>
      <c r="P319" s="33">
        <v>1.024724</v>
      </c>
      <c r="Q319" s="33">
        <v>0.4</v>
      </c>
      <c r="R319" s="33">
        <v>0.2</v>
      </c>
      <c r="S319" s="48">
        <v>319</v>
      </c>
      <c r="T3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19" s="54">
        <v>2634</v>
      </c>
      <c r="V319" s="54">
        <v>3670</v>
      </c>
      <c r="W319" s="54">
        <v>41152</v>
      </c>
      <c r="X319" s="54">
        <v>20945</v>
      </c>
      <c r="Y319" s="54">
        <v>7200</v>
      </c>
      <c r="Z319" s="54" t="s">
        <v>5659</v>
      </c>
      <c r="AA319" s="54" t="s">
        <v>6017</v>
      </c>
      <c r="AB319" s="60" t="s">
        <v>6386</v>
      </c>
      <c r="AC319" s="54" t="s">
        <v>6024</v>
      </c>
      <c r="AD319" s="56">
        <v>39953.585613425923</v>
      </c>
      <c r="AE319" s="54" t="s">
        <v>6607</v>
      </c>
      <c r="AF319" s="60" t="s">
        <v>6925</v>
      </c>
      <c r="AG319" s="54" t="s">
        <v>55</v>
      </c>
      <c r="AH319" s="32"/>
      <c r="AI319" s="32"/>
      <c r="AJ319" s="32"/>
      <c r="AK319" s="32"/>
      <c r="AL319" s="32"/>
      <c r="AM319" s="32"/>
      <c r="AN319" s="74" t="s">
        <v>8676</v>
      </c>
      <c r="AO319" s="74" t="s">
        <v>8676</v>
      </c>
      <c r="AP319" s="74" t="s">
        <v>9217</v>
      </c>
      <c r="AQ319" s="74" t="s">
        <v>9217</v>
      </c>
      <c r="AR319" s="2"/>
      <c r="AS319" s="3"/>
      <c r="AT319" s="3"/>
      <c r="AU319" s="3"/>
      <c r="AV319" s="3"/>
    </row>
    <row r="320" spans="1:48" x14ac:dyDescent="0.25">
      <c r="A320" s="46" t="s">
        <v>374</v>
      </c>
      <c r="B320">
        <v>320</v>
      </c>
      <c r="C320" s="47" t="s">
        <v>7774</v>
      </c>
      <c r="D320" s="49"/>
      <c r="E320" s="50">
        <v>4914.306640625</v>
      </c>
      <c r="F320" s="50">
        <v>2305.71533203125</v>
      </c>
      <c r="G320" s="51"/>
      <c r="H320" s="52"/>
      <c r="I320" s="52"/>
      <c r="J320" s="63"/>
      <c r="K320" s="32">
        <v>3</v>
      </c>
      <c r="L320" s="32">
        <v>3</v>
      </c>
      <c r="M320" s="33">
        <v>301.5</v>
      </c>
      <c r="N320" s="33">
        <v>3.8999999999999999E-4</v>
      </c>
      <c r="O320" s="33">
        <v>7.6000000000000004E-5</v>
      </c>
      <c r="P320" s="33">
        <v>1.024724</v>
      </c>
      <c r="Q320" s="33">
        <v>0.4</v>
      </c>
      <c r="R320" s="33">
        <v>0.2</v>
      </c>
      <c r="S320" s="48">
        <v>320</v>
      </c>
      <c r="T3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0" s="54">
        <v>194</v>
      </c>
      <c r="V320" s="54">
        <v>158</v>
      </c>
      <c r="W320" s="54">
        <v>739</v>
      </c>
      <c r="X320" s="54">
        <v>125</v>
      </c>
      <c r="Y320" s="54">
        <v>10800</v>
      </c>
      <c r="Z320" s="54" t="s">
        <v>5660</v>
      </c>
      <c r="AA320" s="54"/>
      <c r="AB320" s="54"/>
      <c r="AC320" s="54" t="s">
        <v>6576</v>
      </c>
      <c r="AD320" s="56">
        <v>41204.657638888886</v>
      </c>
      <c r="AE320" s="54" t="s">
        <v>6607</v>
      </c>
      <c r="AF320" s="60" t="s">
        <v>6926</v>
      </c>
      <c r="AG320" s="54" t="s">
        <v>55</v>
      </c>
      <c r="AH320" s="32"/>
      <c r="AI320" s="32"/>
      <c r="AJ320" s="32"/>
      <c r="AK320" s="32"/>
      <c r="AL320" s="32" t="s">
        <v>2215</v>
      </c>
      <c r="AM320" s="32" t="s">
        <v>2215</v>
      </c>
      <c r="AN320" s="74" t="s">
        <v>8677</v>
      </c>
      <c r="AO320" s="74" t="s">
        <v>8677</v>
      </c>
      <c r="AP320" s="74" t="s">
        <v>9218</v>
      </c>
      <c r="AQ320" s="74" t="s">
        <v>9218</v>
      </c>
      <c r="AR320" s="2"/>
      <c r="AS320" s="3"/>
      <c r="AT320" s="3"/>
      <c r="AU320" s="3"/>
      <c r="AV320" s="3"/>
    </row>
    <row r="321" spans="1:48" x14ac:dyDescent="0.25">
      <c r="A321" s="46" t="s">
        <v>372</v>
      </c>
      <c r="B321">
        <v>321</v>
      </c>
      <c r="C321" s="47" t="s">
        <v>7775</v>
      </c>
      <c r="D321" s="49"/>
      <c r="E321" s="50">
        <v>7725.5439453125</v>
      </c>
      <c r="F321" s="50">
        <v>3176.81298828125</v>
      </c>
      <c r="G321" s="51"/>
      <c r="H321" s="52"/>
      <c r="I321" s="52"/>
      <c r="J321" s="63"/>
      <c r="K321" s="32">
        <v>1</v>
      </c>
      <c r="L321" s="32">
        <v>1</v>
      </c>
      <c r="M321" s="33">
        <v>0</v>
      </c>
      <c r="N321" s="33">
        <v>0</v>
      </c>
      <c r="O321" s="33">
        <v>0</v>
      </c>
      <c r="P321" s="33">
        <v>0.99999899999999997</v>
      </c>
      <c r="Q321" s="33">
        <v>0</v>
      </c>
      <c r="R321" s="33" t="s">
        <v>8309</v>
      </c>
      <c r="S321" s="48">
        <v>321</v>
      </c>
      <c r="T3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1" s="54">
        <v>624</v>
      </c>
      <c r="V321" s="54">
        <v>817</v>
      </c>
      <c r="W321" s="54">
        <v>35117</v>
      </c>
      <c r="X321" s="54">
        <v>41329</v>
      </c>
      <c r="Y321" s="54">
        <v>7200</v>
      </c>
      <c r="Z321" s="54" t="s">
        <v>5661</v>
      </c>
      <c r="AA321" s="54" t="s">
        <v>6020</v>
      </c>
      <c r="AB321" s="54"/>
      <c r="AC321" s="54" t="s">
        <v>6578</v>
      </c>
      <c r="AD321" s="56">
        <v>40842.916944444441</v>
      </c>
      <c r="AE321" s="54" t="s">
        <v>6607</v>
      </c>
      <c r="AF321" s="60" t="s">
        <v>6927</v>
      </c>
      <c r="AG321" s="54" t="s">
        <v>55</v>
      </c>
      <c r="AH321" s="32" t="s">
        <v>1834</v>
      </c>
      <c r="AI321" s="32" t="s">
        <v>1834</v>
      </c>
      <c r="AJ321" s="32" t="s">
        <v>2140</v>
      </c>
      <c r="AK321" s="32" t="s">
        <v>2140</v>
      </c>
      <c r="AL321" s="32"/>
      <c r="AM321" s="32"/>
      <c r="AN321" s="74" t="s">
        <v>9555</v>
      </c>
      <c r="AO321" s="74" t="s">
        <v>9555</v>
      </c>
      <c r="AP321" s="74" t="s">
        <v>9759</v>
      </c>
      <c r="AQ321" s="74" t="s">
        <v>9759</v>
      </c>
      <c r="AR321" s="2"/>
      <c r="AS321" s="3"/>
      <c r="AT321" s="3"/>
      <c r="AU321" s="3"/>
      <c r="AV321" s="3"/>
    </row>
    <row r="322" spans="1:48" x14ac:dyDescent="0.25">
      <c r="A322" s="46" t="s">
        <v>373</v>
      </c>
      <c r="B322">
        <v>322</v>
      </c>
      <c r="C322" s="47" t="s">
        <v>7776</v>
      </c>
      <c r="D322" s="49"/>
      <c r="E322" s="50">
        <v>3644.589599609375</v>
      </c>
      <c r="F322" s="50">
        <v>605.762451171875</v>
      </c>
      <c r="G322" s="51"/>
      <c r="H322" s="52"/>
      <c r="I322" s="52"/>
      <c r="J322" s="63"/>
      <c r="K322" s="32">
        <v>1</v>
      </c>
      <c r="L322" s="32">
        <v>1</v>
      </c>
      <c r="M322" s="33">
        <v>0</v>
      </c>
      <c r="N322" s="33">
        <v>0</v>
      </c>
      <c r="O322" s="33">
        <v>0</v>
      </c>
      <c r="P322" s="33">
        <v>0.99999899999999997</v>
      </c>
      <c r="Q322" s="33">
        <v>0</v>
      </c>
      <c r="R322" s="33" t="s">
        <v>8309</v>
      </c>
      <c r="S322" s="48">
        <v>322</v>
      </c>
      <c r="T3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2" s="54">
        <v>329</v>
      </c>
      <c r="V322" s="54">
        <v>75</v>
      </c>
      <c r="W322" s="54">
        <v>6680</v>
      </c>
      <c r="X322" s="54">
        <v>589</v>
      </c>
      <c r="Y322" s="54"/>
      <c r="Z322" s="54"/>
      <c r="AA322" s="54"/>
      <c r="AB322" s="54"/>
      <c r="AC322" s="54"/>
      <c r="AD322" s="56">
        <v>42803.5002662037</v>
      </c>
      <c r="AE322" s="54" t="s">
        <v>6607</v>
      </c>
      <c r="AF322" s="60" t="s">
        <v>6928</v>
      </c>
      <c r="AG322" s="54" t="s">
        <v>55</v>
      </c>
      <c r="AH322" s="32" t="s">
        <v>1835</v>
      </c>
      <c r="AI322" s="32" t="s">
        <v>1835</v>
      </c>
      <c r="AJ322" s="32" t="s">
        <v>2139</v>
      </c>
      <c r="AK322" s="32" t="s">
        <v>2139</v>
      </c>
      <c r="AL322" s="32"/>
      <c r="AM322" s="32"/>
      <c r="AN322" s="74" t="s">
        <v>8678</v>
      </c>
      <c r="AO322" s="74" t="s">
        <v>8678</v>
      </c>
      <c r="AP322" s="74" t="s">
        <v>9219</v>
      </c>
      <c r="AQ322" s="74" t="s">
        <v>9219</v>
      </c>
      <c r="AR322" s="2"/>
      <c r="AS322" s="3"/>
      <c r="AT322" s="3"/>
      <c r="AU322" s="3"/>
      <c r="AV322" s="3"/>
    </row>
    <row r="323" spans="1:48" x14ac:dyDescent="0.25">
      <c r="A323" s="46" t="s">
        <v>376</v>
      </c>
      <c r="B323">
        <v>323</v>
      </c>
      <c r="C323" s="47" t="s">
        <v>7777</v>
      </c>
      <c r="D323" s="49"/>
      <c r="E323" s="50">
        <v>3706.392333984375</v>
      </c>
      <c r="F323" s="50">
        <v>1790.6397705078125</v>
      </c>
      <c r="G323" s="51"/>
      <c r="H323" s="52"/>
      <c r="I323" s="52"/>
      <c r="J323" s="63"/>
      <c r="K323" s="32">
        <v>0</v>
      </c>
      <c r="L323" s="32">
        <v>4</v>
      </c>
      <c r="M323" s="33">
        <v>301</v>
      </c>
      <c r="N323" s="33">
        <v>3.8999999999999999E-4</v>
      </c>
      <c r="O323" s="33">
        <v>7.2999999999999999E-5</v>
      </c>
      <c r="P323" s="33">
        <v>0.84135199999999999</v>
      </c>
      <c r="Q323" s="33">
        <v>0.5</v>
      </c>
      <c r="R323" s="33">
        <v>0</v>
      </c>
      <c r="S323" s="48">
        <v>323</v>
      </c>
      <c r="T3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3" s="54">
        <v>390</v>
      </c>
      <c r="V323" s="54">
        <v>180</v>
      </c>
      <c r="W323" s="54">
        <v>8887</v>
      </c>
      <c r="X323" s="54">
        <v>10917</v>
      </c>
      <c r="Y323" s="54"/>
      <c r="Z323" s="54"/>
      <c r="AA323" s="54"/>
      <c r="AB323" s="54"/>
      <c r="AC323" s="54"/>
      <c r="AD323" s="56">
        <v>41222.358807870369</v>
      </c>
      <c r="AE323" s="54" t="s">
        <v>6607</v>
      </c>
      <c r="AF323" s="60" t="s">
        <v>6929</v>
      </c>
      <c r="AG323" s="54" t="s">
        <v>55</v>
      </c>
      <c r="AH323" s="32"/>
      <c r="AI323" s="32"/>
      <c r="AJ323" s="32"/>
      <c r="AK323" s="32"/>
      <c r="AL323" s="32"/>
      <c r="AM323" s="32"/>
      <c r="AN323" s="74" t="s">
        <v>8676</v>
      </c>
      <c r="AO323" s="74" t="s">
        <v>8676</v>
      </c>
      <c r="AP323" s="74" t="s">
        <v>9217</v>
      </c>
      <c r="AQ323" s="74" t="s">
        <v>9217</v>
      </c>
      <c r="AR323" s="2"/>
      <c r="AS323" s="3"/>
      <c r="AT323" s="3"/>
      <c r="AU323" s="3"/>
      <c r="AV323" s="3"/>
    </row>
    <row r="324" spans="1:48" x14ac:dyDescent="0.25">
      <c r="A324" s="46" t="s">
        <v>377</v>
      </c>
      <c r="B324">
        <v>324</v>
      </c>
      <c r="C324" s="47" t="s">
        <v>7778</v>
      </c>
      <c r="D324" s="49"/>
      <c r="E324" s="50">
        <v>2316.28466796875</v>
      </c>
      <c r="F324" s="50">
        <v>1263.0242919921875</v>
      </c>
      <c r="G324" s="51"/>
      <c r="H324" s="52"/>
      <c r="I324" s="52"/>
      <c r="J324" s="63"/>
      <c r="K324" s="32">
        <v>0</v>
      </c>
      <c r="L324" s="32">
        <v>1</v>
      </c>
      <c r="M324" s="33">
        <v>0</v>
      </c>
      <c r="N324" s="33">
        <v>4.4799999999999999E-4</v>
      </c>
      <c r="O324" s="33">
        <v>6.1499999999999999E-4</v>
      </c>
      <c r="P324" s="33">
        <v>0.25428800000000001</v>
      </c>
      <c r="Q324" s="33">
        <v>0</v>
      </c>
      <c r="R324" s="33">
        <v>0</v>
      </c>
      <c r="S324" s="48">
        <v>324</v>
      </c>
      <c r="T3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4" s="54">
        <v>79</v>
      </c>
      <c r="V324" s="54">
        <v>33</v>
      </c>
      <c r="W324" s="54">
        <v>1233</v>
      </c>
      <c r="X324" s="54">
        <v>1589</v>
      </c>
      <c r="Y324" s="54"/>
      <c r="Z324" s="54" t="s">
        <v>5662</v>
      </c>
      <c r="AA324" s="54"/>
      <c r="AB324" s="54"/>
      <c r="AC324" s="54"/>
      <c r="AD324" s="56">
        <v>42070.799907407411</v>
      </c>
      <c r="AE324" s="54" t="s">
        <v>6607</v>
      </c>
      <c r="AF324" s="60" t="s">
        <v>6930</v>
      </c>
      <c r="AG324" s="54" t="s">
        <v>55</v>
      </c>
      <c r="AH324" s="32" t="s">
        <v>1813</v>
      </c>
      <c r="AI324" s="32" t="s">
        <v>1813</v>
      </c>
      <c r="AJ324" s="32" t="s">
        <v>2138</v>
      </c>
      <c r="AK324" s="32" t="s">
        <v>2138</v>
      </c>
      <c r="AL324" s="32"/>
      <c r="AM324" s="32"/>
      <c r="AN324" s="74" t="s">
        <v>8632</v>
      </c>
      <c r="AO324" s="74" t="s">
        <v>8632</v>
      </c>
      <c r="AP324" s="74" t="s">
        <v>9174</v>
      </c>
      <c r="AQ324" s="74" t="s">
        <v>9174</v>
      </c>
      <c r="AR324" s="2"/>
      <c r="AS324" s="3"/>
      <c r="AT324" s="3"/>
      <c r="AU324" s="3"/>
      <c r="AV324" s="3"/>
    </row>
    <row r="325" spans="1:48" x14ac:dyDescent="0.25">
      <c r="A325" s="46" t="s">
        <v>378</v>
      </c>
      <c r="B325">
        <v>325</v>
      </c>
      <c r="C325" s="47" t="s">
        <v>7779</v>
      </c>
      <c r="D325" s="49"/>
      <c r="E325" s="50">
        <v>5550.056640625</v>
      </c>
      <c r="F325" s="50">
        <v>1154.6109619140625</v>
      </c>
      <c r="G325" s="51"/>
      <c r="H325" s="52"/>
      <c r="I325" s="52"/>
      <c r="J325" s="63"/>
      <c r="K325" s="32">
        <v>0</v>
      </c>
      <c r="L325" s="32">
        <v>1</v>
      </c>
      <c r="M325" s="33">
        <v>0</v>
      </c>
      <c r="N325" s="33">
        <v>4.2099999999999999E-4</v>
      </c>
      <c r="O325" s="33">
        <v>3.3700000000000001E-4</v>
      </c>
      <c r="P325" s="33">
        <v>0.25914799999999999</v>
      </c>
      <c r="Q325" s="33">
        <v>0</v>
      </c>
      <c r="R325" s="33">
        <v>0</v>
      </c>
      <c r="S325" s="48">
        <v>325</v>
      </c>
      <c r="T3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5" s="54">
        <v>1186</v>
      </c>
      <c r="V325" s="54">
        <v>755</v>
      </c>
      <c r="W325" s="54">
        <v>22962</v>
      </c>
      <c r="X325" s="54">
        <v>11783</v>
      </c>
      <c r="Y325" s="54">
        <v>7200</v>
      </c>
      <c r="Z325" s="54">
        <v>1</v>
      </c>
      <c r="AA325" s="54" t="s">
        <v>6120</v>
      </c>
      <c r="AB325" s="54"/>
      <c r="AC325" s="54" t="s">
        <v>6575</v>
      </c>
      <c r="AD325" s="56">
        <v>40737.011412037034</v>
      </c>
      <c r="AE325" s="54" t="s">
        <v>6607</v>
      </c>
      <c r="AF325" s="60" t="s">
        <v>6931</v>
      </c>
      <c r="AG325" s="54" t="s">
        <v>55</v>
      </c>
      <c r="AH325" s="32" t="s">
        <v>1836</v>
      </c>
      <c r="AI325" s="32" t="s">
        <v>1836</v>
      </c>
      <c r="AJ325" s="32" t="s">
        <v>2138</v>
      </c>
      <c r="AK325" s="32" t="s">
        <v>2138</v>
      </c>
      <c r="AL325" s="32"/>
      <c r="AM325" s="32"/>
      <c r="AN325" s="74" t="s">
        <v>8679</v>
      </c>
      <c r="AO325" s="74" t="s">
        <v>8679</v>
      </c>
      <c r="AP325" s="74" t="s">
        <v>9220</v>
      </c>
      <c r="AQ325" s="74" t="s">
        <v>9220</v>
      </c>
      <c r="AR325" s="2"/>
      <c r="AS325" s="3"/>
      <c r="AT325" s="3"/>
      <c r="AU325" s="3"/>
      <c r="AV325" s="3"/>
    </row>
    <row r="326" spans="1:48" x14ac:dyDescent="0.25">
      <c r="A326" s="46" t="s">
        <v>379</v>
      </c>
      <c r="B326">
        <v>326</v>
      </c>
      <c r="C326" s="47" t="s">
        <v>7780</v>
      </c>
      <c r="D326" s="49"/>
      <c r="E326" s="50">
        <v>2954.197998046875</v>
      </c>
      <c r="F326" s="50">
        <v>4388.11669921875</v>
      </c>
      <c r="G326" s="51"/>
      <c r="H326" s="52"/>
      <c r="I326" s="52"/>
      <c r="J326" s="63"/>
      <c r="K326" s="32">
        <v>2</v>
      </c>
      <c r="L326" s="32">
        <v>5</v>
      </c>
      <c r="M326" s="33">
        <v>1219.4730179999999</v>
      </c>
      <c r="N326" s="33">
        <v>5.1800000000000001E-4</v>
      </c>
      <c r="O326" s="33">
        <v>2.2629999999999998E-3</v>
      </c>
      <c r="P326" s="33">
        <v>1.015441</v>
      </c>
      <c r="Q326" s="33">
        <v>0.15</v>
      </c>
      <c r="R326" s="33">
        <v>0</v>
      </c>
      <c r="S326" s="48">
        <v>326</v>
      </c>
      <c r="T3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6" s="54">
        <v>536</v>
      </c>
      <c r="V326" s="54">
        <v>128</v>
      </c>
      <c r="W326" s="54">
        <v>809</v>
      </c>
      <c r="X326" s="54">
        <v>103</v>
      </c>
      <c r="Y326" s="54"/>
      <c r="Z326" s="54" t="s">
        <v>5663</v>
      </c>
      <c r="AA326" s="54" t="s">
        <v>6121</v>
      </c>
      <c r="AB326" s="54"/>
      <c r="AC326" s="54"/>
      <c r="AD326" s="56">
        <v>43148.832708333335</v>
      </c>
      <c r="AE326" s="54" t="s">
        <v>6607</v>
      </c>
      <c r="AF326" s="60" t="s">
        <v>6932</v>
      </c>
      <c r="AG326" s="54" t="s">
        <v>55</v>
      </c>
      <c r="AH326" s="32" t="s">
        <v>8357</v>
      </c>
      <c r="AI326" s="32" t="s">
        <v>8357</v>
      </c>
      <c r="AJ326" s="32" t="s">
        <v>2142</v>
      </c>
      <c r="AK326" s="32" t="s">
        <v>2142</v>
      </c>
      <c r="AL326" s="32"/>
      <c r="AM326" s="32"/>
      <c r="AN326" s="74" t="s">
        <v>8680</v>
      </c>
      <c r="AO326" s="74" t="s">
        <v>8949</v>
      </c>
      <c r="AP326" s="74" t="s">
        <v>9221</v>
      </c>
      <c r="AQ326" s="74" t="s">
        <v>9221</v>
      </c>
      <c r="AR326" s="2"/>
      <c r="AS326" s="3"/>
      <c r="AT326" s="3"/>
      <c r="AU326" s="3"/>
      <c r="AV326" s="3"/>
    </row>
    <row r="327" spans="1:48" x14ac:dyDescent="0.25">
      <c r="A327" s="46" t="s">
        <v>919</v>
      </c>
      <c r="B327">
        <v>327</v>
      </c>
      <c r="C327" s="47" t="s">
        <v>7781</v>
      </c>
      <c r="D327" s="49"/>
      <c r="E327" s="50">
        <v>1657.945068359375</v>
      </c>
      <c r="F327" s="50">
        <v>3253.494384765625</v>
      </c>
      <c r="G327" s="51"/>
      <c r="H327" s="52"/>
      <c r="I327" s="52"/>
      <c r="J327" s="63"/>
      <c r="K327" s="32">
        <v>1</v>
      </c>
      <c r="L327" s="32">
        <v>0</v>
      </c>
      <c r="M327" s="33">
        <v>0</v>
      </c>
      <c r="N327" s="33">
        <v>3.9500000000000001E-4</v>
      </c>
      <c r="O327" s="33">
        <v>9.7999999999999997E-5</v>
      </c>
      <c r="P327" s="33">
        <v>0.293854</v>
      </c>
      <c r="Q327" s="33">
        <v>0</v>
      </c>
      <c r="R327" s="33">
        <v>0</v>
      </c>
      <c r="S327" s="48">
        <v>327</v>
      </c>
      <c r="T3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7" s="54">
        <v>452</v>
      </c>
      <c r="V327" s="54">
        <v>3470</v>
      </c>
      <c r="W327" s="54">
        <v>2609</v>
      </c>
      <c r="X327" s="54">
        <v>596</v>
      </c>
      <c r="Y327" s="54">
        <v>10800</v>
      </c>
      <c r="Z327" s="54" t="s">
        <v>5664</v>
      </c>
      <c r="AA327" s="54" t="s">
        <v>6053</v>
      </c>
      <c r="AB327" s="60" t="s">
        <v>6387</v>
      </c>
      <c r="AC327" s="54" t="s">
        <v>6576</v>
      </c>
      <c r="AD327" s="56">
        <v>41355.417673611111</v>
      </c>
      <c r="AE327" s="54" t="s">
        <v>6607</v>
      </c>
      <c r="AF327" s="60" t="s">
        <v>6933</v>
      </c>
      <c r="AG327" s="54" t="s">
        <v>54</v>
      </c>
      <c r="AH327" s="32"/>
      <c r="AI327" s="32"/>
      <c r="AJ327" s="32"/>
      <c r="AK327" s="32"/>
      <c r="AL327" s="32"/>
      <c r="AM327" s="32"/>
      <c r="AN327" s="32"/>
      <c r="AO327" s="32"/>
      <c r="AP327" s="32"/>
      <c r="AQ327" s="32"/>
      <c r="AR327" s="2"/>
      <c r="AS327" s="3"/>
      <c r="AT327" s="3"/>
      <c r="AU327" s="3"/>
      <c r="AV327" s="3"/>
    </row>
    <row r="328" spans="1:48" x14ac:dyDescent="0.25">
      <c r="A328" s="46" t="s">
        <v>380</v>
      </c>
      <c r="B328">
        <v>328</v>
      </c>
      <c r="C328" s="47" t="s">
        <v>7782</v>
      </c>
      <c r="D328" s="49"/>
      <c r="E328" s="50">
        <v>4489.36279296875</v>
      </c>
      <c r="F328" s="50">
        <v>2975.704345703125</v>
      </c>
      <c r="G328" s="51"/>
      <c r="H328" s="52"/>
      <c r="I328" s="52"/>
      <c r="J328" s="63"/>
      <c r="K328" s="32">
        <v>1</v>
      </c>
      <c r="L328" s="32">
        <v>2</v>
      </c>
      <c r="M328" s="33">
        <v>18.653378</v>
      </c>
      <c r="N328" s="33">
        <v>5.1500000000000005E-4</v>
      </c>
      <c r="O328" s="33">
        <v>2.0590000000000001E-3</v>
      </c>
      <c r="P328" s="33">
        <v>0.514822</v>
      </c>
      <c r="Q328" s="33">
        <v>0.5</v>
      </c>
      <c r="R328" s="33">
        <v>0</v>
      </c>
      <c r="S328" s="48">
        <v>328</v>
      </c>
      <c r="T3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8" s="54">
        <v>219</v>
      </c>
      <c r="V328" s="54">
        <v>39</v>
      </c>
      <c r="W328" s="54">
        <v>90</v>
      </c>
      <c r="X328" s="54">
        <v>121</v>
      </c>
      <c r="Y328" s="54"/>
      <c r="Z328" s="54" t="s">
        <v>5665</v>
      </c>
      <c r="AA328" s="54"/>
      <c r="AB328" s="54"/>
      <c r="AC328" s="54"/>
      <c r="AD328" s="56">
        <v>43229.591192129628</v>
      </c>
      <c r="AE328" s="54" t="s">
        <v>6607</v>
      </c>
      <c r="AF328" s="60" t="s">
        <v>6934</v>
      </c>
      <c r="AG328" s="54" t="s">
        <v>55</v>
      </c>
      <c r="AH328" s="32"/>
      <c r="AI328" s="32"/>
      <c r="AJ328" s="32"/>
      <c r="AK328" s="32"/>
      <c r="AL328" s="32"/>
      <c r="AM328" s="32"/>
      <c r="AN328" s="74" t="s">
        <v>8681</v>
      </c>
      <c r="AO328" s="74" t="s">
        <v>8950</v>
      </c>
      <c r="AP328" s="74" t="s">
        <v>9222</v>
      </c>
      <c r="AQ328" s="74" t="s">
        <v>9453</v>
      </c>
      <c r="AR328" s="2"/>
      <c r="AS328" s="3"/>
      <c r="AT328" s="3"/>
      <c r="AU328" s="3"/>
      <c r="AV328" s="3"/>
    </row>
    <row r="329" spans="1:48" x14ac:dyDescent="0.25">
      <c r="A329" s="46" t="s">
        <v>381</v>
      </c>
      <c r="B329">
        <v>329</v>
      </c>
      <c r="C329" s="47" t="s">
        <v>7783</v>
      </c>
      <c r="D329" s="49"/>
      <c r="E329" s="50">
        <v>8193.9013671875</v>
      </c>
      <c r="F329" s="50">
        <v>3636.985107421875</v>
      </c>
      <c r="G329" s="51"/>
      <c r="H329" s="52"/>
      <c r="I329" s="52"/>
      <c r="J329" s="63"/>
      <c r="K329" s="32">
        <v>0</v>
      </c>
      <c r="L329" s="32">
        <v>1</v>
      </c>
      <c r="M329" s="33">
        <v>0</v>
      </c>
      <c r="N329" s="33">
        <v>3.21E-4</v>
      </c>
      <c r="O329" s="33">
        <v>1.9999999999999999E-6</v>
      </c>
      <c r="P329" s="33">
        <v>0.48370299999999999</v>
      </c>
      <c r="Q329" s="33">
        <v>0</v>
      </c>
      <c r="R329" s="33">
        <v>0</v>
      </c>
      <c r="S329" s="48">
        <v>329</v>
      </c>
      <c r="T3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29" s="54">
        <v>126</v>
      </c>
      <c r="V329" s="54">
        <v>52</v>
      </c>
      <c r="W329" s="54">
        <v>1623</v>
      </c>
      <c r="X329" s="54">
        <v>93</v>
      </c>
      <c r="Y329" s="54">
        <v>10800</v>
      </c>
      <c r="Z329" s="54" t="s">
        <v>5666</v>
      </c>
      <c r="AA329" s="54" t="s">
        <v>6020</v>
      </c>
      <c r="AB329" s="60" t="s">
        <v>6388</v>
      </c>
      <c r="AC329" s="54" t="s">
        <v>6576</v>
      </c>
      <c r="AD329" s="56">
        <v>40623.985347222224</v>
      </c>
      <c r="AE329" s="54" t="s">
        <v>6607</v>
      </c>
      <c r="AF329" s="60" t="s">
        <v>6935</v>
      </c>
      <c r="AG329" s="54" t="s">
        <v>55</v>
      </c>
      <c r="AH329" s="32" t="s">
        <v>1838</v>
      </c>
      <c r="AI329" s="32" t="s">
        <v>1838</v>
      </c>
      <c r="AJ329" s="32" t="s">
        <v>2146</v>
      </c>
      <c r="AK329" s="32" t="s">
        <v>2146</v>
      </c>
      <c r="AL329" s="32"/>
      <c r="AM329" s="32"/>
      <c r="AN329" s="74" t="s">
        <v>8682</v>
      </c>
      <c r="AO329" s="74" t="s">
        <v>8682</v>
      </c>
      <c r="AP329" s="74" t="s">
        <v>9223</v>
      </c>
      <c r="AQ329" s="74" t="s">
        <v>9223</v>
      </c>
      <c r="AR329" s="2"/>
      <c r="AS329" s="3"/>
      <c r="AT329" s="3"/>
      <c r="AU329" s="3"/>
      <c r="AV329" s="3"/>
    </row>
    <row r="330" spans="1:48" x14ac:dyDescent="0.25">
      <c r="A330" s="46" t="s">
        <v>382</v>
      </c>
      <c r="B330">
        <v>330</v>
      </c>
      <c r="C330" s="47" t="s">
        <v>7784</v>
      </c>
      <c r="D330" s="49"/>
      <c r="E330" s="50">
        <v>2404.670166015625</v>
      </c>
      <c r="F330" s="50">
        <v>3208.81982421875</v>
      </c>
      <c r="G330" s="51"/>
      <c r="H330" s="52"/>
      <c r="I330" s="52"/>
      <c r="J330" s="63"/>
      <c r="K330" s="32">
        <v>0</v>
      </c>
      <c r="L330" s="32">
        <v>3</v>
      </c>
      <c r="M330" s="33">
        <v>5.3291370000000002</v>
      </c>
      <c r="N330" s="33">
        <v>4.15E-4</v>
      </c>
      <c r="O330" s="33">
        <v>3.4099999999999999E-4</v>
      </c>
      <c r="P330" s="33">
        <v>0.55276499999999995</v>
      </c>
      <c r="Q330" s="33">
        <v>0.16666666666666666</v>
      </c>
      <c r="R330" s="33">
        <v>0</v>
      </c>
      <c r="S330" s="48">
        <v>330</v>
      </c>
      <c r="T3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0" s="54">
        <v>288</v>
      </c>
      <c r="V330" s="54">
        <v>171</v>
      </c>
      <c r="W330" s="54">
        <v>406</v>
      </c>
      <c r="X330" s="54">
        <v>3117</v>
      </c>
      <c r="Y330" s="54"/>
      <c r="Z330" s="54"/>
      <c r="AA330" s="54"/>
      <c r="AB330" s="54"/>
      <c r="AC330" s="54"/>
      <c r="AD330" s="56">
        <v>42961.626331018517</v>
      </c>
      <c r="AE330" s="54" t="s">
        <v>6607</v>
      </c>
      <c r="AF330" s="60" t="s">
        <v>6936</v>
      </c>
      <c r="AG330" s="54" t="s">
        <v>55</v>
      </c>
      <c r="AH330" s="32" t="s">
        <v>8358</v>
      </c>
      <c r="AI330" s="32" t="s">
        <v>8358</v>
      </c>
      <c r="AJ330" s="32" t="s">
        <v>8426</v>
      </c>
      <c r="AK330" s="32" t="s">
        <v>8426</v>
      </c>
      <c r="AL330" s="32"/>
      <c r="AM330" s="32"/>
      <c r="AN330" s="74" t="s">
        <v>8683</v>
      </c>
      <c r="AO330" s="74" t="s">
        <v>8683</v>
      </c>
      <c r="AP330" s="74" t="s">
        <v>9224</v>
      </c>
      <c r="AQ330" s="74" t="s">
        <v>9224</v>
      </c>
      <c r="AR330" s="2"/>
      <c r="AS330" s="3"/>
      <c r="AT330" s="3"/>
      <c r="AU330" s="3"/>
      <c r="AV330" s="3"/>
    </row>
    <row r="331" spans="1:48" x14ac:dyDescent="0.25">
      <c r="A331" s="46" t="s">
        <v>808</v>
      </c>
      <c r="B331">
        <v>331</v>
      </c>
      <c r="C331" s="47" t="s">
        <v>7785</v>
      </c>
      <c r="D331" s="49"/>
      <c r="E331" s="50">
        <v>5540.5390625</v>
      </c>
      <c r="F331" s="50">
        <v>5584.08544921875</v>
      </c>
      <c r="G331" s="51"/>
      <c r="H331" s="52"/>
      <c r="I331" s="52"/>
      <c r="J331" s="63"/>
      <c r="K331" s="32">
        <v>7</v>
      </c>
      <c r="L331" s="32">
        <v>4</v>
      </c>
      <c r="M331" s="33">
        <v>956.450737</v>
      </c>
      <c r="N331" s="33">
        <v>5.4799999999999998E-4</v>
      </c>
      <c r="O331" s="33">
        <v>4.2779999999999997E-3</v>
      </c>
      <c r="P331" s="33">
        <v>1.1946429999999999</v>
      </c>
      <c r="Q331" s="33">
        <v>0.16071428571428573</v>
      </c>
      <c r="R331" s="33">
        <v>0.125</v>
      </c>
      <c r="S331" s="48">
        <v>331</v>
      </c>
      <c r="T3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1" s="54">
        <v>358</v>
      </c>
      <c r="V331" s="54">
        <v>440</v>
      </c>
      <c r="W331" s="54">
        <v>996</v>
      </c>
      <c r="X331" s="54">
        <v>3052</v>
      </c>
      <c r="Y331" s="54"/>
      <c r="Z331" s="54" t="s">
        <v>5667</v>
      </c>
      <c r="AA331" s="54" t="s">
        <v>6017</v>
      </c>
      <c r="AB331" s="54"/>
      <c r="AC331" s="54"/>
      <c r="AD331" s="56">
        <v>41351.251504629632</v>
      </c>
      <c r="AE331" s="54" t="s">
        <v>6607</v>
      </c>
      <c r="AF331" s="60" t="s">
        <v>6937</v>
      </c>
      <c r="AG331" s="54" t="s">
        <v>55</v>
      </c>
      <c r="AH331" s="32" t="s">
        <v>2084</v>
      </c>
      <c r="AI331" s="32" t="s">
        <v>2084</v>
      </c>
      <c r="AJ331" s="32" t="s">
        <v>2139</v>
      </c>
      <c r="AK331" s="32" t="s">
        <v>2139</v>
      </c>
      <c r="AL331" s="32"/>
      <c r="AM331" s="32"/>
      <c r="AN331" s="74" t="s">
        <v>8493</v>
      </c>
      <c r="AO331" s="74" t="s">
        <v>8638</v>
      </c>
      <c r="AP331" s="74" t="s">
        <v>9035</v>
      </c>
      <c r="AQ331" s="74" t="s">
        <v>9035</v>
      </c>
      <c r="AR331" s="2"/>
      <c r="AS331" s="3"/>
      <c r="AT331" s="3"/>
      <c r="AU331" s="3"/>
      <c r="AV331" s="3"/>
    </row>
    <row r="332" spans="1:48" x14ac:dyDescent="0.25">
      <c r="A332" s="46" t="s">
        <v>920</v>
      </c>
      <c r="B332">
        <v>332</v>
      </c>
      <c r="C332" s="47" t="s">
        <v>7786</v>
      </c>
      <c r="D332" s="49"/>
      <c r="E332" s="50">
        <v>2030.2806396484375</v>
      </c>
      <c r="F332" s="50">
        <v>4015.137451171875</v>
      </c>
      <c r="G332" s="51"/>
      <c r="H332" s="52"/>
      <c r="I332" s="52"/>
      <c r="J332" s="63"/>
      <c r="K332" s="32">
        <v>4</v>
      </c>
      <c r="L332" s="32">
        <v>0</v>
      </c>
      <c r="M332" s="33">
        <v>227.59879900000001</v>
      </c>
      <c r="N332" s="33">
        <v>5.13E-4</v>
      </c>
      <c r="O332" s="33">
        <v>1.769E-3</v>
      </c>
      <c r="P332" s="33">
        <v>0.67085899999999998</v>
      </c>
      <c r="Q332" s="33">
        <v>0.33333333333333331</v>
      </c>
      <c r="R332" s="33">
        <v>0</v>
      </c>
      <c r="S332" s="48">
        <v>332</v>
      </c>
      <c r="T3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2" s="54">
        <v>141</v>
      </c>
      <c r="V332" s="54">
        <v>1551</v>
      </c>
      <c r="W332" s="54">
        <v>1041</v>
      </c>
      <c r="X332" s="54">
        <v>66</v>
      </c>
      <c r="Y332" s="54"/>
      <c r="Z332" s="54"/>
      <c r="AA332" s="54"/>
      <c r="AB332" s="54"/>
      <c r="AC332" s="54"/>
      <c r="AD332" s="56">
        <v>41312.449699074074</v>
      </c>
      <c r="AE332" s="54" t="s">
        <v>6607</v>
      </c>
      <c r="AF332" s="60" t="s">
        <v>6938</v>
      </c>
      <c r="AG332" s="54" t="s">
        <v>54</v>
      </c>
      <c r="AH332" s="32"/>
      <c r="AI332" s="32"/>
      <c r="AJ332" s="32"/>
      <c r="AK332" s="32"/>
      <c r="AL332" s="32"/>
      <c r="AM332" s="32"/>
      <c r="AN332" s="32"/>
      <c r="AO332" s="32"/>
      <c r="AP332" s="32"/>
      <c r="AQ332" s="32"/>
      <c r="AR332" s="2"/>
      <c r="AS332" s="3"/>
      <c r="AT332" s="3"/>
      <c r="AU332" s="3"/>
      <c r="AV332" s="3"/>
    </row>
    <row r="333" spans="1:48" x14ac:dyDescent="0.25">
      <c r="A333" s="46" t="s">
        <v>442</v>
      </c>
      <c r="B333">
        <v>333</v>
      </c>
      <c r="C333" s="47" t="s">
        <v>7787</v>
      </c>
      <c r="D333" s="49"/>
      <c r="E333" s="50">
        <v>4845.40625</v>
      </c>
      <c r="F333" s="50">
        <v>3213.00341796875</v>
      </c>
      <c r="G333" s="51"/>
      <c r="H333" s="52"/>
      <c r="I333" s="52"/>
      <c r="J333" s="63"/>
      <c r="K333" s="32">
        <v>3</v>
      </c>
      <c r="L333" s="32">
        <v>4</v>
      </c>
      <c r="M333" s="33">
        <v>2293.4236820000001</v>
      </c>
      <c r="N333" s="33">
        <v>5.1500000000000005E-4</v>
      </c>
      <c r="O333" s="33">
        <v>1.8519999999999999E-3</v>
      </c>
      <c r="P333" s="33">
        <v>1.213716</v>
      </c>
      <c r="Q333" s="33">
        <v>0.14285714285714285</v>
      </c>
      <c r="R333" s="33">
        <v>0</v>
      </c>
      <c r="S333" s="48">
        <v>333</v>
      </c>
      <c r="T3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3" s="54">
        <v>651</v>
      </c>
      <c r="V333" s="54">
        <v>2319</v>
      </c>
      <c r="W333" s="54">
        <v>21849</v>
      </c>
      <c r="X333" s="54">
        <v>1425</v>
      </c>
      <c r="Y333" s="54">
        <v>7200</v>
      </c>
      <c r="Z333" s="54" t="s">
        <v>5668</v>
      </c>
      <c r="AA333" s="54" t="s">
        <v>6122</v>
      </c>
      <c r="AB333" s="60" t="s">
        <v>6389</v>
      </c>
      <c r="AC333" s="54" t="s">
        <v>6024</v>
      </c>
      <c r="AD333" s="56">
        <v>40238.447326388887</v>
      </c>
      <c r="AE333" s="54" t="s">
        <v>6607</v>
      </c>
      <c r="AF333" s="60" t="s">
        <v>6939</v>
      </c>
      <c r="AG333" s="54" t="s">
        <v>55</v>
      </c>
      <c r="AH333" s="32" t="s">
        <v>8359</v>
      </c>
      <c r="AI333" s="32" t="s">
        <v>8359</v>
      </c>
      <c r="AJ333" s="32" t="s">
        <v>8426</v>
      </c>
      <c r="AK333" s="32" t="s">
        <v>8430</v>
      </c>
      <c r="AL333" s="32" t="s">
        <v>2226</v>
      </c>
      <c r="AM333" s="32" t="s">
        <v>2226</v>
      </c>
      <c r="AN333" s="74" t="s">
        <v>8684</v>
      </c>
      <c r="AO333" s="74" t="s">
        <v>8951</v>
      </c>
      <c r="AP333" s="74" t="s">
        <v>9225</v>
      </c>
      <c r="AQ333" s="74" t="s">
        <v>9225</v>
      </c>
      <c r="AR333" s="2"/>
      <c r="AS333" s="3"/>
      <c r="AT333" s="3"/>
      <c r="AU333" s="3"/>
      <c r="AV333" s="3"/>
    </row>
    <row r="334" spans="1:48" x14ac:dyDescent="0.25">
      <c r="A334" s="46" t="s">
        <v>383</v>
      </c>
      <c r="B334">
        <v>334</v>
      </c>
      <c r="C334" s="47" t="s">
        <v>7788</v>
      </c>
      <c r="D334" s="49"/>
      <c r="E334" s="50">
        <v>1139.024169921875</v>
      </c>
      <c r="F334" s="50">
        <v>6797.08447265625</v>
      </c>
      <c r="G334" s="51"/>
      <c r="H334" s="52"/>
      <c r="I334" s="52"/>
      <c r="J334" s="63"/>
      <c r="K334" s="32">
        <v>0</v>
      </c>
      <c r="L334" s="32">
        <v>2</v>
      </c>
      <c r="M334" s="33">
        <v>0</v>
      </c>
      <c r="N334" s="33">
        <v>5.0600000000000005E-4</v>
      </c>
      <c r="O334" s="33">
        <v>1.72E-3</v>
      </c>
      <c r="P334" s="33">
        <v>0.37292599999999998</v>
      </c>
      <c r="Q334" s="33">
        <v>0.5</v>
      </c>
      <c r="R334" s="33">
        <v>0</v>
      </c>
      <c r="S334" s="48">
        <v>334</v>
      </c>
      <c r="T3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4" s="54">
        <v>337</v>
      </c>
      <c r="V334" s="54">
        <v>364</v>
      </c>
      <c r="W334" s="54">
        <v>1676</v>
      </c>
      <c r="X334" s="54">
        <v>1298</v>
      </c>
      <c r="Y334" s="54"/>
      <c r="Z334" s="54"/>
      <c r="AA334" s="54" t="s">
        <v>6123</v>
      </c>
      <c r="AB334" s="54"/>
      <c r="AC334" s="54"/>
      <c r="AD334" s="56">
        <v>41795.721446759257</v>
      </c>
      <c r="AE334" s="54" t="s">
        <v>6607</v>
      </c>
      <c r="AF334" s="60" t="s">
        <v>6940</v>
      </c>
      <c r="AG334" s="54" t="s">
        <v>55</v>
      </c>
      <c r="AH334" s="32"/>
      <c r="AI334" s="32"/>
      <c r="AJ334" s="32"/>
      <c r="AK334" s="32"/>
      <c r="AL334" s="32"/>
      <c r="AM334" s="32"/>
      <c r="AN334" s="74" t="s">
        <v>8588</v>
      </c>
      <c r="AO334" s="74" t="s">
        <v>8588</v>
      </c>
      <c r="AP334" s="74" t="s">
        <v>9132</v>
      </c>
      <c r="AQ334" s="74" t="s">
        <v>9132</v>
      </c>
      <c r="AR334" s="2"/>
      <c r="AS334" s="3"/>
      <c r="AT334" s="3"/>
      <c r="AU334" s="3"/>
      <c r="AV334" s="3"/>
    </row>
    <row r="335" spans="1:48" x14ac:dyDescent="0.25">
      <c r="A335" s="46" t="s">
        <v>384</v>
      </c>
      <c r="B335">
        <v>335</v>
      </c>
      <c r="C335" s="47" t="s">
        <v>7789</v>
      </c>
      <c r="D335" s="49"/>
      <c r="E335" s="50">
        <v>7605.7919921875</v>
      </c>
      <c r="F335" s="50">
        <v>2016.583984375</v>
      </c>
      <c r="G335" s="51"/>
      <c r="H335" s="52"/>
      <c r="I335" s="52"/>
      <c r="J335" s="63"/>
      <c r="K335" s="32">
        <v>0</v>
      </c>
      <c r="L335" s="32">
        <v>1</v>
      </c>
      <c r="M335" s="33">
        <v>0</v>
      </c>
      <c r="N335" s="33">
        <v>4.75E-4</v>
      </c>
      <c r="O335" s="33">
        <v>9.0799999999999995E-4</v>
      </c>
      <c r="P335" s="33">
        <v>0.26214900000000002</v>
      </c>
      <c r="Q335" s="33">
        <v>0</v>
      </c>
      <c r="R335" s="33">
        <v>0</v>
      </c>
      <c r="S335" s="48">
        <v>335</v>
      </c>
      <c r="T3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5" s="54">
        <v>207</v>
      </c>
      <c r="V335" s="54">
        <v>348</v>
      </c>
      <c r="W335" s="54">
        <v>5564</v>
      </c>
      <c r="X335" s="54">
        <v>2290</v>
      </c>
      <c r="Y335" s="54">
        <v>-7200</v>
      </c>
      <c r="Z335" s="54" t="s">
        <v>5669</v>
      </c>
      <c r="AA335" s="54"/>
      <c r="AB335" s="54"/>
      <c r="AC335" s="54" t="s">
        <v>6588</v>
      </c>
      <c r="AD335" s="56">
        <v>40837.834502314814</v>
      </c>
      <c r="AE335" s="54" t="s">
        <v>6607</v>
      </c>
      <c r="AF335" s="60" t="s">
        <v>6941</v>
      </c>
      <c r="AG335" s="54" t="s">
        <v>55</v>
      </c>
      <c r="AH335" s="32"/>
      <c r="AI335" s="32"/>
      <c r="AJ335" s="32"/>
      <c r="AK335" s="32"/>
      <c r="AL335" s="32"/>
      <c r="AM335" s="32"/>
      <c r="AN335" s="74" t="s">
        <v>8666</v>
      </c>
      <c r="AO335" s="74" t="s">
        <v>8666</v>
      </c>
      <c r="AP335" s="74" t="s">
        <v>9206</v>
      </c>
      <c r="AQ335" s="74" t="s">
        <v>9206</v>
      </c>
      <c r="AR335" s="2"/>
      <c r="AS335" s="3"/>
      <c r="AT335" s="3"/>
      <c r="AU335" s="3"/>
      <c r="AV335" s="3"/>
    </row>
    <row r="336" spans="1:48" x14ac:dyDescent="0.25">
      <c r="A336" s="46" t="s">
        <v>385</v>
      </c>
      <c r="B336">
        <v>336</v>
      </c>
      <c r="C336" s="47" t="s">
        <v>7790</v>
      </c>
      <c r="D336" s="49"/>
      <c r="E336" s="50">
        <v>987.25225830078125</v>
      </c>
      <c r="F336" s="50">
        <v>841.51611328125</v>
      </c>
      <c r="G336" s="51"/>
      <c r="H336" s="52"/>
      <c r="I336" s="52"/>
      <c r="J336" s="63"/>
      <c r="K336" s="32">
        <v>1</v>
      </c>
      <c r="L336" s="32">
        <v>1</v>
      </c>
      <c r="M336" s="33">
        <v>0</v>
      </c>
      <c r="N336" s="33">
        <v>0</v>
      </c>
      <c r="O336" s="33">
        <v>0</v>
      </c>
      <c r="P336" s="33">
        <v>0.99999899999999997</v>
      </c>
      <c r="Q336" s="33">
        <v>0</v>
      </c>
      <c r="R336" s="33" t="s">
        <v>8309</v>
      </c>
      <c r="S336" s="48">
        <v>336</v>
      </c>
      <c r="T3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6" s="54">
        <v>1</v>
      </c>
      <c r="V336" s="54">
        <v>146</v>
      </c>
      <c r="W336" s="54">
        <v>4451</v>
      </c>
      <c r="X336" s="54">
        <v>0</v>
      </c>
      <c r="Y336" s="54">
        <v>7200</v>
      </c>
      <c r="Z336" s="54" t="s">
        <v>5670</v>
      </c>
      <c r="AA336" s="54"/>
      <c r="AB336" s="60" t="s">
        <v>6390</v>
      </c>
      <c r="AC336" s="54" t="s">
        <v>6024</v>
      </c>
      <c r="AD336" s="56">
        <v>40317.380787037036</v>
      </c>
      <c r="AE336" s="54" t="s">
        <v>6607</v>
      </c>
      <c r="AF336" s="60" t="s">
        <v>6942</v>
      </c>
      <c r="AG336" s="54" t="s">
        <v>55</v>
      </c>
      <c r="AH336" s="32" t="s">
        <v>1841</v>
      </c>
      <c r="AI336" s="32" t="s">
        <v>1841</v>
      </c>
      <c r="AJ336" s="32" t="s">
        <v>2160</v>
      </c>
      <c r="AK336" s="32" t="s">
        <v>2160</v>
      </c>
      <c r="AL336" s="32"/>
      <c r="AM336" s="32"/>
      <c r="AN336" s="74" t="s">
        <v>8685</v>
      </c>
      <c r="AO336" s="74" t="s">
        <v>8685</v>
      </c>
      <c r="AP336" s="74" t="s">
        <v>9226</v>
      </c>
      <c r="AQ336" s="74" t="s">
        <v>9226</v>
      </c>
      <c r="AR336" s="2"/>
      <c r="AS336" s="3"/>
      <c r="AT336" s="3"/>
      <c r="AU336" s="3"/>
      <c r="AV336" s="3"/>
    </row>
    <row r="337" spans="1:48" x14ac:dyDescent="0.25">
      <c r="A337" s="46" t="s">
        <v>386</v>
      </c>
      <c r="B337">
        <v>337</v>
      </c>
      <c r="C337" s="47" t="s">
        <v>7791</v>
      </c>
      <c r="D337" s="49"/>
      <c r="E337" s="50">
        <v>7398.18994140625</v>
      </c>
      <c r="F337" s="50">
        <v>1219.024658203125</v>
      </c>
      <c r="G337" s="51"/>
      <c r="H337" s="52"/>
      <c r="I337" s="52"/>
      <c r="J337" s="63"/>
      <c r="K337" s="32">
        <v>1</v>
      </c>
      <c r="L337" s="32">
        <v>1</v>
      </c>
      <c r="M337" s="33">
        <v>0</v>
      </c>
      <c r="N337" s="33">
        <v>0</v>
      </c>
      <c r="O337" s="33">
        <v>0</v>
      </c>
      <c r="P337" s="33">
        <v>0.99999899999999997</v>
      </c>
      <c r="Q337" s="33">
        <v>0</v>
      </c>
      <c r="R337" s="33" t="s">
        <v>8309</v>
      </c>
      <c r="S337" s="48">
        <v>337</v>
      </c>
      <c r="T3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7" s="54">
        <v>57</v>
      </c>
      <c r="V337" s="54">
        <v>89</v>
      </c>
      <c r="W337" s="54">
        <v>1627</v>
      </c>
      <c r="X337" s="54">
        <v>3454</v>
      </c>
      <c r="Y337" s="54"/>
      <c r="Z337" s="54" t="s">
        <v>5671</v>
      </c>
      <c r="AA337" s="54"/>
      <c r="AB337" s="54"/>
      <c r="AC337" s="54"/>
      <c r="AD337" s="56">
        <v>41232.680324074077</v>
      </c>
      <c r="AE337" s="54" t="s">
        <v>6607</v>
      </c>
      <c r="AF337" s="60" t="s">
        <v>6943</v>
      </c>
      <c r="AG337" s="54" t="s">
        <v>55</v>
      </c>
      <c r="AH337" s="32" t="s">
        <v>1842</v>
      </c>
      <c r="AI337" s="32" t="s">
        <v>1842</v>
      </c>
      <c r="AJ337" s="32" t="s">
        <v>2141</v>
      </c>
      <c r="AK337" s="32" t="s">
        <v>2141</v>
      </c>
      <c r="AL337" s="32"/>
      <c r="AM337" s="32"/>
      <c r="AN337" s="74" t="s">
        <v>8636</v>
      </c>
      <c r="AO337" s="74" t="s">
        <v>8636</v>
      </c>
      <c r="AP337" s="74" t="s">
        <v>8636</v>
      </c>
      <c r="AQ337" s="74" t="s">
        <v>8636</v>
      </c>
      <c r="AR337" s="2"/>
      <c r="AS337" s="3"/>
      <c r="AT337" s="3"/>
      <c r="AU337" s="3"/>
      <c r="AV337" s="3"/>
    </row>
    <row r="338" spans="1:48" x14ac:dyDescent="0.25">
      <c r="A338" s="46" t="s">
        <v>387</v>
      </c>
      <c r="B338">
        <v>338</v>
      </c>
      <c r="C338" s="47" t="s">
        <v>7792</v>
      </c>
      <c r="D338" s="49"/>
      <c r="E338" s="50">
        <v>3467.643798828125</v>
      </c>
      <c r="F338" s="50">
        <v>3702.14892578125</v>
      </c>
      <c r="G338" s="51"/>
      <c r="H338" s="52"/>
      <c r="I338" s="52"/>
      <c r="J338" s="63"/>
      <c r="K338" s="32">
        <v>0</v>
      </c>
      <c r="L338" s="32">
        <v>3</v>
      </c>
      <c r="M338" s="33">
        <v>30.604206999999999</v>
      </c>
      <c r="N338" s="33">
        <v>4.9200000000000003E-4</v>
      </c>
      <c r="O338" s="33">
        <v>1.8600000000000001E-3</v>
      </c>
      <c r="P338" s="33">
        <v>0.47558499999999998</v>
      </c>
      <c r="Q338" s="33">
        <v>0.16666666666666666</v>
      </c>
      <c r="R338" s="33">
        <v>0</v>
      </c>
      <c r="S338" s="48">
        <v>338</v>
      </c>
      <c r="T3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8" s="54">
        <v>1991</v>
      </c>
      <c r="V338" s="54">
        <v>3042</v>
      </c>
      <c r="W338" s="54">
        <v>45723</v>
      </c>
      <c r="X338" s="54">
        <v>43933</v>
      </c>
      <c r="Y338" s="54"/>
      <c r="Z338" s="54" t="s">
        <v>5672</v>
      </c>
      <c r="AA338" s="54" t="s">
        <v>6124</v>
      </c>
      <c r="AB338" s="54"/>
      <c r="AC338" s="54"/>
      <c r="AD338" s="56">
        <v>40938.982928240737</v>
      </c>
      <c r="AE338" s="54" t="s">
        <v>6607</v>
      </c>
      <c r="AF338" s="60" t="s">
        <v>6944</v>
      </c>
      <c r="AG338" s="54" t="s">
        <v>55</v>
      </c>
      <c r="AH338" s="32" t="s">
        <v>8360</v>
      </c>
      <c r="AI338" s="32" t="s">
        <v>8360</v>
      </c>
      <c r="AJ338" s="32" t="s">
        <v>2138</v>
      </c>
      <c r="AK338" s="32" t="s">
        <v>2138</v>
      </c>
      <c r="AL338" s="32"/>
      <c r="AM338" s="32"/>
      <c r="AN338" s="74" t="s">
        <v>9556</v>
      </c>
      <c r="AO338" s="74" t="s">
        <v>9675</v>
      </c>
      <c r="AP338" s="74" t="s">
        <v>9760</v>
      </c>
      <c r="AQ338" s="74" t="s">
        <v>9760</v>
      </c>
      <c r="AR338" s="2"/>
      <c r="AS338" s="3"/>
      <c r="AT338" s="3"/>
      <c r="AU338" s="3"/>
      <c r="AV338" s="3"/>
    </row>
    <row r="339" spans="1:48" x14ac:dyDescent="0.25">
      <c r="A339" s="46" t="s">
        <v>388</v>
      </c>
      <c r="B339">
        <v>339</v>
      </c>
      <c r="C339" s="47" t="s">
        <v>7793</v>
      </c>
      <c r="D339" s="49"/>
      <c r="E339" s="50">
        <v>8704.125</v>
      </c>
      <c r="F339" s="50">
        <v>5892.5947265625</v>
      </c>
      <c r="G339" s="51"/>
      <c r="H339" s="52"/>
      <c r="I339" s="52"/>
      <c r="J339" s="63"/>
      <c r="K339" s="32">
        <v>2</v>
      </c>
      <c r="L339" s="32">
        <v>1</v>
      </c>
      <c r="M339" s="33">
        <v>0</v>
      </c>
      <c r="N339" s="33">
        <v>2.9100000000000003E-4</v>
      </c>
      <c r="O339" s="33">
        <v>9.9999999999999995E-7</v>
      </c>
      <c r="P339" s="33">
        <v>0.76822100000000004</v>
      </c>
      <c r="Q339" s="33">
        <v>0</v>
      </c>
      <c r="R339" s="33">
        <v>0</v>
      </c>
      <c r="S339" s="48">
        <v>339</v>
      </c>
      <c r="T3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39" s="54">
        <v>136</v>
      </c>
      <c r="V339" s="54">
        <v>578</v>
      </c>
      <c r="W339" s="54">
        <v>218</v>
      </c>
      <c r="X339" s="54">
        <v>290</v>
      </c>
      <c r="Y339" s="54">
        <v>7200</v>
      </c>
      <c r="Z339" s="54" t="s">
        <v>5673</v>
      </c>
      <c r="AA339" s="54" t="s">
        <v>6017</v>
      </c>
      <c r="AB339" s="60" t="s">
        <v>6391</v>
      </c>
      <c r="AC339" s="54" t="s">
        <v>6024</v>
      </c>
      <c r="AD339" s="56">
        <v>43105.344618055555</v>
      </c>
      <c r="AE339" s="54" t="s">
        <v>6607</v>
      </c>
      <c r="AF339" s="60" t="s">
        <v>6945</v>
      </c>
      <c r="AG339" s="54" t="s">
        <v>55</v>
      </c>
      <c r="AH339" s="32" t="s">
        <v>1843</v>
      </c>
      <c r="AI339" s="32" t="s">
        <v>1843</v>
      </c>
      <c r="AJ339" s="32" t="s">
        <v>2139</v>
      </c>
      <c r="AK339" s="32" t="s">
        <v>2139</v>
      </c>
      <c r="AL339" s="32"/>
      <c r="AM339" s="32"/>
      <c r="AN339" s="74" t="s">
        <v>8686</v>
      </c>
      <c r="AO339" s="74" t="s">
        <v>8686</v>
      </c>
      <c r="AP339" s="74" t="s">
        <v>9227</v>
      </c>
      <c r="AQ339" s="74" t="s">
        <v>9227</v>
      </c>
      <c r="AR339" s="2"/>
      <c r="AS339" s="3"/>
      <c r="AT339" s="3"/>
      <c r="AU339" s="3"/>
      <c r="AV339" s="3"/>
    </row>
    <row r="340" spans="1:48" x14ac:dyDescent="0.25">
      <c r="A340" s="46" t="s">
        <v>389</v>
      </c>
      <c r="B340">
        <v>340</v>
      </c>
      <c r="C340" s="47" t="s">
        <v>7794</v>
      </c>
      <c r="D340" s="49"/>
      <c r="E340" s="50">
        <v>4611.82373046875</v>
      </c>
      <c r="F340" s="50">
        <v>7655.26513671875</v>
      </c>
      <c r="G340" s="51"/>
      <c r="H340" s="52"/>
      <c r="I340" s="52"/>
      <c r="J340" s="63"/>
      <c r="K340" s="32">
        <v>0</v>
      </c>
      <c r="L340" s="32">
        <v>2</v>
      </c>
      <c r="M340" s="33">
        <v>1210</v>
      </c>
      <c r="N340" s="33">
        <v>3.5399999999999999E-4</v>
      </c>
      <c r="O340" s="33">
        <v>1.9000000000000001E-5</v>
      </c>
      <c r="P340" s="33">
        <v>0.68641700000000005</v>
      </c>
      <c r="Q340" s="33">
        <v>0</v>
      </c>
      <c r="R340" s="33">
        <v>0</v>
      </c>
      <c r="S340" s="48">
        <v>340</v>
      </c>
      <c r="T3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0" s="54">
        <v>302</v>
      </c>
      <c r="V340" s="54">
        <v>121</v>
      </c>
      <c r="W340" s="54">
        <v>835</v>
      </c>
      <c r="X340" s="54">
        <v>811</v>
      </c>
      <c r="Y340" s="54">
        <v>7200</v>
      </c>
      <c r="Z340" s="54" t="s">
        <v>5674</v>
      </c>
      <c r="AA340" s="54" t="s">
        <v>6125</v>
      </c>
      <c r="AB340" s="54"/>
      <c r="AC340" s="54" t="s">
        <v>6575</v>
      </c>
      <c r="AD340" s="56">
        <v>40548.419374999998</v>
      </c>
      <c r="AE340" s="54" t="s">
        <v>6607</v>
      </c>
      <c r="AF340" s="60" t="s">
        <v>6946</v>
      </c>
      <c r="AG340" s="54" t="s">
        <v>55</v>
      </c>
      <c r="AH340" s="32" t="s">
        <v>1844</v>
      </c>
      <c r="AI340" s="32" t="s">
        <v>1844</v>
      </c>
      <c r="AJ340" s="32" t="s">
        <v>2148</v>
      </c>
      <c r="AK340" s="32" t="s">
        <v>2148</v>
      </c>
      <c r="AL340" s="32"/>
      <c r="AM340" s="32"/>
      <c r="AN340" s="74" t="s">
        <v>8687</v>
      </c>
      <c r="AO340" s="74" t="s">
        <v>8687</v>
      </c>
      <c r="AP340" s="74" t="s">
        <v>9228</v>
      </c>
      <c r="AQ340" s="74" t="s">
        <v>9228</v>
      </c>
      <c r="AR340" s="2"/>
      <c r="AS340" s="3"/>
      <c r="AT340" s="3"/>
      <c r="AU340" s="3"/>
      <c r="AV340" s="3"/>
    </row>
    <row r="341" spans="1:48" x14ac:dyDescent="0.25">
      <c r="A341" s="46" t="s">
        <v>921</v>
      </c>
      <c r="B341">
        <v>341</v>
      </c>
      <c r="C341" s="47" t="s">
        <v>7795</v>
      </c>
      <c r="D341" s="49"/>
      <c r="E341" s="50">
        <v>1759.1695556640625</v>
      </c>
      <c r="F341" s="50">
        <v>6153.873046875</v>
      </c>
      <c r="G341" s="51"/>
      <c r="H341" s="52"/>
      <c r="I341" s="52"/>
      <c r="J341" s="63"/>
      <c r="K341" s="32">
        <v>4</v>
      </c>
      <c r="L341" s="32">
        <v>0</v>
      </c>
      <c r="M341" s="33">
        <v>6043.8339249999999</v>
      </c>
      <c r="N341" s="33">
        <v>4.4900000000000002E-4</v>
      </c>
      <c r="O341" s="33">
        <v>4.4700000000000002E-4</v>
      </c>
      <c r="P341" s="33">
        <v>0.987873</v>
      </c>
      <c r="Q341" s="33">
        <v>0</v>
      </c>
      <c r="R341" s="33">
        <v>0</v>
      </c>
      <c r="S341" s="48">
        <v>341</v>
      </c>
      <c r="T3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1" s="54">
        <v>193</v>
      </c>
      <c r="V341" s="54">
        <v>11671</v>
      </c>
      <c r="W341" s="54">
        <v>1500</v>
      </c>
      <c r="X341" s="54">
        <v>72</v>
      </c>
      <c r="Y341" s="54">
        <v>7200</v>
      </c>
      <c r="Z341" s="54" t="s">
        <v>5675</v>
      </c>
      <c r="AA341" s="54" t="s">
        <v>6024</v>
      </c>
      <c r="AB341" s="60" t="s">
        <v>6392</v>
      </c>
      <c r="AC341" s="54" t="s">
        <v>6024</v>
      </c>
      <c r="AD341" s="56">
        <v>41243.467476851853</v>
      </c>
      <c r="AE341" s="54" t="s">
        <v>6607</v>
      </c>
      <c r="AF341" s="60" t="s">
        <v>6947</v>
      </c>
      <c r="AG341" s="54" t="s">
        <v>54</v>
      </c>
      <c r="AH341" s="32"/>
      <c r="AI341" s="32"/>
      <c r="AJ341" s="32"/>
      <c r="AK341" s="32"/>
      <c r="AL341" s="32"/>
      <c r="AM341" s="32"/>
      <c r="AN341" s="32"/>
      <c r="AO341" s="32"/>
      <c r="AP341" s="32"/>
      <c r="AQ341" s="32"/>
      <c r="AR341" s="2"/>
      <c r="AS341" s="3"/>
      <c r="AT341" s="3"/>
      <c r="AU341" s="3"/>
      <c r="AV341" s="3"/>
    </row>
    <row r="342" spans="1:48" x14ac:dyDescent="0.25">
      <c r="A342" s="46" t="s">
        <v>390</v>
      </c>
      <c r="B342">
        <v>342</v>
      </c>
      <c r="C342" s="47" t="s">
        <v>7796</v>
      </c>
      <c r="D342" s="49"/>
      <c r="E342" s="50">
        <v>2277.696533203125</v>
      </c>
      <c r="F342" s="50">
        <v>4847.08740234375</v>
      </c>
      <c r="G342" s="51"/>
      <c r="H342" s="52"/>
      <c r="I342" s="52"/>
      <c r="J342" s="63"/>
      <c r="K342" s="32">
        <v>0</v>
      </c>
      <c r="L342" s="32">
        <v>1</v>
      </c>
      <c r="M342" s="33">
        <v>0</v>
      </c>
      <c r="N342" s="33">
        <v>4.1599999999999997E-4</v>
      </c>
      <c r="O342" s="33">
        <v>4.2400000000000001E-4</v>
      </c>
      <c r="P342" s="33">
        <v>0.25786900000000001</v>
      </c>
      <c r="Q342" s="33">
        <v>0</v>
      </c>
      <c r="R342" s="33">
        <v>0</v>
      </c>
      <c r="S342" s="48">
        <v>342</v>
      </c>
      <c r="T3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2" s="54">
        <v>120</v>
      </c>
      <c r="V342" s="54">
        <v>40</v>
      </c>
      <c r="W342" s="54">
        <v>4383</v>
      </c>
      <c r="X342" s="54">
        <v>30</v>
      </c>
      <c r="Y342" s="54">
        <v>-25200</v>
      </c>
      <c r="Z342" s="54"/>
      <c r="AA342" s="54"/>
      <c r="AB342" s="54"/>
      <c r="AC342" s="54" t="s">
        <v>6577</v>
      </c>
      <c r="AD342" s="56">
        <v>42603.841643518521</v>
      </c>
      <c r="AE342" s="54" t="s">
        <v>6607</v>
      </c>
      <c r="AF342" s="60" t="s">
        <v>6948</v>
      </c>
      <c r="AG342" s="54" t="s">
        <v>55</v>
      </c>
      <c r="AH342" s="32" t="s">
        <v>1802</v>
      </c>
      <c r="AI342" s="32" t="s">
        <v>1802</v>
      </c>
      <c r="AJ342" s="32" t="s">
        <v>2137</v>
      </c>
      <c r="AK342" s="32" t="s">
        <v>2137</v>
      </c>
      <c r="AL342" s="32"/>
      <c r="AM342" s="32"/>
      <c r="AN342" s="74" t="s">
        <v>9557</v>
      </c>
      <c r="AO342" s="74" t="s">
        <v>9557</v>
      </c>
      <c r="AP342" s="74" t="s">
        <v>9761</v>
      </c>
      <c r="AQ342" s="74" t="s">
        <v>9761</v>
      </c>
      <c r="AR342" s="2"/>
      <c r="AS342" s="3"/>
      <c r="AT342" s="3"/>
      <c r="AU342" s="3"/>
      <c r="AV342" s="3"/>
    </row>
    <row r="343" spans="1:48" x14ac:dyDescent="0.25">
      <c r="A343" s="46" t="s">
        <v>391</v>
      </c>
      <c r="B343">
        <v>343</v>
      </c>
      <c r="C343" s="47" t="s">
        <v>7797</v>
      </c>
      <c r="D343" s="49"/>
      <c r="E343" s="50">
        <v>7161.66650390625</v>
      </c>
      <c r="F343" s="50">
        <v>5868.44140625</v>
      </c>
      <c r="G343" s="51"/>
      <c r="H343" s="52"/>
      <c r="I343" s="52"/>
      <c r="J343" s="63"/>
      <c r="K343" s="32">
        <v>1</v>
      </c>
      <c r="L343" s="32">
        <v>6</v>
      </c>
      <c r="M343" s="33">
        <v>2424</v>
      </c>
      <c r="N343" s="33">
        <v>2.3000000000000001E-4</v>
      </c>
      <c r="O343" s="33">
        <v>0</v>
      </c>
      <c r="P343" s="33">
        <v>1.598492</v>
      </c>
      <c r="Q343" s="33">
        <v>0.15</v>
      </c>
      <c r="R343" s="33">
        <v>0</v>
      </c>
      <c r="S343" s="48">
        <v>343</v>
      </c>
      <c r="T3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3" s="54">
        <v>129</v>
      </c>
      <c r="V343" s="54">
        <v>22</v>
      </c>
      <c r="W343" s="54">
        <v>171</v>
      </c>
      <c r="X343" s="54">
        <v>128</v>
      </c>
      <c r="Y343" s="54"/>
      <c r="Z343" s="54" t="s">
        <v>5676</v>
      </c>
      <c r="AA343" s="54" t="s">
        <v>6126</v>
      </c>
      <c r="AB343" s="60" t="s">
        <v>6393</v>
      </c>
      <c r="AC343" s="54"/>
      <c r="AD343" s="56">
        <v>43182.319212962961</v>
      </c>
      <c r="AE343" s="54" t="s">
        <v>6607</v>
      </c>
      <c r="AF343" s="60" t="s">
        <v>6949</v>
      </c>
      <c r="AG343" s="54" t="s">
        <v>55</v>
      </c>
      <c r="AH343" s="32" t="s">
        <v>8361</v>
      </c>
      <c r="AI343" s="32" t="s">
        <v>8361</v>
      </c>
      <c r="AJ343" s="32" t="s">
        <v>8419</v>
      </c>
      <c r="AK343" s="32" t="s">
        <v>8419</v>
      </c>
      <c r="AL343" s="32" t="s">
        <v>2219</v>
      </c>
      <c r="AM343" s="32" t="s">
        <v>2219</v>
      </c>
      <c r="AN343" s="74" t="s">
        <v>8689</v>
      </c>
      <c r="AO343" s="74" t="s">
        <v>8689</v>
      </c>
      <c r="AP343" s="74" t="s">
        <v>9230</v>
      </c>
      <c r="AQ343" s="74" t="s">
        <v>9230</v>
      </c>
      <c r="AR343" s="2"/>
      <c r="AS343" s="3"/>
      <c r="AT343" s="3"/>
      <c r="AU343" s="3"/>
      <c r="AV343" s="3"/>
    </row>
    <row r="344" spans="1:48" x14ac:dyDescent="0.25">
      <c r="A344" s="46" t="s">
        <v>572</v>
      </c>
      <c r="B344">
        <v>344</v>
      </c>
      <c r="C344" s="47" t="s">
        <v>7798</v>
      </c>
      <c r="D344" s="49"/>
      <c r="E344" s="50">
        <v>9586.6611328125</v>
      </c>
      <c r="F344" s="50">
        <v>4452.53515625</v>
      </c>
      <c r="G344" s="51"/>
      <c r="H344" s="52"/>
      <c r="I344" s="52"/>
      <c r="J344" s="63"/>
      <c r="K344" s="32">
        <v>3</v>
      </c>
      <c r="L344" s="32">
        <v>2</v>
      </c>
      <c r="M344" s="33">
        <v>0</v>
      </c>
      <c r="N344" s="33">
        <v>2.02E-4</v>
      </c>
      <c r="O344" s="33">
        <v>0</v>
      </c>
      <c r="P344" s="33">
        <v>0.89969900000000003</v>
      </c>
      <c r="Q344" s="33">
        <v>0.5</v>
      </c>
      <c r="R344" s="33">
        <v>0.5</v>
      </c>
      <c r="S344" s="48">
        <v>344</v>
      </c>
      <c r="T3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4" s="54">
        <v>590</v>
      </c>
      <c r="V344" s="54">
        <v>3226</v>
      </c>
      <c r="W344" s="54">
        <v>10780</v>
      </c>
      <c r="X344" s="54">
        <v>4971</v>
      </c>
      <c r="Y344" s="54">
        <v>7200</v>
      </c>
      <c r="Z344" s="54" t="s">
        <v>5677</v>
      </c>
      <c r="AA344" s="54" t="s">
        <v>6018</v>
      </c>
      <c r="AB344" s="60" t="s">
        <v>6394</v>
      </c>
      <c r="AC344" s="54" t="s">
        <v>6024</v>
      </c>
      <c r="AD344" s="56">
        <v>41838.426226851851</v>
      </c>
      <c r="AE344" s="54" t="s">
        <v>6607</v>
      </c>
      <c r="AF344" s="60" t="s">
        <v>6950</v>
      </c>
      <c r="AG344" s="54" t="s">
        <v>55</v>
      </c>
      <c r="AH344" s="32" t="s">
        <v>1937</v>
      </c>
      <c r="AI344" s="32" t="s">
        <v>1937</v>
      </c>
      <c r="AJ344" s="32" t="s">
        <v>2139</v>
      </c>
      <c r="AK344" s="32" t="s">
        <v>2139</v>
      </c>
      <c r="AL344" s="32"/>
      <c r="AM344" s="32"/>
      <c r="AN344" s="74" t="s">
        <v>8690</v>
      </c>
      <c r="AO344" s="74" t="s">
        <v>8952</v>
      </c>
      <c r="AP344" s="74" t="s">
        <v>9230</v>
      </c>
      <c r="AQ344" s="74" t="s">
        <v>9230</v>
      </c>
      <c r="AR344" s="2"/>
      <c r="AS344" s="3"/>
      <c r="AT344" s="3"/>
      <c r="AU344" s="3"/>
      <c r="AV344" s="3"/>
    </row>
    <row r="345" spans="1:48" x14ac:dyDescent="0.25">
      <c r="A345" s="46" t="s">
        <v>571</v>
      </c>
      <c r="B345">
        <v>345</v>
      </c>
      <c r="C345" s="47" t="s">
        <v>7799</v>
      </c>
      <c r="D345" s="49"/>
      <c r="E345" s="50">
        <v>6953.9140625</v>
      </c>
      <c r="F345" s="50">
        <v>4040.042236328125</v>
      </c>
      <c r="G345" s="51"/>
      <c r="H345" s="52"/>
      <c r="I345" s="52"/>
      <c r="J345" s="63"/>
      <c r="K345" s="32">
        <v>2</v>
      </c>
      <c r="L345" s="32">
        <v>1</v>
      </c>
      <c r="M345" s="33">
        <v>0</v>
      </c>
      <c r="N345" s="33">
        <v>2.02E-4</v>
      </c>
      <c r="O345" s="33">
        <v>0</v>
      </c>
      <c r="P345" s="33">
        <v>0.63136800000000004</v>
      </c>
      <c r="Q345" s="33">
        <v>0.5</v>
      </c>
      <c r="R345" s="33">
        <v>0.5</v>
      </c>
      <c r="S345" s="48">
        <v>345</v>
      </c>
      <c r="T3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5" s="54">
        <v>891</v>
      </c>
      <c r="V345" s="54">
        <v>1727</v>
      </c>
      <c r="W345" s="54">
        <v>1741</v>
      </c>
      <c r="X345" s="54">
        <v>1507</v>
      </c>
      <c r="Y345" s="54">
        <v>-25200</v>
      </c>
      <c r="Z345" s="54" t="s">
        <v>5678</v>
      </c>
      <c r="AA345" s="54" t="s">
        <v>6053</v>
      </c>
      <c r="AB345" s="60" t="s">
        <v>6395</v>
      </c>
      <c r="AC345" s="54" t="s">
        <v>6577</v>
      </c>
      <c r="AD345" s="56">
        <v>42590.345127314817</v>
      </c>
      <c r="AE345" s="54" t="s">
        <v>6607</v>
      </c>
      <c r="AF345" s="60" t="s">
        <v>6951</v>
      </c>
      <c r="AG345" s="54" t="s">
        <v>55</v>
      </c>
      <c r="AH345" s="32" t="s">
        <v>1936</v>
      </c>
      <c r="AI345" s="32" t="s">
        <v>1936</v>
      </c>
      <c r="AJ345" s="32" t="s">
        <v>2139</v>
      </c>
      <c r="AK345" s="32" t="s">
        <v>2139</v>
      </c>
      <c r="AL345" s="32"/>
      <c r="AM345" s="32"/>
      <c r="AN345" s="74" t="s">
        <v>8691</v>
      </c>
      <c r="AO345" s="74" t="s">
        <v>8691</v>
      </c>
      <c r="AP345" s="74" t="s">
        <v>9231</v>
      </c>
      <c r="AQ345" s="74" t="s">
        <v>9231</v>
      </c>
      <c r="AR345" s="2"/>
      <c r="AS345" s="3"/>
      <c r="AT345" s="3"/>
      <c r="AU345" s="3"/>
      <c r="AV345" s="3"/>
    </row>
    <row r="346" spans="1:48" x14ac:dyDescent="0.25">
      <c r="A346" s="46" t="s">
        <v>392</v>
      </c>
      <c r="B346">
        <v>346</v>
      </c>
      <c r="C346" s="47" t="s">
        <v>7800</v>
      </c>
      <c r="D346" s="49"/>
      <c r="E346" s="50">
        <v>9607.8232421875</v>
      </c>
      <c r="F346" s="50">
        <v>5982.8818359375</v>
      </c>
      <c r="G346" s="51"/>
      <c r="H346" s="52"/>
      <c r="I346" s="52"/>
      <c r="J346" s="63"/>
      <c r="K346" s="32">
        <v>0</v>
      </c>
      <c r="L346" s="32">
        <v>1</v>
      </c>
      <c r="M346" s="33">
        <v>0</v>
      </c>
      <c r="N346" s="33">
        <v>1</v>
      </c>
      <c r="O346" s="33">
        <v>0</v>
      </c>
      <c r="P346" s="33">
        <v>0.99999899999999997</v>
      </c>
      <c r="Q346" s="33">
        <v>0</v>
      </c>
      <c r="R346" s="33">
        <v>0</v>
      </c>
      <c r="S346" s="48">
        <v>346</v>
      </c>
      <c r="T3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6" s="54">
        <v>558</v>
      </c>
      <c r="V346" s="54">
        <v>45</v>
      </c>
      <c r="W346" s="54">
        <v>2464</v>
      </c>
      <c r="X346" s="54">
        <v>5553</v>
      </c>
      <c r="Y346" s="54">
        <v>7200</v>
      </c>
      <c r="Z346" s="54" t="s">
        <v>5679</v>
      </c>
      <c r="AA346" s="54" t="s">
        <v>6024</v>
      </c>
      <c r="AB346" s="54"/>
      <c r="AC346" s="54" t="s">
        <v>6102</v>
      </c>
      <c r="AD346" s="56">
        <v>40786.552870370368</v>
      </c>
      <c r="AE346" s="54" t="s">
        <v>6607</v>
      </c>
      <c r="AF346" s="60" t="s">
        <v>6952</v>
      </c>
      <c r="AG346" s="54" t="s">
        <v>55</v>
      </c>
      <c r="AH346" s="32"/>
      <c r="AI346" s="32"/>
      <c r="AJ346" s="32"/>
      <c r="AK346" s="32"/>
      <c r="AL346" s="32"/>
      <c r="AM346" s="32"/>
      <c r="AN346" s="74" t="s">
        <v>8692</v>
      </c>
      <c r="AO346" s="74" t="s">
        <v>8692</v>
      </c>
      <c r="AP346" s="74" t="s">
        <v>9232</v>
      </c>
      <c r="AQ346" s="74" t="s">
        <v>9232</v>
      </c>
      <c r="AR346" s="2"/>
      <c r="AS346" s="3"/>
      <c r="AT346" s="3"/>
      <c r="AU346" s="3"/>
      <c r="AV346" s="3"/>
    </row>
    <row r="347" spans="1:48" x14ac:dyDescent="0.25">
      <c r="A347" s="46" t="s">
        <v>922</v>
      </c>
      <c r="B347">
        <v>347</v>
      </c>
      <c r="C347" s="47" t="s">
        <v>7801</v>
      </c>
      <c r="D347" s="49"/>
      <c r="E347" s="50">
        <v>8494.12109375</v>
      </c>
      <c r="F347" s="50">
        <v>6416.9736328125</v>
      </c>
      <c r="G347" s="51"/>
      <c r="H347" s="52"/>
      <c r="I347" s="52"/>
      <c r="J347" s="63"/>
      <c r="K347" s="32">
        <v>1</v>
      </c>
      <c r="L347" s="32">
        <v>0</v>
      </c>
      <c r="M347" s="33">
        <v>0</v>
      </c>
      <c r="N347" s="33">
        <v>1</v>
      </c>
      <c r="O347" s="33">
        <v>0</v>
      </c>
      <c r="P347" s="33">
        <v>0.99999899999999997</v>
      </c>
      <c r="Q347" s="33">
        <v>0</v>
      </c>
      <c r="R347" s="33">
        <v>0</v>
      </c>
      <c r="S347" s="48">
        <v>347</v>
      </c>
      <c r="T3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7" s="54">
        <v>526</v>
      </c>
      <c r="V347" s="54">
        <v>46848</v>
      </c>
      <c r="W347" s="54">
        <v>60391</v>
      </c>
      <c r="X347" s="54">
        <v>55</v>
      </c>
      <c r="Y347" s="54">
        <v>7200</v>
      </c>
      <c r="Z347" s="54" t="s">
        <v>5680</v>
      </c>
      <c r="AA347" s="54" t="s">
        <v>6024</v>
      </c>
      <c r="AB347" s="60" t="s">
        <v>6396</v>
      </c>
      <c r="AC347" s="54" t="s">
        <v>6024</v>
      </c>
      <c r="AD347" s="56">
        <v>39932.453738425924</v>
      </c>
      <c r="AE347" s="54" t="s">
        <v>6607</v>
      </c>
      <c r="AF347" s="60" t="s">
        <v>6953</v>
      </c>
      <c r="AG347" s="54" t="s">
        <v>54</v>
      </c>
      <c r="AH347" s="32"/>
      <c r="AI347" s="32"/>
      <c r="AJ347" s="32"/>
      <c r="AK347" s="32"/>
      <c r="AL347" s="32"/>
      <c r="AM347" s="32"/>
      <c r="AN347" s="32"/>
      <c r="AO347" s="32"/>
      <c r="AP347" s="32"/>
      <c r="AQ347" s="32"/>
      <c r="AR347" s="2"/>
      <c r="AS347" s="3"/>
      <c r="AT347" s="3"/>
      <c r="AU347" s="3"/>
      <c r="AV347" s="3"/>
    </row>
    <row r="348" spans="1:48" x14ac:dyDescent="0.25">
      <c r="A348" s="46" t="s">
        <v>393</v>
      </c>
      <c r="B348">
        <v>348</v>
      </c>
      <c r="C348" s="47" t="s">
        <v>7802</v>
      </c>
      <c r="D348" s="49"/>
      <c r="E348" s="50">
        <v>3736.660400390625</v>
      </c>
      <c r="F348" s="50">
        <v>5882.67041015625</v>
      </c>
      <c r="G348" s="51"/>
      <c r="H348" s="52"/>
      <c r="I348" s="52"/>
      <c r="J348" s="63"/>
      <c r="K348" s="32">
        <v>0</v>
      </c>
      <c r="L348" s="32">
        <v>2</v>
      </c>
      <c r="M348" s="33">
        <v>0</v>
      </c>
      <c r="N348" s="33">
        <v>5.1800000000000001E-4</v>
      </c>
      <c r="O348" s="33">
        <v>2.392E-3</v>
      </c>
      <c r="P348" s="33">
        <v>0.37694899999999998</v>
      </c>
      <c r="Q348" s="33">
        <v>0.5</v>
      </c>
      <c r="R348" s="33">
        <v>0</v>
      </c>
      <c r="S348" s="48">
        <v>348</v>
      </c>
      <c r="T3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8" s="54">
        <v>1847</v>
      </c>
      <c r="V348" s="54">
        <v>1272</v>
      </c>
      <c r="W348" s="54">
        <v>7840</v>
      </c>
      <c r="X348" s="54">
        <v>3557</v>
      </c>
      <c r="Y348" s="54">
        <v>7200</v>
      </c>
      <c r="Z348" s="54" t="s">
        <v>5681</v>
      </c>
      <c r="AA348" s="54" t="s">
        <v>6123</v>
      </c>
      <c r="AB348" s="54"/>
      <c r="AC348" s="54" t="s">
        <v>6024</v>
      </c>
      <c r="AD348" s="56">
        <v>39853.267187500001</v>
      </c>
      <c r="AE348" s="54" t="s">
        <v>6607</v>
      </c>
      <c r="AF348" s="60" t="s">
        <v>6954</v>
      </c>
      <c r="AG348" s="54" t="s">
        <v>55</v>
      </c>
      <c r="AH348" s="32"/>
      <c r="AI348" s="32"/>
      <c r="AJ348" s="32"/>
      <c r="AK348" s="32"/>
      <c r="AL348" s="32"/>
      <c r="AM348" s="32"/>
      <c r="AN348" s="74" t="s">
        <v>8693</v>
      </c>
      <c r="AO348" s="74" t="s">
        <v>8953</v>
      </c>
      <c r="AP348" s="74" t="s">
        <v>9035</v>
      </c>
      <c r="AQ348" s="74" t="s">
        <v>9202</v>
      </c>
      <c r="AR348" s="2"/>
      <c r="AS348" s="3"/>
      <c r="AT348" s="3"/>
      <c r="AU348" s="3"/>
      <c r="AV348" s="3"/>
    </row>
    <row r="349" spans="1:48" x14ac:dyDescent="0.25">
      <c r="A349" s="46" t="s">
        <v>394</v>
      </c>
      <c r="B349">
        <v>349</v>
      </c>
      <c r="C349" s="47" t="s">
        <v>7803</v>
      </c>
      <c r="D349" s="49"/>
      <c r="E349" s="50">
        <v>3683.52197265625</v>
      </c>
      <c r="F349" s="50">
        <v>4848.84130859375</v>
      </c>
      <c r="G349" s="51"/>
      <c r="H349" s="52"/>
      <c r="I349" s="52"/>
      <c r="J349" s="63"/>
      <c r="K349" s="32">
        <v>0</v>
      </c>
      <c r="L349" s="32">
        <v>5</v>
      </c>
      <c r="M349" s="33">
        <v>211.564965</v>
      </c>
      <c r="N349" s="33">
        <v>5.3700000000000004E-4</v>
      </c>
      <c r="O349" s="33">
        <v>3.4489999999999998E-3</v>
      </c>
      <c r="P349" s="33">
        <v>0.70706500000000005</v>
      </c>
      <c r="Q349" s="33">
        <v>0.1</v>
      </c>
      <c r="R349" s="33">
        <v>0</v>
      </c>
      <c r="S349" s="48">
        <v>349</v>
      </c>
      <c r="T3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49" s="54">
        <v>434</v>
      </c>
      <c r="V349" s="54">
        <v>479</v>
      </c>
      <c r="W349" s="54">
        <v>12284</v>
      </c>
      <c r="X349" s="54">
        <v>12318</v>
      </c>
      <c r="Y349" s="54">
        <v>-25200</v>
      </c>
      <c r="Z349" s="54" t="s">
        <v>5682</v>
      </c>
      <c r="AA349" s="54" t="s">
        <v>6012</v>
      </c>
      <c r="AB349" s="54"/>
      <c r="AC349" s="54" t="s">
        <v>6577</v>
      </c>
      <c r="AD349" s="56">
        <v>40316.701331018521</v>
      </c>
      <c r="AE349" s="54" t="s">
        <v>6607</v>
      </c>
      <c r="AF349" s="60" t="s">
        <v>6955</v>
      </c>
      <c r="AG349" s="54" t="s">
        <v>55</v>
      </c>
      <c r="AH349" s="32"/>
      <c r="AI349" s="32"/>
      <c r="AJ349" s="32"/>
      <c r="AK349" s="32"/>
      <c r="AL349" s="32"/>
      <c r="AM349" s="32"/>
      <c r="AN349" s="74" t="s">
        <v>8694</v>
      </c>
      <c r="AO349" s="74" t="s">
        <v>8954</v>
      </c>
      <c r="AP349" s="74" t="s">
        <v>9233</v>
      </c>
      <c r="AQ349" s="74" t="s">
        <v>9454</v>
      </c>
      <c r="AR349" s="2"/>
      <c r="AS349" s="3"/>
      <c r="AT349" s="3"/>
      <c r="AU349" s="3"/>
      <c r="AV349" s="3"/>
    </row>
    <row r="350" spans="1:48" x14ac:dyDescent="0.25">
      <c r="A350" s="46" t="s">
        <v>923</v>
      </c>
      <c r="B350">
        <v>350</v>
      </c>
      <c r="C350" s="47" t="s">
        <v>7804</v>
      </c>
      <c r="D350" s="49"/>
      <c r="E350" s="50">
        <v>4390.7802734375</v>
      </c>
      <c r="F350" s="50">
        <v>3571.541259765625</v>
      </c>
      <c r="G350" s="51"/>
      <c r="H350" s="52"/>
      <c r="I350" s="52"/>
      <c r="J350" s="63"/>
      <c r="K350" s="32">
        <v>9</v>
      </c>
      <c r="L350" s="32">
        <v>0</v>
      </c>
      <c r="M350" s="33">
        <v>346.67835200000002</v>
      </c>
      <c r="N350" s="33">
        <v>4.73E-4</v>
      </c>
      <c r="O350" s="33">
        <v>1.6869999999999999E-3</v>
      </c>
      <c r="P350" s="33">
        <v>1.1634800000000001</v>
      </c>
      <c r="Q350" s="33">
        <v>8.3333333333333329E-2</v>
      </c>
      <c r="R350" s="33">
        <v>0</v>
      </c>
      <c r="S350" s="48">
        <v>350</v>
      </c>
      <c r="T3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0" s="54">
        <v>0</v>
      </c>
      <c r="V350" s="54">
        <v>0</v>
      </c>
      <c r="W350" s="54">
        <v>49</v>
      </c>
      <c r="X350" s="54">
        <v>39</v>
      </c>
      <c r="Y350" s="54">
        <v>-18000</v>
      </c>
      <c r="Z350" s="54"/>
      <c r="AA350" s="54"/>
      <c r="AB350" s="54"/>
      <c r="AC350" s="54" t="s">
        <v>6597</v>
      </c>
      <c r="AD350" s="56">
        <v>39341.886631944442</v>
      </c>
      <c r="AE350" s="54" t="s">
        <v>6607</v>
      </c>
      <c r="AF350" s="60" t="s">
        <v>6956</v>
      </c>
      <c r="AG350" s="54" t="s">
        <v>54</v>
      </c>
      <c r="AH350" s="32"/>
      <c r="AI350" s="32"/>
      <c r="AJ350" s="32"/>
      <c r="AK350" s="32"/>
      <c r="AL350" s="32"/>
      <c r="AM350" s="32"/>
      <c r="AN350" s="32"/>
      <c r="AO350" s="32"/>
      <c r="AP350" s="32"/>
      <c r="AQ350" s="32"/>
      <c r="AR350" s="2"/>
      <c r="AS350" s="3"/>
      <c r="AT350" s="3"/>
      <c r="AU350" s="3"/>
      <c r="AV350" s="3"/>
    </row>
    <row r="351" spans="1:48" x14ac:dyDescent="0.25">
      <c r="A351" s="46" t="s">
        <v>752</v>
      </c>
      <c r="B351">
        <v>351</v>
      </c>
      <c r="C351" s="47" t="s">
        <v>7805</v>
      </c>
      <c r="D351" s="49"/>
      <c r="E351" s="50">
        <v>5494.89306640625</v>
      </c>
      <c r="F351" s="50">
        <v>3483.986083984375</v>
      </c>
      <c r="G351" s="51"/>
      <c r="H351" s="52"/>
      <c r="I351" s="52"/>
      <c r="J351" s="63"/>
      <c r="K351" s="32">
        <v>10</v>
      </c>
      <c r="L351" s="32">
        <v>3</v>
      </c>
      <c r="M351" s="33">
        <v>346.67835200000002</v>
      </c>
      <c r="N351" s="33">
        <v>4.73E-4</v>
      </c>
      <c r="O351" s="33">
        <v>1.763E-3</v>
      </c>
      <c r="P351" s="33">
        <v>1.271563</v>
      </c>
      <c r="Q351" s="33">
        <v>8.3333333333333329E-2</v>
      </c>
      <c r="R351" s="33">
        <v>0.22222222222222221</v>
      </c>
      <c r="S351" s="48">
        <v>351</v>
      </c>
      <c r="T3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1" s="54">
        <v>41</v>
      </c>
      <c r="V351" s="54">
        <v>79</v>
      </c>
      <c r="W351" s="54">
        <v>141</v>
      </c>
      <c r="X351" s="54">
        <v>11</v>
      </c>
      <c r="Y351" s="54"/>
      <c r="Z351" s="54"/>
      <c r="AA351" s="54"/>
      <c r="AB351" s="60" t="s">
        <v>6397</v>
      </c>
      <c r="AC351" s="54"/>
      <c r="AD351" s="56">
        <v>42822.795682870368</v>
      </c>
      <c r="AE351" s="54" t="s">
        <v>6607</v>
      </c>
      <c r="AF351" s="60" t="s">
        <v>6957</v>
      </c>
      <c r="AG351" s="54" t="s">
        <v>55</v>
      </c>
      <c r="AH351" s="32" t="s">
        <v>8362</v>
      </c>
      <c r="AI351" s="32" t="s">
        <v>8362</v>
      </c>
      <c r="AJ351" s="32" t="s">
        <v>8427</v>
      </c>
      <c r="AK351" s="32" t="s">
        <v>8427</v>
      </c>
      <c r="AL351" s="32" t="s">
        <v>2214</v>
      </c>
      <c r="AM351" s="32" t="s">
        <v>2214</v>
      </c>
      <c r="AN351" s="74" t="s">
        <v>8695</v>
      </c>
      <c r="AO351" s="74" t="s">
        <v>8955</v>
      </c>
      <c r="AP351" s="74" t="s">
        <v>9234</v>
      </c>
      <c r="AQ351" s="74" t="s">
        <v>9234</v>
      </c>
      <c r="AR351" s="2"/>
      <c r="AS351" s="3"/>
      <c r="AT351" s="3"/>
      <c r="AU351" s="3"/>
      <c r="AV351" s="3"/>
    </row>
    <row r="352" spans="1:48" x14ac:dyDescent="0.25">
      <c r="A352" s="46" t="s">
        <v>395</v>
      </c>
      <c r="B352">
        <v>352</v>
      </c>
      <c r="C352" s="47" t="s">
        <v>7806</v>
      </c>
      <c r="D352" s="49"/>
      <c r="E352" s="50">
        <v>7563.17919921875</v>
      </c>
      <c r="F352" s="50">
        <v>6142.2177734375</v>
      </c>
      <c r="G352" s="51"/>
      <c r="H352" s="52"/>
      <c r="I352" s="52"/>
      <c r="J352" s="63"/>
      <c r="K352" s="32">
        <v>0</v>
      </c>
      <c r="L352" s="32">
        <v>2</v>
      </c>
      <c r="M352" s="33">
        <v>0</v>
      </c>
      <c r="N352" s="33">
        <v>5.1800000000000001E-4</v>
      </c>
      <c r="O352" s="33">
        <v>2.392E-3</v>
      </c>
      <c r="P352" s="33">
        <v>0.37694899999999998</v>
      </c>
      <c r="Q352" s="33">
        <v>0.5</v>
      </c>
      <c r="R352" s="33">
        <v>0</v>
      </c>
      <c r="S352" s="48">
        <v>352</v>
      </c>
      <c r="T3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2" s="54">
        <v>485</v>
      </c>
      <c r="V352" s="54">
        <v>234</v>
      </c>
      <c r="W352" s="54">
        <v>2289</v>
      </c>
      <c r="X352" s="54">
        <v>2278</v>
      </c>
      <c r="Y352" s="54"/>
      <c r="Z352" s="54" t="s">
        <v>5683</v>
      </c>
      <c r="AA352" s="54"/>
      <c r="AB352" s="54"/>
      <c r="AC352" s="54"/>
      <c r="AD352" s="56">
        <v>41534.388240740744</v>
      </c>
      <c r="AE352" s="54" t="s">
        <v>6607</v>
      </c>
      <c r="AF352" s="60" t="s">
        <v>6958</v>
      </c>
      <c r="AG352" s="54" t="s">
        <v>55</v>
      </c>
      <c r="AH352" s="32"/>
      <c r="AI352" s="32"/>
      <c r="AJ352" s="32"/>
      <c r="AK352" s="32"/>
      <c r="AL352" s="32"/>
      <c r="AM352" s="32"/>
      <c r="AN352" s="74" t="s">
        <v>8693</v>
      </c>
      <c r="AO352" s="74" t="s">
        <v>8953</v>
      </c>
      <c r="AP352" s="74" t="s">
        <v>9035</v>
      </c>
      <c r="AQ352" s="74" t="s">
        <v>9202</v>
      </c>
      <c r="AR352" s="2"/>
      <c r="AS352" s="3"/>
      <c r="AT352" s="3"/>
      <c r="AU352" s="3"/>
      <c r="AV352" s="3"/>
    </row>
    <row r="353" spans="1:48" x14ac:dyDescent="0.25">
      <c r="A353" s="46" t="s">
        <v>396</v>
      </c>
      <c r="B353">
        <v>353</v>
      </c>
      <c r="C353" s="47" t="s">
        <v>7807</v>
      </c>
      <c r="D353" s="49"/>
      <c r="E353" s="50">
        <v>2924.964111328125</v>
      </c>
      <c r="F353" s="50">
        <v>7681.7705078125</v>
      </c>
      <c r="G353" s="51"/>
      <c r="H353" s="52"/>
      <c r="I353" s="52"/>
      <c r="J353" s="63"/>
      <c r="K353" s="32">
        <v>0</v>
      </c>
      <c r="L353" s="32">
        <v>2</v>
      </c>
      <c r="M353" s="33">
        <v>0</v>
      </c>
      <c r="N353" s="33">
        <v>5.1800000000000001E-4</v>
      </c>
      <c r="O353" s="33">
        <v>2.392E-3</v>
      </c>
      <c r="P353" s="33">
        <v>0.37694899999999998</v>
      </c>
      <c r="Q353" s="33">
        <v>0.5</v>
      </c>
      <c r="R353" s="33">
        <v>0</v>
      </c>
      <c r="S353" s="48">
        <v>353</v>
      </c>
      <c r="T3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3" s="54">
        <v>436</v>
      </c>
      <c r="V353" s="54">
        <v>261</v>
      </c>
      <c r="W353" s="54">
        <v>3082</v>
      </c>
      <c r="X353" s="54">
        <v>2124</v>
      </c>
      <c r="Y353" s="54"/>
      <c r="Z353" s="54" t="s">
        <v>5684</v>
      </c>
      <c r="AA353" s="54" t="s">
        <v>6017</v>
      </c>
      <c r="AB353" s="54"/>
      <c r="AC353" s="54"/>
      <c r="AD353" s="56">
        <v>43101.750104166669</v>
      </c>
      <c r="AE353" s="54" t="s">
        <v>6607</v>
      </c>
      <c r="AF353" s="60" t="s">
        <v>6959</v>
      </c>
      <c r="AG353" s="54" t="s">
        <v>55</v>
      </c>
      <c r="AH353" s="32"/>
      <c r="AI353" s="32"/>
      <c r="AJ353" s="32"/>
      <c r="AK353" s="32"/>
      <c r="AL353" s="32"/>
      <c r="AM353" s="32"/>
      <c r="AN353" s="74" t="s">
        <v>8638</v>
      </c>
      <c r="AO353" s="74" t="s">
        <v>8638</v>
      </c>
      <c r="AP353" s="74" t="s">
        <v>9035</v>
      </c>
      <c r="AQ353" s="74" t="s">
        <v>9035</v>
      </c>
      <c r="AR353" s="2"/>
      <c r="AS353" s="3"/>
      <c r="AT353" s="3"/>
      <c r="AU353" s="3"/>
      <c r="AV353" s="3"/>
    </row>
    <row r="354" spans="1:48" x14ac:dyDescent="0.25">
      <c r="A354" s="46" t="s">
        <v>397</v>
      </c>
      <c r="B354">
        <v>354</v>
      </c>
      <c r="C354" s="47" t="s">
        <v>7808</v>
      </c>
      <c r="D354" s="49"/>
      <c r="E354" s="50">
        <v>9010.759765625</v>
      </c>
      <c r="F354" s="50">
        <v>7385.28271484375</v>
      </c>
      <c r="G354" s="51"/>
      <c r="H354" s="52"/>
      <c r="I354" s="52"/>
      <c r="J354" s="63"/>
      <c r="K354" s="32">
        <v>1</v>
      </c>
      <c r="L354" s="32">
        <v>1</v>
      </c>
      <c r="M354" s="33">
        <v>0</v>
      </c>
      <c r="N354" s="33">
        <v>0</v>
      </c>
      <c r="O354" s="33">
        <v>0</v>
      </c>
      <c r="P354" s="33">
        <v>0.99999899999999997</v>
      </c>
      <c r="Q354" s="33">
        <v>0</v>
      </c>
      <c r="R354" s="33" t="s">
        <v>8309</v>
      </c>
      <c r="S354" s="48">
        <v>354</v>
      </c>
      <c r="T3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4" s="54">
        <v>95</v>
      </c>
      <c r="V354" s="54">
        <v>198</v>
      </c>
      <c r="W354" s="54">
        <v>2940</v>
      </c>
      <c r="X354" s="54">
        <v>0</v>
      </c>
      <c r="Y354" s="54">
        <v>-7200</v>
      </c>
      <c r="Z354" s="54" t="s">
        <v>5685</v>
      </c>
      <c r="AA354" s="54" t="s">
        <v>6127</v>
      </c>
      <c r="AB354" s="60" t="s">
        <v>6398</v>
      </c>
      <c r="AC354" s="54" t="s">
        <v>6588</v>
      </c>
      <c r="AD354" s="56">
        <v>40805.773773148147</v>
      </c>
      <c r="AE354" s="54" t="s">
        <v>6607</v>
      </c>
      <c r="AF354" s="60" t="s">
        <v>6960</v>
      </c>
      <c r="AG354" s="54" t="s">
        <v>55</v>
      </c>
      <c r="AH354" s="32" t="s">
        <v>1846</v>
      </c>
      <c r="AI354" s="32" t="s">
        <v>1846</v>
      </c>
      <c r="AJ354" s="32" t="s">
        <v>2139</v>
      </c>
      <c r="AK354" s="32" t="s">
        <v>2139</v>
      </c>
      <c r="AL354" s="32" t="s">
        <v>2220</v>
      </c>
      <c r="AM354" s="32" t="s">
        <v>2220</v>
      </c>
      <c r="AN354" s="74" t="s">
        <v>8696</v>
      </c>
      <c r="AO354" s="74" t="s">
        <v>8696</v>
      </c>
      <c r="AP354" s="74" t="s">
        <v>9235</v>
      </c>
      <c r="AQ354" s="74" t="s">
        <v>9235</v>
      </c>
      <c r="AR354" s="2"/>
      <c r="AS354" s="3"/>
      <c r="AT354" s="3"/>
      <c r="AU354" s="3"/>
      <c r="AV354" s="3"/>
    </row>
    <row r="355" spans="1:48" x14ac:dyDescent="0.25">
      <c r="A355" s="46" t="s">
        <v>398</v>
      </c>
      <c r="B355">
        <v>355</v>
      </c>
      <c r="C355" s="47" t="s">
        <v>7809</v>
      </c>
      <c r="D355" s="49"/>
      <c r="E355" s="50">
        <v>887.09527587890625</v>
      </c>
      <c r="F355" s="50">
        <v>1259.5467529296875</v>
      </c>
      <c r="G355" s="51"/>
      <c r="H355" s="52"/>
      <c r="I355" s="52"/>
      <c r="J355" s="63"/>
      <c r="K355" s="32">
        <v>1</v>
      </c>
      <c r="L355" s="32">
        <v>1</v>
      </c>
      <c r="M355" s="33">
        <v>0</v>
      </c>
      <c r="N355" s="33">
        <v>0</v>
      </c>
      <c r="O355" s="33">
        <v>0</v>
      </c>
      <c r="P355" s="33">
        <v>0.99999899999999997</v>
      </c>
      <c r="Q355" s="33">
        <v>0</v>
      </c>
      <c r="R355" s="33" t="s">
        <v>8309</v>
      </c>
      <c r="S355" s="48">
        <v>355</v>
      </c>
      <c r="T3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5" s="54">
        <v>199</v>
      </c>
      <c r="V355" s="54">
        <v>154</v>
      </c>
      <c r="W355" s="54">
        <v>2497</v>
      </c>
      <c r="X355" s="54">
        <v>255</v>
      </c>
      <c r="Y355" s="54"/>
      <c r="Z355" s="54" t="s">
        <v>5686</v>
      </c>
      <c r="AA355" s="54" t="s">
        <v>6128</v>
      </c>
      <c r="AB355" s="54"/>
      <c r="AC355" s="54"/>
      <c r="AD355" s="56">
        <v>41215.843495370369</v>
      </c>
      <c r="AE355" s="54" t="s">
        <v>6607</v>
      </c>
      <c r="AF355" s="60" t="s">
        <v>6961</v>
      </c>
      <c r="AG355" s="54" t="s">
        <v>55</v>
      </c>
      <c r="AH355" s="32" t="s">
        <v>1847</v>
      </c>
      <c r="AI355" s="32" t="s">
        <v>1847</v>
      </c>
      <c r="AJ355" s="32" t="s">
        <v>2161</v>
      </c>
      <c r="AK355" s="32" t="s">
        <v>2161</v>
      </c>
      <c r="AL355" s="32" t="s">
        <v>2221</v>
      </c>
      <c r="AM355" s="32" t="s">
        <v>2221</v>
      </c>
      <c r="AN355" s="74" t="s">
        <v>8697</v>
      </c>
      <c r="AO355" s="74" t="s">
        <v>8697</v>
      </c>
      <c r="AP355" s="74" t="s">
        <v>9236</v>
      </c>
      <c r="AQ355" s="74" t="s">
        <v>9236</v>
      </c>
      <c r="AR355" s="2"/>
      <c r="AS355" s="3"/>
      <c r="AT355" s="3"/>
      <c r="AU355" s="3"/>
      <c r="AV355" s="3"/>
    </row>
    <row r="356" spans="1:48" x14ac:dyDescent="0.25">
      <c r="A356" s="46" t="s">
        <v>399</v>
      </c>
      <c r="B356">
        <v>356</v>
      </c>
      <c r="C356" s="47" t="s">
        <v>7810</v>
      </c>
      <c r="D356" s="49"/>
      <c r="E356" s="50">
        <v>6804.505859375</v>
      </c>
      <c r="F356" s="50">
        <v>9604.6103515625</v>
      </c>
      <c r="G356" s="51"/>
      <c r="H356" s="52"/>
      <c r="I356" s="52"/>
      <c r="J356" s="63"/>
      <c r="K356" s="32">
        <v>1</v>
      </c>
      <c r="L356" s="32">
        <v>2</v>
      </c>
      <c r="M356" s="33">
        <v>0</v>
      </c>
      <c r="N356" s="33">
        <v>4.2099999999999999E-4</v>
      </c>
      <c r="O356" s="33">
        <v>3.5300000000000002E-4</v>
      </c>
      <c r="P356" s="33">
        <v>0.45069199999999998</v>
      </c>
      <c r="Q356" s="33">
        <v>0</v>
      </c>
      <c r="R356" s="33">
        <v>0</v>
      </c>
      <c r="S356" s="48">
        <v>356</v>
      </c>
      <c r="T3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6" s="54">
        <v>651</v>
      </c>
      <c r="V356" s="54">
        <v>379</v>
      </c>
      <c r="W356" s="54">
        <v>1318</v>
      </c>
      <c r="X356" s="54">
        <v>2835</v>
      </c>
      <c r="Y356" s="54"/>
      <c r="Z356" s="54" t="s">
        <v>5687</v>
      </c>
      <c r="AA356" s="54" t="s">
        <v>6012</v>
      </c>
      <c r="AB356" s="54"/>
      <c r="AC356" s="54"/>
      <c r="AD356" s="56">
        <v>42978.811192129629</v>
      </c>
      <c r="AE356" s="54" t="s">
        <v>6607</v>
      </c>
      <c r="AF356" s="60" t="s">
        <v>6962</v>
      </c>
      <c r="AG356" s="54" t="s">
        <v>55</v>
      </c>
      <c r="AH356" s="32" t="s">
        <v>8363</v>
      </c>
      <c r="AI356" s="32" t="s">
        <v>8363</v>
      </c>
      <c r="AJ356" s="32" t="s">
        <v>8428</v>
      </c>
      <c r="AK356" s="32" t="s">
        <v>8428</v>
      </c>
      <c r="AL356" s="32"/>
      <c r="AM356" s="32"/>
      <c r="AN356" s="74" t="s">
        <v>8698</v>
      </c>
      <c r="AO356" s="74" t="s">
        <v>8698</v>
      </c>
      <c r="AP356" s="74" t="s">
        <v>9220</v>
      </c>
      <c r="AQ356" s="74" t="s">
        <v>9220</v>
      </c>
      <c r="AR356" s="2"/>
      <c r="AS356" s="3"/>
      <c r="AT356" s="3"/>
      <c r="AU356" s="3"/>
      <c r="AV356" s="3"/>
    </row>
    <row r="357" spans="1:48" x14ac:dyDescent="0.25">
      <c r="A357" s="46" t="s">
        <v>400</v>
      </c>
      <c r="B357">
        <v>357</v>
      </c>
      <c r="C357" s="47" t="s">
        <v>7811</v>
      </c>
      <c r="D357" s="49"/>
      <c r="E357" s="50">
        <v>9670.14453125</v>
      </c>
      <c r="F357" s="50">
        <v>4872.173828125</v>
      </c>
      <c r="G357" s="51"/>
      <c r="H357" s="52"/>
      <c r="I357" s="52"/>
      <c r="J357" s="63"/>
      <c r="K357" s="32">
        <v>0</v>
      </c>
      <c r="L357" s="32">
        <v>1</v>
      </c>
      <c r="M357" s="33">
        <v>0</v>
      </c>
      <c r="N357" s="33">
        <v>1</v>
      </c>
      <c r="O357" s="33">
        <v>0</v>
      </c>
      <c r="P357" s="33">
        <v>0.99999899999999997</v>
      </c>
      <c r="Q357" s="33">
        <v>0</v>
      </c>
      <c r="R357" s="33">
        <v>0</v>
      </c>
      <c r="S357" s="48">
        <v>357</v>
      </c>
      <c r="T3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7" s="54">
        <v>234</v>
      </c>
      <c r="V357" s="54">
        <v>966</v>
      </c>
      <c r="W357" s="54">
        <v>2341</v>
      </c>
      <c r="X357" s="54">
        <v>5</v>
      </c>
      <c r="Y357" s="54"/>
      <c r="Z357" s="54" t="s">
        <v>5688</v>
      </c>
      <c r="AA357" s="54" t="s">
        <v>6020</v>
      </c>
      <c r="AB357" s="60" t="s">
        <v>6399</v>
      </c>
      <c r="AC357" s="54"/>
      <c r="AD357" s="56">
        <v>40553.316979166666</v>
      </c>
      <c r="AE357" s="54" t="s">
        <v>6607</v>
      </c>
      <c r="AF357" s="60" t="s">
        <v>6963</v>
      </c>
      <c r="AG357" s="54" t="s">
        <v>55</v>
      </c>
      <c r="AH357" s="32" t="s">
        <v>1849</v>
      </c>
      <c r="AI357" s="32" t="s">
        <v>1849</v>
      </c>
      <c r="AJ357" s="32" t="s">
        <v>2139</v>
      </c>
      <c r="AK357" s="32" t="s">
        <v>2139</v>
      </c>
      <c r="AL357" s="32"/>
      <c r="AM357" s="32"/>
      <c r="AN357" s="74" t="s">
        <v>8699</v>
      </c>
      <c r="AO357" s="74" t="s">
        <v>8699</v>
      </c>
      <c r="AP357" s="74" t="s">
        <v>9237</v>
      </c>
      <c r="AQ357" s="74" t="s">
        <v>9237</v>
      </c>
      <c r="AR357" s="2"/>
      <c r="AS357" s="3"/>
      <c r="AT357" s="3"/>
      <c r="AU357" s="3"/>
      <c r="AV357" s="3"/>
    </row>
    <row r="358" spans="1:48" x14ac:dyDescent="0.25">
      <c r="A358" s="46" t="s">
        <v>924</v>
      </c>
      <c r="B358">
        <v>358</v>
      </c>
      <c r="C358" s="47" t="s">
        <v>7812</v>
      </c>
      <c r="D358" s="49"/>
      <c r="E358" s="50">
        <v>8256.455078125</v>
      </c>
      <c r="F358" s="50">
        <v>3372.40283203125</v>
      </c>
      <c r="G358" s="51"/>
      <c r="H358" s="52"/>
      <c r="I358" s="52"/>
      <c r="J358" s="63"/>
      <c r="K358" s="32">
        <v>1</v>
      </c>
      <c r="L358" s="32">
        <v>0</v>
      </c>
      <c r="M358" s="33">
        <v>0</v>
      </c>
      <c r="N358" s="33">
        <v>1</v>
      </c>
      <c r="O358" s="33">
        <v>0</v>
      </c>
      <c r="P358" s="33">
        <v>0.99999899999999997</v>
      </c>
      <c r="Q358" s="33">
        <v>0</v>
      </c>
      <c r="R358" s="33">
        <v>0</v>
      </c>
      <c r="S358" s="48">
        <v>358</v>
      </c>
      <c r="T3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8" s="54">
        <v>323</v>
      </c>
      <c r="V358" s="54">
        <v>6864</v>
      </c>
      <c r="W358" s="54">
        <v>1508</v>
      </c>
      <c r="X358" s="54">
        <v>2038</v>
      </c>
      <c r="Y358" s="54"/>
      <c r="Z358" s="54" t="s">
        <v>5689</v>
      </c>
      <c r="AA358" s="54" t="s">
        <v>6129</v>
      </c>
      <c r="AB358" s="54"/>
      <c r="AC358" s="54"/>
      <c r="AD358" s="56">
        <v>41178.549710648149</v>
      </c>
      <c r="AE358" s="54" t="s">
        <v>6607</v>
      </c>
      <c r="AF358" s="60" t="s">
        <v>6964</v>
      </c>
      <c r="AG358" s="54" t="s">
        <v>54</v>
      </c>
      <c r="AH358" s="32"/>
      <c r="AI358" s="32"/>
      <c r="AJ358" s="32"/>
      <c r="AK358" s="32"/>
      <c r="AL358" s="32"/>
      <c r="AM358" s="32"/>
      <c r="AN358" s="32"/>
      <c r="AO358" s="32"/>
      <c r="AP358" s="32"/>
      <c r="AQ358" s="32"/>
      <c r="AR358" s="2"/>
      <c r="AS358" s="3"/>
      <c r="AT358" s="3"/>
      <c r="AU358" s="3"/>
      <c r="AV358" s="3"/>
    </row>
    <row r="359" spans="1:48" x14ac:dyDescent="0.25">
      <c r="A359" s="46" t="s">
        <v>401</v>
      </c>
      <c r="B359">
        <v>359</v>
      </c>
      <c r="C359" s="47" t="s">
        <v>7813</v>
      </c>
      <c r="D359" s="49"/>
      <c r="E359" s="50">
        <v>3326.6142578125</v>
      </c>
      <c r="F359" s="50">
        <v>5291.255859375</v>
      </c>
      <c r="G359" s="51"/>
      <c r="H359" s="52"/>
      <c r="I359" s="52"/>
      <c r="J359" s="63"/>
      <c r="K359" s="32">
        <v>0</v>
      </c>
      <c r="L359" s="32">
        <v>2</v>
      </c>
      <c r="M359" s="33">
        <v>0</v>
      </c>
      <c r="N359" s="33">
        <v>5.1800000000000001E-4</v>
      </c>
      <c r="O359" s="33">
        <v>2.392E-3</v>
      </c>
      <c r="P359" s="33">
        <v>0.37694899999999998</v>
      </c>
      <c r="Q359" s="33">
        <v>0.5</v>
      </c>
      <c r="R359" s="33">
        <v>0</v>
      </c>
      <c r="S359" s="48">
        <v>359</v>
      </c>
      <c r="T3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59" s="54">
        <v>569</v>
      </c>
      <c r="V359" s="54">
        <v>94</v>
      </c>
      <c r="W359" s="54">
        <v>430</v>
      </c>
      <c r="X359" s="54">
        <v>81</v>
      </c>
      <c r="Y359" s="54"/>
      <c r="Z359" s="54" t="s">
        <v>5690</v>
      </c>
      <c r="AA359" s="54"/>
      <c r="AB359" s="54"/>
      <c r="AC359" s="54"/>
      <c r="AD359" s="56">
        <v>43067.747557870367</v>
      </c>
      <c r="AE359" s="54" t="s">
        <v>6607</v>
      </c>
      <c r="AF359" s="60" t="s">
        <v>6965</v>
      </c>
      <c r="AG359" s="54" t="s">
        <v>55</v>
      </c>
      <c r="AH359" s="32"/>
      <c r="AI359" s="32"/>
      <c r="AJ359" s="32"/>
      <c r="AK359" s="32"/>
      <c r="AL359" s="32"/>
      <c r="AM359" s="32"/>
      <c r="AN359" s="74" t="s">
        <v>8693</v>
      </c>
      <c r="AO359" s="74" t="s">
        <v>8953</v>
      </c>
      <c r="AP359" s="74" t="s">
        <v>9035</v>
      </c>
      <c r="AQ359" s="74" t="s">
        <v>9202</v>
      </c>
      <c r="AR359" s="2"/>
      <c r="AS359" s="3"/>
      <c r="AT359" s="3"/>
      <c r="AU359" s="3"/>
      <c r="AV359" s="3"/>
    </row>
    <row r="360" spans="1:48" x14ac:dyDescent="0.25">
      <c r="A360" s="46" t="s">
        <v>402</v>
      </c>
      <c r="B360">
        <v>360</v>
      </c>
      <c r="C360" s="47" t="s">
        <v>7814</v>
      </c>
      <c r="D360" s="49"/>
      <c r="E360" s="50">
        <v>2884.435546875</v>
      </c>
      <c r="F360" s="50">
        <v>5163.681640625</v>
      </c>
      <c r="G360" s="51"/>
      <c r="H360" s="52"/>
      <c r="I360" s="52"/>
      <c r="J360" s="63"/>
      <c r="K360" s="32">
        <v>2</v>
      </c>
      <c r="L360" s="32">
        <v>1</v>
      </c>
      <c r="M360" s="33">
        <v>0</v>
      </c>
      <c r="N360" s="33">
        <v>3.9500000000000001E-4</v>
      </c>
      <c r="O360" s="33">
        <v>1.08E-4</v>
      </c>
      <c r="P360" s="33">
        <v>0.564917</v>
      </c>
      <c r="Q360" s="33">
        <v>0</v>
      </c>
      <c r="R360" s="33">
        <v>0</v>
      </c>
      <c r="S360" s="48">
        <v>360</v>
      </c>
      <c r="T3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0" s="54">
        <v>545</v>
      </c>
      <c r="V360" s="54">
        <v>424</v>
      </c>
      <c r="W360" s="54">
        <v>2030</v>
      </c>
      <c r="X360" s="54">
        <v>295</v>
      </c>
      <c r="Y360" s="54"/>
      <c r="Z360" s="54" t="s">
        <v>5691</v>
      </c>
      <c r="AA360" s="54" t="s">
        <v>6024</v>
      </c>
      <c r="AB360" s="60" t="s">
        <v>6400</v>
      </c>
      <c r="AC360" s="54"/>
      <c r="AD360" s="56">
        <v>40954.503599537034</v>
      </c>
      <c r="AE360" s="54" t="s">
        <v>6607</v>
      </c>
      <c r="AF360" s="60" t="s">
        <v>6966</v>
      </c>
      <c r="AG360" s="54" t="s">
        <v>55</v>
      </c>
      <c r="AH360" s="32" t="s">
        <v>1850</v>
      </c>
      <c r="AI360" s="32" t="s">
        <v>1850</v>
      </c>
      <c r="AJ360" s="32" t="s">
        <v>2139</v>
      </c>
      <c r="AK360" s="32" t="s">
        <v>2139</v>
      </c>
      <c r="AL360" s="32"/>
      <c r="AM360" s="32"/>
      <c r="AN360" s="74" t="s">
        <v>8700</v>
      </c>
      <c r="AO360" s="74" t="s">
        <v>8700</v>
      </c>
      <c r="AP360" s="74" t="s">
        <v>9238</v>
      </c>
      <c r="AQ360" s="74" t="s">
        <v>9238</v>
      </c>
      <c r="AR360" s="2"/>
      <c r="AS360" s="3"/>
      <c r="AT360" s="3"/>
      <c r="AU360" s="3"/>
      <c r="AV360" s="3"/>
    </row>
    <row r="361" spans="1:48" x14ac:dyDescent="0.25">
      <c r="A361" s="46" t="s">
        <v>403</v>
      </c>
      <c r="B361">
        <v>361</v>
      </c>
      <c r="C361" s="47" t="s">
        <v>7815</v>
      </c>
      <c r="D361" s="49"/>
      <c r="E361" s="50">
        <v>5877.3291015625</v>
      </c>
      <c r="F361" s="50">
        <v>3662.9072265625</v>
      </c>
      <c r="G361" s="51"/>
      <c r="H361" s="52"/>
      <c r="I361" s="52"/>
      <c r="J361" s="63"/>
      <c r="K361" s="32">
        <v>0</v>
      </c>
      <c r="L361" s="32">
        <v>3</v>
      </c>
      <c r="M361" s="33">
        <v>1210</v>
      </c>
      <c r="N361" s="33">
        <v>5.1800000000000001E-4</v>
      </c>
      <c r="O361" s="33">
        <v>2.3969999999999998E-3</v>
      </c>
      <c r="P361" s="33">
        <v>0.617039</v>
      </c>
      <c r="Q361" s="33">
        <v>0.16666666666666666</v>
      </c>
      <c r="R361" s="33">
        <v>0</v>
      </c>
      <c r="S361" s="48">
        <v>361</v>
      </c>
      <c r="T3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1" s="54">
        <v>428</v>
      </c>
      <c r="V361" s="54">
        <v>2268</v>
      </c>
      <c r="W361" s="54">
        <v>49786</v>
      </c>
      <c r="X361" s="54">
        <v>21998</v>
      </c>
      <c r="Y361" s="54"/>
      <c r="Z361" s="54" t="s">
        <v>5692</v>
      </c>
      <c r="AA361" s="54"/>
      <c r="AB361" s="54"/>
      <c r="AC361" s="54"/>
      <c r="AD361" s="56">
        <v>40942.709432870368</v>
      </c>
      <c r="AE361" s="54" t="s">
        <v>6607</v>
      </c>
      <c r="AF361" s="60" t="s">
        <v>6967</v>
      </c>
      <c r="AG361" s="54" t="s">
        <v>55</v>
      </c>
      <c r="AH361" s="32"/>
      <c r="AI361" s="32"/>
      <c r="AJ361" s="32"/>
      <c r="AK361" s="32"/>
      <c r="AL361" s="32"/>
      <c r="AM361" s="32"/>
      <c r="AN361" s="74" t="s">
        <v>8701</v>
      </c>
      <c r="AO361" s="74" t="s">
        <v>8956</v>
      </c>
      <c r="AP361" s="74" t="s">
        <v>9035</v>
      </c>
      <c r="AQ361" s="74" t="s">
        <v>9035</v>
      </c>
      <c r="AR361" s="2"/>
      <c r="AS361" s="3"/>
      <c r="AT361" s="3"/>
      <c r="AU361" s="3"/>
      <c r="AV361" s="3"/>
    </row>
    <row r="362" spans="1:48" x14ac:dyDescent="0.25">
      <c r="A362" s="46" t="s">
        <v>404</v>
      </c>
      <c r="B362">
        <v>362</v>
      </c>
      <c r="C362" s="47" t="s">
        <v>7816</v>
      </c>
      <c r="D362" s="49"/>
      <c r="E362" s="50">
        <v>2249.83544921875</v>
      </c>
      <c r="F362" s="50">
        <v>2961.850830078125</v>
      </c>
      <c r="G362" s="51"/>
      <c r="H362" s="52"/>
      <c r="I362" s="52"/>
      <c r="J362" s="63"/>
      <c r="K362" s="32">
        <v>1</v>
      </c>
      <c r="L362" s="32">
        <v>3</v>
      </c>
      <c r="M362" s="33">
        <v>116.101406</v>
      </c>
      <c r="N362" s="33">
        <v>4.3899999999999999E-4</v>
      </c>
      <c r="O362" s="33">
        <v>6.0800000000000003E-4</v>
      </c>
      <c r="P362" s="33">
        <v>0.71837499999999999</v>
      </c>
      <c r="Q362" s="33">
        <v>0.25</v>
      </c>
      <c r="R362" s="33">
        <v>0</v>
      </c>
      <c r="S362" s="48">
        <v>362</v>
      </c>
      <c r="T3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2" s="54">
        <v>98</v>
      </c>
      <c r="V362" s="54">
        <v>23</v>
      </c>
      <c r="W362" s="54">
        <v>47</v>
      </c>
      <c r="X362" s="54">
        <v>131</v>
      </c>
      <c r="Y362" s="54"/>
      <c r="Z362" s="54"/>
      <c r="AA362" s="54"/>
      <c r="AB362" s="54"/>
      <c r="AC362" s="54"/>
      <c r="AD362" s="56">
        <v>43214.912129629629</v>
      </c>
      <c r="AE362" s="54" t="s">
        <v>6607</v>
      </c>
      <c r="AF362" s="60" t="s">
        <v>6968</v>
      </c>
      <c r="AG362" s="54" t="s">
        <v>55</v>
      </c>
      <c r="AH362" s="32" t="s">
        <v>1851</v>
      </c>
      <c r="AI362" s="32" t="s">
        <v>1851</v>
      </c>
      <c r="AJ362" s="32" t="s">
        <v>2139</v>
      </c>
      <c r="AK362" s="32" t="s">
        <v>2139</v>
      </c>
      <c r="AL362" s="32"/>
      <c r="AM362" s="32"/>
      <c r="AN362" s="74" t="s">
        <v>8702</v>
      </c>
      <c r="AO362" s="74" t="s">
        <v>8702</v>
      </c>
      <c r="AP362" s="74" t="s">
        <v>9239</v>
      </c>
      <c r="AQ362" s="74" t="s">
        <v>9239</v>
      </c>
      <c r="AR362" s="2"/>
      <c r="AS362" s="3"/>
      <c r="AT362" s="3"/>
      <c r="AU362" s="3"/>
      <c r="AV362" s="3"/>
    </row>
    <row r="363" spans="1:48" x14ac:dyDescent="0.25">
      <c r="A363" s="46" t="s">
        <v>925</v>
      </c>
      <c r="B363">
        <v>363</v>
      </c>
      <c r="C363" s="47" t="s">
        <v>7817</v>
      </c>
      <c r="D363" s="49"/>
      <c r="E363" s="50">
        <v>4330.19091796875</v>
      </c>
      <c r="F363" s="50">
        <v>1608.958251953125</v>
      </c>
      <c r="G363" s="51"/>
      <c r="H363" s="52"/>
      <c r="I363" s="52"/>
      <c r="J363" s="63"/>
      <c r="K363" s="32">
        <v>2</v>
      </c>
      <c r="L363" s="32">
        <v>0</v>
      </c>
      <c r="M363" s="33">
        <v>0</v>
      </c>
      <c r="N363" s="33">
        <v>4.0099999999999999E-4</v>
      </c>
      <c r="O363" s="33">
        <v>1.7200000000000001E-4</v>
      </c>
      <c r="P363" s="33">
        <v>0.42871399999999998</v>
      </c>
      <c r="Q363" s="33">
        <v>0.5</v>
      </c>
      <c r="R363" s="33">
        <v>0</v>
      </c>
      <c r="S363" s="48">
        <v>363</v>
      </c>
      <c r="T3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3" s="54">
        <v>818</v>
      </c>
      <c r="V363" s="54">
        <v>48977</v>
      </c>
      <c r="W363" s="54">
        <v>25801</v>
      </c>
      <c r="X363" s="54">
        <v>12482</v>
      </c>
      <c r="Y363" s="54">
        <v>-25200</v>
      </c>
      <c r="Z363" s="54" t="s">
        <v>5693</v>
      </c>
      <c r="AA363" s="54" t="s">
        <v>6130</v>
      </c>
      <c r="AB363" s="60" t="s">
        <v>6401</v>
      </c>
      <c r="AC363" s="54" t="s">
        <v>6577</v>
      </c>
      <c r="AD363" s="56">
        <v>40674.773182870369</v>
      </c>
      <c r="AE363" s="54" t="s">
        <v>6607</v>
      </c>
      <c r="AF363" s="60" t="s">
        <v>6969</v>
      </c>
      <c r="AG363" s="54" t="s">
        <v>54</v>
      </c>
      <c r="AH363" s="32"/>
      <c r="AI363" s="32"/>
      <c r="AJ363" s="32"/>
      <c r="AK363" s="32"/>
      <c r="AL363" s="32"/>
      <c r="AM363" s="32"/>
      <c r="AN363" s="32"/>
      <c r="AO363" s="32"/>
      <c r="AP363" s="32"/>
      <c r="AQ363" s="32"/>
      <c r="AR363" s="2"/>
      <c r="AS363" s="3"/>
      <c r="AT363" s="3"/>
      <c r="AU363" s="3"/>
      <c r="AV363" s="3"/>
    </row>
    <row r="364" spans="1:48" x14ac:dyDescent="0.25">
      <c r="A364" s="46" t="s">
        <v>405</v>
      </c>
      <c r="B364">
        <v>364</v>
      </c>
      <c r="C364" s="47" t="s">
        <v>7818</v>
      </c>
      <c r="D364" s="49"/>
      <c r="E364" s="50">
        <v>4052.32373046875</v>
      </c>
      <c r="F364" s="50">
        <v>4054.245361328125</v>
      </c>
      <c r="G364" s="51"/>
      <c r="H364" s="52"/>
      <c r="I364" s="52"/>
      <c r="J364" s="63"/>
      <c r="K364" s="32">
        <v>0</v>
      </c>
      <c r="L364" s="32">
        <v>8</v>
      </c>
      <c r="M364" s="33">
        <v>1689.93632</v>
      </c>
      <c r="N364" s="33">
        <v>5.2999999999999998E-4</v>
      </c>
      <c r="O364" s="33">
        <v>3.3860000000000001E-3</v>
      </c>
      <c r="P364" s="33">
        <v>1.1864459999999999</v>
      </c>
      <c r="Q364" s="33">
        <v>0.19642857142857142</v>
      </c>
      <c r="R364" s="33">
        <v>0</v>
      </c>
      <c r="S364" s="48">
        <v>364</v>
      </c>
      <c r="T3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4" s="54">
        <v>237</v>
      </c>
      <c r="V364" s="54">
        <v>250</v>
      </c>
      <c r="W364" s="54">
        <v>7827</v>
      </c>
      <c r="X364" s="54">
        <v>3248</v>
      </c>
      <c r="Y364" s="54"/>
      <c r="Z364" s="54" t="s">
        <v>5694</v>
      </c>
      <c r="AA364" s="54" t="s">
        <v>6131</v>
      </c>
      <c r="AB364" s="60" t="s">
        <v>6402</v>
      </c>
      <c r="AC364" s="54"/>
      <c r="AD364" s="56">
        <v>42205.88621527778</v>
      </c>
      <c r="AE364" s="54" t="s">
        <v>6607</v>
      </c>
      <c r="AF364" s="60" t="s">
        <v>6970</v>
      </c>
      <c r="AG364" s="54" t="s">
        <v>55</v>
      </c>
      <c r="AH364" s="32"/>
      <c r="AI364" s="32"/>
      <c r="AJ364" s="32"/>
      <c r="AK364" s="32"/>
      <c r="AL364" s="32"/>
      <c r="AM364" s="32"/>
      <c r="AN364" s="74" t="s">
        <v>8703</v>
      </c>
      <c r="AO364" s="74" t="s">
        <v>8957</v>
      </c>
      <c r="AP364" s="74" t="s">
        <v>9240</v>
      </c>
      <c r="AQ364" s="74" t="s">
        <v>9240</v>
      </c>
      <c r="AR364" s="2"/>
      <c r="AS364" s="3"/>
      <c r="AT364" s="3"/>
      <c r="AU364" s="3"/>
      <c r="AV364" s="3"/>
    </row>
    <row r="365" spans="1:48" x14ac:dyDescent="0.25">
      <c r="A365" s="46" t="s">
        <v>819</v>
      </c>
      <c r="B365">
        <v>365</v>
      </c>
      <c r="C365" s="47" t="s">
        <v>7819</v>
      </c>
      <c r="D365" s="49"/>
      <c r="E365" s="50">
        <v>4378.64111328125</v>
      </c>
      <c r="F365" s="50">
        <v>5097.45654296875</v>
      </c>
      <c r="G365" s="51"/>
      <c r="H365" s="52"/>
      <c r="I365" s="52"/>
      <c r="J365" s="63"/>
      <c r="K365" s="32">
        <v>11</v>
      </c>
      <c r="L365" s="32">
        <v>10</v>
      </c>
      <c r="M365" s="33">
        <v>2065.3403680000001</v>
      </c>
      <c r="N365" s="33">
        <v>5.6099999999999998E-4</v>
      </c>
      <c r="O365" s="33">
        <v>6.1040000000000001E-3</v>
      </c>
      <c r="P365" s="33">
        <v>2.3979379999999999</v>
      </c>
      <c r="Q365" s="33">
        <v>9.6491228070175433E-2</v>
      </c>
      <c r="R365" s="33">
        <v>0</v>
      </c>
      <c r="S365" s="48">
        <v>365</v>
      </c>
      <c r="T3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5" s="54">
        <v>365</v>
      </c>
      <c r="V365" s="54">
        <v>1228</v>
      </c>
      <c r="W365" s="54">
        <v>21516</v>
      </c>
      <c r="X365" s="54">
        <v>27738</v>
      </c>
      <c r="Y365" s="54">
        <v>7200</v>
      </c>
      <c r="Z365" s="54" t="s">
        <v>5695</v>
      </c>
      <c r="AA365" s="54" t="s">
        <v>6132</v>
      </c>
      <c r="AB365" s="54"/>
      <c r="AC365" s="54" t="s">
        <v>6575</v>
      </c>
      <c r="AD365" s="56">
        <v>41571.21334490741</v>
      </c>
      <c r="AE365" s="54" t="s">
        <v>6607</v>
      </c>
      <c r="AF365" s="60" t="s">
        <v>6971</v>
      </c>
      <c r="AG365" s="54" t="s">
        <v>55</v>
      </c>
      <c r="AH365" s="32" t="s">
        <v>9481</v>
      </c>
      <c r="AI365" s="32" t="s">
        <v>9481</v>
      </c>
      <c r="AJ365" s="32" t="s">
        <v>8418</v>
      </c>
      <c r="AK365" s="32" t="s">
        <v>2189</v>
      </c>
      <c r="AL365" s="32"/>
      <c r="AM365" s="32"/>
      <c r="AN365" s="74" t="s">
        <v>9558</v>
      </c>
      <c r="AO365" s="74" t="s">
        <v>9676</v>
      </c>
      <c r="AP365" s="74" t="s">
        <v>9442</v>
      </c>
      <c r="AQ365" s="74" t="s">
        <v>9442</v>
      </c>
      <c r="AR365" s="2"/>
      <c r="AS365" s="3"/>
      <c r="AT365" s="3"/>
      <c r="AU365" s="3"/>
      <c r="AV365" s="3"/>
    </row>
    <row r="366" spans="1:48" x14ac:dyDescent="0.25">
      <c r="A366" s="46" t="s">
        <v>407</v>
      </c>
      <c r="B366">
        <v>366</v>
      </c>
      <c r="C366" s="47" t="s">
        <v>7820</v>
      </c>
      <c r="D366" s="49"/>
      <c r="E366" s="50">
        <v>5951.63037109375</v>
      </c>
      <c r="F366" s="50">
        <v>5436.6259765625</v>
      </c>
      <c r="G366" s="51"/>
      <c r="H366" s="52"/>
      <c r="I366" s="52"/>
      <c r="J366" s="63"/>
      <c r="K366" s="32">
        <v>0</v>
      </c>
      <c r="L366" s="32">
        <v>12</v>
      </c>
      <c r="M366" s="33">
        <v>588.53874499999995</v>
      </c>
      <c r="N366" s="33">
        <v>5.13E-4</v>
      </c>
      <c r="O366" s="33">
        <v>3.6229999999999999E-3</v>
      </c>
      <c r="P366" s="33">
        <v>1.4209959999999999</v>
      </c>
      <c r="Q366" s="33">
        <v>8.3333333333333329E-2</v>
      </c>
      <c r="R366" s="33">
        <v>0</v>
      </c>
      <c r="S366" s="48">
        <v>366</v>
      </c>
      <c r="T3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6" s="54">
        <v>515</v>
      </c>
      <c r="V366" s="54">
        <v>855</v>
      </c>
      <c r="W366" s="54">
        <v>26195</v>
      </c>
      <c r="X366" s="54">
        <v>56942</v>
      </c>
      <c r="Y366" s="54"/>
      <c r="Z366" s="54"/>
      <c r="AA366" s="54" t="s">
        <v>6017</v>
      </c>
      <c r="AB366" s="54"/>
      <c r="AC366" s="54"/>
      <c r="AD366" s="56">
        <v>41956.443402777775</v>
      </c>
      <c r="AE366" s="54" t="s">
        <v>6607</v>
      </c>
      <c r="AF366" s="60" t="s">
        <v>6972</v>
      </c>
      <c r="AG366" s="54" t="s">
        <v>55</v>
      </c>
      <c r="AH366" s="32" t="s">
        <v>8364</v>
      </c>
      <c r="AI366" s="32" t="s">
        <v>8364</v>
      </c>
      <c r="AJ366" s="32" t="s">
        <v>8429</v>
      </c>
      <c r="AK366" s="32" t="s">
        <v>8429</v>
      </c>
      <c r="AL366" s="32"/>
      <c r="AM366" s="32"/>
      <c r="AN366" s="74" t="s">
        <v>8704</v>
      </c>
      <c r="AO366" s="74" t="s">
        <v>8958</v>
      </c>
      <c r="AP366" s="74" t="s">
        <v>9241</v>
      </c>
      <c r="AQ366" s="74" t="s">
        <v>9241</v>
      </c>
      <c r="AR366" s="2"/>
      <c r="AS366" s="3"/>
      <c r="AT366" s="3"/>
      <c r="AU366" s="3"/>
      <c r="AV366" s="3"/>
    </row>
    <row r="367" spans="1:48" x14ac:dyDescent="0.25">
      <c r="A367" s="46" t="s">
        <v>529</v>
      </c>
      <c r="B367">
        <v>367</v>
      </c>
      <c r="C367" s="47" t="s">
        <v>7821</v>
      </c>
      <c r="D367" s="49"/>
      <c r="E367" s="50">
        <v>5897.04052734375</v>
      </c>
      <c r="F367" s="50">
        <v>6401.88427734375</v>
      </c>
      <c r="G367" s="51"/>
      <c r="H367" s="52"/>
      <c r="I367" s="52"/>
      <c r="J367" s="63"/>
      <c r="K367" s="32">
        <v>3</v>
      </c>
      <c r="L367" s="32">
        <v>8</v>
      </c>
      <c r="M367" s="33">
        <v>459.88707900000003</v>
      </c>
      <c r="N367" s="33">
        <v>5.0799999999999999E-4</v>
      </c>
      <c r="O367" s="33">
        <v>2.8939999999999999E-3</v>
      </c>
      <c r="P367" s="33">
        <v>1.225339</v>
      </c>
      <c r="Q367" s="33">
        <v>0.15277777777777779</v>
      </c>
      <c r="R367" s="33">
        <v>0</v>
      </c>
      <c r="S367" s="48">
        <v>367</v>
      </c>
      <c r="T3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7" s="54">
        <v>240</v>
      </c>
      <c r="V367" s="54">
        <v>343</v>
      </c>
      <c r="W367" s="54">
        <v>10091</v>
      </c>
      <c r="X367" s="54">
        <v>27771</v>
      </c>
      <c r="Y367" s="54"/>
      <c r="Z367" s="54"/>
      <c r="AA367" s="54"/>
      <c r="AB367" s="54"/>
      <c r="AC367" s="54"/>
      <c r="AD367" s="56">
        <v>40416.355844907404</v>
      </c>
      <c r="AE367" s="54" t="s">
        <v>6607</v>
      </c>
      <c r="AF367" s="60" t="s">
        <v>6973</v>
      </c>
      <c r="AG367" s="54" t="s">
        <v>55</v>
      </c>
      <c r="AH367" s="32" t="s">
        <v>8372</v>
      </c>
      <c r="AI367" s="32" t="s">
        <v>8372</v>
      </c>
      <c r="AJ367" s="32" t="s">
        <v>2138</v>
      </c>
      <c r="AK367" s="32" t="s">
        <v>2138</v>
      </c>
      <c r="AL367" s="32"/>
      <c r="AM367" s="32"/>
      <c r="AN367" s="74" t="s">
        <v>8705</v>
      </c>
      <c r="AO367" s="74" t="s">
        <v>9677</v>
      </c>
      <c r="AP367" s="74" t="s">
        <v>9242</v>
      </c>
      <c r="AQ367" s="74" t="s">
        <v>9242</v>
      </c>
      <c r="AR367" s="2"/>
      <c r="AS367" s="3"/>
      <c r="AT367" s="3"/>
      <c r="AU367" s="3"/>
      <c r="AV367" s="3"/>
    </row>
    <row r="368" spans="1:48" x14ac:dyDescent="0.25">
      <c r="A368" s="46" t="s">
        <v>791</v>
      </c>
      <c r="B368">
        <v>368</v>
      </c>
      <c r="C368" s="47" t="s">
        <v>7822</v>
      </c>
      <c r="D368" s="49"/>
      <c r="E368" s="50">
        <v>5719.9892578125</v>
      </c>
      <c r="F368" s="50">
        <v>5165.60791015625</v>
      </c>
      <c r="G368" s="51"/>
      <c r="H368" s="52"/>
      <c r="I368" s="52"/>
      <c r="J368" s="63"/>
      <c r="K368" s="32">
        <v>18</v>
      </c>
      <c r="L368" s="32">
        <v>2</v>
      </c>
      <c r="M368" s="33">
        <v>1003.2961340000001</v>
      </c>
      <c r="N368" s="33">
        <v>5.2800000000000004E-4</v>
      </c>
      <c r="O368" s="33">
        <v>4.1380000000000002E-3</v>
      </c>
      <c r="P368" s="33">
        <v>2.2260209999999998</v>
      </c>
      <c r="Q368" s="33">
        <v>0.12280701754385964</v>
      </c>
      <c r="R368" s="33">
        <v>5.2631578947368418E-2</v>
      </c>
      <c r="S368" s="48">
        <v>368</v>
      </c>
      <c r="T3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8" s="54">
        <v>291</v>
      </c>
      <c r="V368" s="54">
        <v>1892</v>
      </c>
      <c r="W368" s="54">
        <v>1533</v>
      </c>
      <c r="X368" s="54">
        <v>85</v>
      </c>
      <c r="Y368" s="54">
        <v>7200</v>
      </c>
      <c r="Z368" s="54" t="s">
        <v>5696</v>
      </c>
      <c r="AA368" s="54" t="s">
        <v>6017</v>
      </c>
      <c r="AB368" s="54"/>
      <c r="AC368" s="54" t="s">
        <v>6024</v>
      </c>
      <c r="AD368" s="56">
        <v>40952.549756944441</v>
      </c>
      <c r="AE368" s="54" t="s">
        <v>6607</v>
      </c>
      <c r="AF368" s="60" t="s">
        <v>6974</v>
      </c>
      <c r="AG368" s="54" t="s">
        <v>55</v>
      </c>
      <c r="AH368" s="32"/>
      <c r="AI368" s="32"/>
      <c r="AJ368" s="32"/>
      <c r="AK368" s="32"/>
      <c r="AL368" s="32"/>
      <c r="AM368" s="32"/>
      <c r="AN368" s="74" t="s">
        <v>8706</v>
      </c>
      <c r="AO368" s="74" t="s">
        <v>8706</v>
      </c>
      <c r="AP368" s="74" t="s">
        <v>9243</v>
      </c>
      <c r="AQ368" s="74" t="s">
        <v>9243</v>
      </c>
      <c r="AR368" s="2"/>
      <c r="AS368" s="3"/>
      <c r="AT368" s="3"/>
      <c r="AU368" s="3"/>
      <c r="AV368" s="3"/>
    </row>
    <row r="369" spans="1:48" x14ac:dyDescent="0.25">
      <c r="A369" s="46" t="s">
        <v>926</v>
      </c>
      <c r="B369">
        <v>369</v>
      </c>
      <c r="C369" s="47" t="s">
        <v>7823</v>
      </c>
      <c r="D369" s="49"/>
      <c r="E369" s="50">
        <v>5713.544921875</v>
      </c>
      <c r="F369" s="50">
        <v>5261.5830078125</v>
      </c>
      <c r="G369" s="51"/>
      <c r="H369" s="52"/>
      <c r="I369" s="52"/>
      <c r="J369" s="63"/>
      <c r="K369" s="32">
        <v>19</v>
      </c>
      <c r="L369" s="32">
        <v>0</v>
      </c>
      <c r="M369" s="33">
        <v>1003.2961340000001</v>
      </c>
      <c r="N369" s="33">
        <v>5.2800000000000004E-4</v>
      </c>
      <c r="O369" s="33">
        <v>4.1380000000000002E-3</v>
      </c>
      <c r="P369" s="33">
        <v>2.2260209999999998</v>
      </c>
      <c r="Q369" s="33">
        <v>0.12573099415204678</v>
      </c>
      <c r="R369" s="33">
        <v>0</v>
      </c>
      <c r="S369" s="48">
        <v>369</v>
      </c>
      <c r="T3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69" s="54">
        <v>2319</v>
      </c>
      <c r="V369" s="54">
        <v>3796</v>
      </c>
      <c r="W369" s="54">
        <v>5279</v>
      </c>
      <c r="X369" s="54">
        <v>250</v>
      </c>
      <c r="Y369" s="54"/>
      <c r="Z369" s="54" t="s">
        <v>5697</v>
      </c>
      <c r="AA369" s="54" t="s">
        <v>6133</v>
      </c>
      <c r="AB369" s="60" t="s">
        <v>6403</v>
      </c>
      <c r="AC369" s="54"/>
      <c r="AD369" s="56">
        <v>40312.144884259258</v>
      </c>
      <c r="AE369" s="54" t="s">
        <v>6607</v>
      </c>
      <c r="AF369" s="60" t="s">
        <v>6975</v>
      </c>
      <c r="AG369" s="54" t="s">
        <v>54</v>
      </c>
      <c r="AH369" s="32"/>
      <c r="AI369" s="32"/>
      <c r="AJ369" s="32"/>
      <c r="AK369" s="32"/>
      <c r="AL369" s="32"/>
      <c r="AM369" s="32"/>
      <c r="AN369" s="32"/>
      <c r="AO369" s="32"/>
      <c r="AP369" s="32"/>
      <c r="AQ369" s="32"/>
      <c r="AR369" s="2"/>
      <c r="AS369" s="3"/>
      <c r="AT369" s="3"/>
      <c r="AU369" s="3"/>
      <c r="AV369" s="3"/>
    </row>
    <row r="370" spans="1:48" x14ac:dyDescent="0.25">
      <c r="A370" s="46" t="s">
        <v>692</v>
      </c>
      <c r="B370">
        <v>370</v>
      </c>
      <c r="C370" s="47" t="s">
        <v>7824</v>
      </c>
      <c r="D370" s="49"/>
      <c r="E370" s="50">
        <v>4740.83544921875</v>
      </c>
      <c r="F370" s="50">
        <v>5783.59716796875</v>
      </c>
      <c r="G370" s="51"/>
      <c r="H370" s="52"/>
      <c r="I370" s="52"/>
      <c r="J370" s="63"/>
      <c r="K370" s="32">
        <v>10</v>
      </c>
      <c r="L370" s="32">
        <v>1</v>
      </c>
      <c r="M370" s="33">
        <v>246.877883</v>
      </c>
      <c r="N370" s="33">
        <v>4.8000000000000001E-4</v>
      </c>
      <c r="O370" s="33">
        <v>1.7489999999999999E-3</v>
      </c>
      <c r="P370" s="33">
        <v>1.243814</v>
      </c>
      <c r="Q370" s="33">
        <v>2.7777777777777776E-2</v>
      </c>
      <c r="R370" s="33">
        <v>0</v>
      </c>
      <c r="S370" s="48">
        <v>370</v>
      </c>
      <c r="T3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0" s="54">
        <v>346</v>
      </c>
      <c r="V370" s="54">
        <v>2087</v>
      </c>
      <c r="W370" s="54">
        <v>1472</v>
      </c>
      <c r="X370" s="54">
        <v>642</v>
      </c>
      <c r="Y370" s="54"/>
      <c r="Z370" s="54"/>
      <c r="AA370" s="54"/>
      <c r="AB370" s="54"/>
      <c r="AC370" s="54"/>
      <c r="AD370" s="56">
        <v>40838.749143518522</v>
      </c>
      <c r="AE370" s="54" t="s">
        <v>6607</v>
      </c>
      <c r="AF370" s="60" t="s">
        <v>6976</v>
      </c>
      <c r="AG370" s="54" t="s">
        <v>55</v>
      </c>
      <c r="AH370" s="32" t="s">
        <v>2000</v>
      </c>
      <c r="AI370" s="32" t="s">
        <v>2000</v>
      </c>
      <c r="AJ370" s="32" t="s">
        <v>2139</v>
      </c>
      <c r="AK370" s="32" t="s">
        <v>2139</v>
      </c>
      <c r="AL370" s="32"/>
      <c r="AM370" s="32"/>
      <c r="AN370" s="74" t="s">
        <v>8707</v>
      </c>
      <c r="AO370" s="74" t="s">
        <v>8707</v>
      </c>
      <c r="AP370" s="74" t="s">
        <v>9244</v>
      </c>
      <c r="AQ370" s="74" t="s">
        <v>9244</v>
      </c>
      <c r="AR370" s="2"/>
      <c r="AS370" s="3"/>
      <c r="AT370" s="3"/>
      <c r="AU370" s="3"/>
      <c r="AV370" s="3"/>
    </row>
    <row r="371" spans="1:48" x14ac:dyDescent="0.25">
      <c r="A371" s="46" t="s">
        <v>483</v>
      </c>
      <c r="B371">
        <v>371</v>
      </c>
      <c r="C371" s="47" t="s">
        <v>7825</v>
      </c>
      <c r="D371" s="49"/>
      <c r="E371" s="50">
        <v>4048.63720703125</v>
      </c>
      <c r="F371" s="50">
        <v>5214.29150390625</v>
      </c>
      <c r="G371" s="51"/>
      <c r="H371" s="52"/>
      <c r="I371" s="52"/>
      <c r="J371" s="63"/>
      <c r="K371" s="32">
        <v>16</v>
      </c>
      <c r="L371" s="32">
        <v>6</v>
      </c>
      <c r="M371" s="33">
        <v>2040.4807310000001</v>
      </c>
      <c r="N371" s="33">
        <v>5.5999999999999995E-4</v>
      </c>
      <c r="O371" s="33">
        <v>6.5100000000000002E-3</v>
      </c>
      <c r="P371" s="33">
        <v>2.4709629999999998</v>
      </c>
      <c r="Q371" s="33">
        <v>8.6842105263157901E-2</v>
      </c>
      <c r="R371" s="33">
        <v>0</v>
      </c>
      <c r="S371" s="48">
        <v>371</v>
      </c>
      <c r="T3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1" s="54">
        <v>556</v>
      </c>
      <c r="V371" s="54">
        <v>692</v>
      </c>
      <c r="W371" s="54">
        <v>26728</v>
      </c>
      <c r="X371" s="54">
        <v>29431</v>
      </c>
      <c r="Y371" s="54"/>
      <c r="Z371" s="54"/>
      <c r="AA371" s="54" t="s">
        <v>6020</v>
      </c>
      <c r="AB371" s="54"/>
      <c r="AC371" s="54"/>
      <c r="AD371" s="56">
        <v>41210.323750000003</v>
      </c>
      <c r="AE371" s="54" t="s">
        <v>6607</v>
      </c>
      <c r="AF371" s="60" t="s">
        <v>6977</v>
      </c>
      <c r="AG371" s="54" t="s">
        <v>55</v>
      </c>
      <c r="AH371" s="32" t="s">
        <v>9482</v>
      </c>
      <c r="AI371" s="32" t="s">
        <v>9482</v>
      </c>
      <c r="AJ371" s="32" t="s">
        <v>8467</v>
      </c>
      <c r="AK371" s="32" t="s">
        <v>8467</v>
      </c>
      <c r="AL371" s="32" t="s">
        <v>2215</v>
      </c>
      <c r="AM371" s="32" t="s">
        <v>2215</v>
      </c>
      <c r="AN371" s="74" t="s">
        <v>9559</v>
      </c>
      <c r="AO371" s="74" t="s">
        <v>9559</v>
      </c>
      <c r="AP371" s="74" t="s">
        <v>9762</v>
      </c>
      <c r="AQ371" s="74" t="s">
        <v>9762</v>
      </c>
      <c r="AR371" s="2"/>
      <c r="AS371" s="3"/>
      <c r="AT371" s="3"/>
      <c r="AU371" s="3"/>
      <c r="AV371" s="3"/>
    </row>
    <row r="372" spans="1:48" x14ac:dyDescent="0.25">
      <c r="A372" s="46" t="s">
        <v>408</v>
      </c>
      <c r="B372">
        <v>372</v>
      </c>
      <c r="C372" s="47" t="s">
        <v>7826</v>
      </c>
      <c r="D372" s="49"/>
      <c r="E372" s="50">
        <v>3686.841064453125</v>
      </c>
      <c r="F372" s="50">
        <v>4513.78076171875</v>
      </c>
      <c r="G372" s="51"/>
      <c r="H372" s="52"/>
      <c r="I372" s="52"/>
      <c r="J372" s="63"/>
      <c r="K372" s="32">
        <v>0</v>
      </c>
      <c r="L372" s="32">
        <v>3</v>
      </c>
      <c r="M372" s="33">
        <v>11.312893000000001</v>
      </c>
      <c r="N372" s="33">
        <v>5.2099999999999998E-4</v>
      </c>
      <c r="O372" s="33">
        <v>2.7299999999999998E-3</v>
      </c>
      <c r="P372" s="33">
        <v>0.486097</v>
      </c>
      <c r="Q372" s="33">
        <v>0.33333333333333331</v>
      </c>
      <c r="R372" s="33">
        <v>0</v>
      </c>
      <c r="S372" s="48">
        <v>372</v>
      </c>
      <c r="T3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2" s="54">
        <v>1026</v>
      </c>
      <c r="V372" s="54">
        <v>400</v>
      </c>
      <c r="W372" s="54">
        <v>823</v>
      </c>
      <c r="X372" s="54">
        <v>1615</v>
      </c>
      <c r="Y372" s="54"/>
      <c r="Z372" s="54"/>
      <c r="AA372" s="54"/>
      <c r="AB372" s="54"/>
      <c r="AC372" s="54"/>
      <c r="AD372" s="56">
        <v>40597.755486111113</v>
      </c>
      <c r="AE372" s="54" t="s">
        <v>6607</v>
      </c>
      <c r="AF372" s="60" t="s">
        <v>6978</v>
      </c>
      <c r="AG372" s="54" t="s">
        <v>55</v>
      </c>
      <c r="AH372" s="32" t="s">
        <v>1836</v>
      </c>
      <c r="AI372" s="32" t="s">
        <v>1836</v>
      </c>
      <c r="AJ372" s="32" t="s">
        <v>2138</v>
      </c>
      <c r="AK372" s="32" t="s">
        <v>2138</v>
      </c>
      <c r="AL372" s="32"/>
      <c r="AM372" s="32"/>
      <c r="AN372" s="74" t="s">
        <v>8638</v>
      </c>
      <c r="AO372" s="74" t="s">
        <v>8638</v>
      </c>
      <c r="AP372" s="74" t="s">
        <v>9035</v>
      </c>
      <c r="AQ372" s="74" t="s">
        <v>9035</v>
      </c>
      <c r="AR372" s="2"/>
      <c r="AS372" s="3"/>
      <c r="AT372" s="3"/>
      <c r="AU372" s="3"/>
      <c r="AV372" s="3"/>
    </row>
    <row r="373" spans="1:48" x14ac:dyDescent="0.25">
      <c r="A373" s="46" t="s">
        <v>409</v>
      </c>
      <c r="B373">
        <v>373</v>
      </c>
      <c r="C373" s="47" t="s">
        <v>7827</v>
      </c>
      <c r="D373" s="49"/>
      <c r="E373" s="50">
        <v>7066.4248046875</v>
      </c>
      <c r="F373" s="50">
        <v>711.1068115234375</v>
      </c>
      <c r="G373" s="51"/>
      <c r="H373" s="52"/>
      <c r="I373" s="52"/>
      <c r="J373" s="63"/>
      <c r="K373" s="32">
        <v>0</v>
      </c>
      <c r="L373" s="32">
        <v>1</v>
      </c>
      <c r="M373" s="33">
        <v>0</v>
      </c>
      <c r="N373" s="33">
        <v>3.9800000000000002E-4</v>
      </c>
      <c r="O373" s="33">
        <v>1.15E-4</v>
      </c>
      <c r="P373" s="33">
        <v>0.28040300000000001</v>
      </c>
      <c r="Q373" s="33">
        <v>0</v>
      </c>
      <c r="R373" s="33">
        <v>0</v>
      </c>
      <c r="S373" s="48">
        <v>373</v>
      </c>
      <c r="T3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3" s="54">
        <v>796</v>
      </c>
      <c r="V373" s="54">
        <v>446</v>
      </c>
      <c r="W373" s="54">
        <v>4207</v>
      </c>
      <c r="X373" s="54">
        <v>1717</v>
      </c>
      <c r="Y373" s="54">
        <v>7200</v>
      </c>
      <c r="Z373" s="54" t="s">
        <v>5698</v>
      </c>
      <c r="AA373" s="54" t="s">
        <v>6083</v>
      </c>
      <c r="AB373" s="54"/>
      <c r="AC373" s="54" t="s">
        <v>6024</v>
      </c>
      <c r="AD373" s="56">
        <v>41575.687291666669</v>
      </c>
      <c r="AE373" s="54" t="s">
        <v>6607</v>
      </c>
      <c r="AF373" s="60" t="s">
        <v>6979</v>
      </c>
      <c r="AG373" s="54" t="s">
        <v>55</v>
      </c>
      <c r="AH373" s="32" t="s">
        <v>1852</v>
      </c>
      <c r="AI373" s="32" t="s">
        <v>1852</v>
      </c>
      <c r="AJ373" s="32" t="s">
        <v>2141</v>
      </c>
      <c r="AK373" s="32" t="s">
        <v>2141</v>
      </c>
      <c r="AL373" s="32"/>
      <c r="AM373" s="32"/>
      <c r="AN373" s="74" t="s">
        <v>8708</v>
      </c>
      <c r="AO373" s="74" t="s">
        <v>8708</v>
      </c>
      <c r="AP373" s="74" t="s">
        <v>9245</v>
      </c>
      <c r="AQ373" s="74" t="s">
        <v>9245</v>
      </c>
      <c r="AR373" s="2"/>
      <c r="AS373" s="3"/>
      <c r="AT373" s="3"/>
      <c r="AU373" s="3"/>
      <c r="AV373" s="3"/>
    </row>
    <row r="374" spans="1:48" x14ac:dyDescent="0.25">
      <c r="A374" s="46" t="s">
        <v>737</v>
      </c>
      <c r="B374">
        <v>374</v>
      </c>
      <c r="C374" s="47" t="s">
        <v>7828</v>
      </c>
      <c r="D374" s="49"/>
      <c r="E374" s="50">
        <v>7095.56201171875</v>
      </c>
      <c r="F374" s="50">
        <v>3928.3935546875</v>
      </c>
      <c r="G374" s="51"/>
      <c r="H374" s="52"/>
      <c r="I374" s="52"/>
      <c r="J374" s="63"/>
      <c r="K374" s="32">
        <v>9</v>
      </c>
      <c r="L374" s="32">
        <v>1</v>
      </c>
      <c r="M374" s="33">
        <v>2513.366959</v>
      </c>
      <c r="N374" s="33">
        <v>5.2499999999999997E-4</v>
      </c>
      <c r="O374" s="33">
        <v>2.6640000000000001E-3</v>
      </c>
      <c r="P374" s="33">
        <v>1.380738</v>
      </c>
      <c r="Q374" s="33">
        <v>0.125</v>
      </c>
      <c r="R374" s="33">
        <v>0</v>
      </c>
      <c r="S374" s="48">
        <v>374</v>
      </c>
      <c r="T3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4" s="54">
        <v>72</v>
      </c>
      <c r="V374" s="54">
        <v>243</v>
      </c>
      <c r="W374" s="54">
        <v>78</v>
      </c>
      <c r="X374" s="54">
        <v>13</v>
      </c>
      <c r="Y374" s="54"/>
      <c r="Z374" s="54"/>
      <c r="AA374" s="54"/>
      <c r="AB374" s="54"/>
      <c r="AC374" s="54"/>
      <c r="AD374" s="56">
        <v>42108.506574074076</v>
      </c>
      <c r="AE374" s="54" t="s">
        <v>6607</v>
      </c>
      <c r="AF374" s="60" t="s">
        <v>6980</v>
      </c>
      <c r="AG374" s="54" t="s">
        <v>55</v>
      </c>
      <c r="AH374" s="32" t="s">
        <v>1852</v>
      </c>
      <c r="AI374" s="32" t="s">
        <v>1852</v>
      </c>
      <c r="AJ374" s="32" t="s">
        <v>2141</v>
      </c>
      <c r="AK374" s="32" t="s">
        <v>2141</v>
      </c>
      <c r="AL374" s="32"/>
      <c r="AM374" s="32"/>
      <c r="AN374" s="74" t="s">
        <v>8709</v>
      </c>
      <c r="AO374" s="74" t="s">
        <v>8709</v>
      </c>
      <c r="AP374" s="74" t="s">
        <v>9246</v>
      </c>
      <c r="AQ374" s="74" t="s">
        <v>9246</v>
      </c>
      <c r="AR374" s="2"/>
      <c r="AS374" s="3"/>
      <c r="AT374" s="3"/>
      <c r="AU374" s="3"/>
      <c r="AV374" s="3"/>
    </row>
    <row r="375" spans="1:48" x14ac:dyDescent="0.25">
      <c r="A375" s="46" t="s">
        <v>410</v>
      </c>
      <c r="B375">
        <v>375</v>
      </c>
      <c r="C375" s="47" t="s">
        <v>7829</v>
      </c>
      <c r="D375" s="49"/>
      <c r="E375" s="50">
        <v>3503.0791015625</v>
      </c>
      <c r="F375" s="50">
        <v>8692.6708984375</v>
      </c>
      <c r="G375" s="51"/>
      <c r="H375" s="52"/>
      <c r="I375" s="52"/>
      <c r="J375" s="63"/>
      <c r="K375" s="32">
        <v>0</v>
      </c>
      <c r="L375" s="32">
        <v>2</v>
      </c>
      <c r="M375" s="33">
        <v>0</v>
      </c>
      <c r="N375" s="33">
        <v>5.1800000000000001E-4</v>
      </c>
      <c r="O375" s="33">
        <v>2.392E-3</v>
      </c>
      <c r="P375" s="33">
        <v>0.37694899999999998</v>
      </c>
      <c r="Q375" s="33">
        <v>0.5</v>
      </c>
      <c r="R375" s="33">
        <v>0</v>
      </c>
      <c r="S375" s="48">
        <v>375</v>
      </c>
      <c r="T3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5" s="54">
        <v>123</v>
      </c>
      <c r="V375" s="54">
        <v>96</v>
      </c>
      <c r="W375" s="54">
        <v>419</v>
      </c>
      <c r="X375" s="54">
        <v>522</v>
      </c>
      <c r="Y375" s="54"/>
      <c r="Z375" s="54"/>
      <c r="AA375" s="54"/>
      <c r="AB375" s="54"/>
      <c r="AC375" s="54"/>
      <c r="AD375" s="56">
        <v>42683.847905092596</v>
      </c>
      <c r="AE375" s="54" t="s">
        <v>6607</v>
      </c>
      <c r="AF375" s="60" t="s">
        <v>6981</v>
      </c>
      <c r="AG375" s="54" t="s">
        <v>55</v>
      </c>
      <c r="AH375" s="32"/>
      <c r="AI375" s="32"/>
      <c r="AJ375" s="32"/>
      <c r="AK375" s="32"/>
      <c r="AL375" s="32"/>
      <c r="AM375" s="32"/>
      <c r="AN375" s="74" t="s">
        <v>8638</v>
      </c>
      <c r="AO375" s="74" t="s">
        <v>8638</v>
      </c>
      <c r="AP375" s="74" t="s">
        <v>9035</v>
      </c>
      <c r="AQ375" s="74" t="s">
        <v>9035</v>
      </c>
      <c r="AR375" s="2"/>
      <c r="AS375" s="3"/>
      <c r="AT375" s="3"/>
      <c r="AU375" s="3"/>
      <c r="AV375" s="3"/>
    </row>
    <row r="376" spans="1:48" x14ac:dyDescent="0.25">
      <c r="A376" s="46" t="s">
        <v>411</v>
      </c>
      <c r="B376">
        <v>376</v>
      </c>
      <c r="C376" s="47" t="s">
        <v>7830</v>
      </c>
      <c r="D376" s="49"/>
      <c r="E376" s="50">
        <v>8111.84521484375</v>
      </c>
      <c r="F376" s="50">
        <v>4369.98046875</v>
      </c>
      <c r="G376" s="51"/>
      <c r="H376" s="52"/>
      <c r="I376" s="52"/>
      <c r="J376" s="63"/>
      <c r="K376" s="32">
        <v>0</v>
      </c>
      <c r="L376" s="32">
        <v>2</v>
      </c>
      <c r="M376" s="33">
        <v>402</v>
      </c>
      <c r="N376" s="33">
        <v>3.2899999999999997E-4</v>
      </c>
      <c r="O376" s="33">
        <v>5.0000000000000004E-6</v>
      </c>
      <c r="P376" s="33">
        <v>0.56881000000000004</v>
      </c>
      <c r="Q376" s="33">
        <v>0</v>
      </c>
      <c r="R376" s="33">
        <v>0</v>
      </c>
      <c r="S376" s="48">
        <v>376</v>
      </c>
      <c r="T3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6" s="54">
        <v>12</v>
      </c>
      <c r="V376" s="54">
        <v>2</v>
      </c>
      <c r="W376" s="54">
        <v>85</v>
      </c>
      <c r="X376" s="54">
        <v>387</v>
      </c>
      <c r="Y376" s="54"/>
      <c r="Z376" s="54"/>
      <c r="AA376" s="54"/>
      <c r="AB376" s="54"/>
      <c r="AC376" s="54"/>
      <c r="AD376" s="56">
        <v>43070.448541666665</v>
      </c>
      <c r="AE376" s="54" t="s">
        <v>6607</v>
      </c>
      <c r="AF376" s="60" t="s">
        <v>6982</v>
      </c>
      <c r="AG376" s="54" t="s">
        <v>55</v>
      </c>
      <c r="AH376" s="32"/>
      <c r="AI376" s="32"/>
      <c r="AJ376" s="32"/>
      <c r="AK376" s="32"/>
      <c r="AL376" s="32"/>
      <c r="AM376" s="32"/>
      <c r="AN376" s="74" t="s">
        <v>8592</v>
      </c>
      <c r="AO376" s="74" t="s">
        <v>8592</v>
      </c>
      <c r="AP376" s="74" t="s">
        <v>9136</v>
      </c>
      <c r="AQ376" s="74" t="s">
        <v>9136</v>
      </c>
      <c r="AR376" s="2"/>
      <c r="AS376" s="3"/>
      <c r="AT376" s="3"/>
      <c r="AU376" s="3"/>
      <c r="AV376" s="3"/>
    </row>
    <row r="377" spans="1:48" x14ac:dyDescent="0.25">
      <c r="A377" s="46" t="s">
        <v>412</v>
      </c>
      <c r="B377">
        <v>377</v>
      </c>
      <c r="C377" s="47" t="s">
        <v>7831</v>
      </c>
      <c r="D377" s="49"/>
      <c r="E377" s="50">
        <v>3164.403076171875</v>
      </c>
      <c r="F377" s="50">
        <v>4325.08740234375</v>
      </c>
      <c r="G377" s="51"/>
      <c r="H377" s="52"/>
      <c r="I377" s="52"/>
      <c r="J377" s="63"/>
      <c r="K377" s="32">
        <v>0</v>
      </c>
      <c r="L377" s="32">
        <v>3</v>
      </c>
      <c r="M377" s="33">
        <v>0</v>
      </c>
      <c r="N377" s="33">
        <v>5.2300000000000003E-4</v>
      </c>
      <c r="O377" s="33">
        <v>2.7200000000000002E-3</v>
      </c>
      <c r="P377" s="33">
        <v>0.477132</v>
      </c>
      <c r="Q377" s="33">
        <v>0.5</v>
      </c>
      <c r="R377" s="33">
        <v>0</v>
      </c>
      <c r="S377" s="48">
        <v>377</v>
      </c>
      <c r="T3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7" s="54">
        <v>15</v>
      </c>
      <c r="V377" s="54">
        <v>29</v>
      </c>
      <c r="W377" s="54">
        <v>432</v>
      </c>
      <c r="X377" s="54">
        <v>325</v>
      </c>
      <c r="Y377" s="54"/>
      <c r="Z377" s="54"/>
      <c r="AA377" s="54" t="s">
        <v>6017</v>
      </c>
      <c r="AB377" s="54"/>
      <c r="AC377" s="54"/>
      <c r="AD377" s="56">
        <v>40969.381099537037</v>
      </c>
      <c r="AE377" s="54" t="s">
        <v>6607</v>
      </c>
      <c r="AF377" s="60" t="s">
        <v>6983</v>
      </c>
      <c r="AG377" s="54" t="s">
        <v>55</v>
      </c>
      <c r="AH377" s="32" t="s">
        <v>1853</v>
      </c>
      <c r="AI377" s="32" t="s">
        <v>1853</v>
      </c>
      <c r="AJ377" s="32" t="s">
        <v>2139</v>
      </c>
      <c r="AK377" s="32" t="s">
        <v>2139</v>
      </c>
      <c r="AL377" s="32"/>
      <c r="AM377" s="32"/>
      <c r="AN377" s="74" t="s">
        <v>8710</v>
      </c>
      <c r="AO377" s="74" t="s">
        <v>8710</v>
      </c>
      <c r="AP377" s="74" t="s">
        <v>9247</v>
      </c>
      <c r="AQ377" s="74" t="s">
        <v>9247</v>
      </c>
      <c r="AR377" s="2"/>
      <c r="AS377" s="3"/>
      <c r="AT377" s="3"/>
      <c r="AU377" s="3"/>
      <c r="AV377" s="3"/>
    </row>
    <row r="378" spans="1:48" x14ac:dyDescent="0.25">
      <c r="A378" s="46" t="s">
        <v>746</v>
      </c>
      <c r="B378">
        <v>378</v>
      </c>
      <c r="C378" s="47" t="s">
        <v>7832</v>
      </c>
      <c r="D378" s="49"/>
      <c r="E378" s="50">
        <v>4656.849609375</v>
      </c>
      <c r="F378" s="50">
        <v>4628.9287109375</v>
      </c>
      <c r="G378" s="51"/>
      <c r="H378" s="52"/>
      <c r="I378" s="52"/>
      <c r="J378" s="63"/>
      <c r="K378" s="32">
        <v>4</v>
      </c>
      <c r="L378" s="32">
        <v>23</v>
      </c>
      <c r="M378" s="33">
        <v>2974.5481129999998</v>
      </c>
      <c r="N378" s="33">
        <v>5.7200000000000003E-4</v>
      </c>
      <c r="O378" s="33">
        <v>7.6030000000000004E-3</v>
      </c>
      <c r="P378" s="33">
        <v>3.064419</v>
      </c>
      <c r="Q378" s="33">
        <v>9.166666666666666E-2</v>
      </c>
      <c r="R378" s="33">
        <v>0</v>
      </c>
      <c r="S378" s="48">
        <v>378</v>
      </c>
      <c r="T3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8" s="54">
        <v>405</v>
      </c>
      <c r="V378" s="54">
        <v>210</v>
      </c>
      <c r="W378" s="54">
        <v>5190</v>
      </c>
      <c r="X378" s="54">
        <v>4352</v>
      </c>
      <c r="Y378" s="54"/>
      <c r="Z378" s="54"/>
      <c r="AA378" s="54"/>
      <c r="AB378" s="54"/>
      <c r="AC378" s="54"/>
      <c r="AD378" s="56">
        <v>43018.50744212963</v>
      </c>
      <c r="AE378" s="54" t="s">
        <v>6607</v>
      </c>
      <c r="AF378" s="60" t="s">
        <v>6984</v>
      </c>
      <c r="AG378" s="54" t="s">
        <v>55</v>
      </c>
      <c r="AH378" s="32" t="s">
        <v>8365</v>
      </c>
      <c r="AI378" s="32" t="s">
        <v>8365</v>
      </c>
      <c r="AJ378" s="32" t="s">
        <v>8430</v>
      </c>
      <c r="AK378" s="32" t="s">
        <v>8430</v>
      </c>
      <c r="AL378" s="32" t="s">
        <v>2226</v>
      </c>
      <c r="AM378" s="32" t="s">
        <v>2226</v>
      </c>
      <c r="AN378" s="74" t="s">
        <v>9560</v>
      </c>
      <c r="AO378" s="74" t="s">
        <v>9678</v>
      </c>
      <c r="AP378" s="74" t="s">
        <v>9763</v>
      </c>
      <c r="AQ378" s="74" t="s">
        <v>9829</v>
      </c>
      <c r="AR378" s="2"/>
      <c r="AS378" s="3"/>
      <c r="AT378" s="3"/>
      <c r="AU378" s="3"/>
      <c r="AV378" s="3"/>
    </row>
    <row r="379" spans="1:48" x14ac:dyDescent="0.25">
      <c r="A379" s="46" t="s">
        <v>413</v>
      </c>
      <c r="B379">
        <v>379</v>
      </c>
      <c r="C379" s="47" t="s">
        <v>7833</v>
      </c>
      <c r="D379" s="49"/>
      <c r="E379" s="50">
        <v>3528.48974609375</v>
      </c>
      <c r="F379" s="50">
        <v>5547.64404296875</v>
      </c>
      <c r="G379" s="51"/>
      <c r="H379" s="52"/>
      <c r="I379" s="52"/>
      <c r="J379" s="63"/>
      <c r="K379" s="32">
        <v>0</v>
      </c>
      <c r="L379" s="32">
        <v>5</v>
      </c>
      <c r="M379" s="33">
        <v>118.784722</v>
      </c>
      <c r="N379" s="33">
        <v>5.4299999999999997E-4</v>
      </c>
      <c r="O379" s="33">
        <v>4.0730000000000002E-3</v>
      </c>
      <c r="P379" s="33">
        <v>0.69884999999999997</v>
      </c>
      <c r="Q379" s="33">
        <v>0.3</v>
      </c>
      <c r="R379" s="33">
        <v>0</v>
      </c>
      <c r="S379" s="48">
        <v>379</v>
      </c>
      <c r="T3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79" s="54">
        <v>154</v>
      </c>
      <c r="V379" s="54">
        <v>243</v>
      </c>
      <c r="W379" s="54">
        <v>56456</v>
      </c>
      <c r="X379" s="54">
        <v>259</v>
      </c>
      <c r="Y379" s="54"/>
      <c r="Z379" s="54"/>
      <c r="AA379" s="54"/>
      <c r="AB379" s="54"/>
      <c r="AC379" s="54"/>
      <c r="AD379" s="56">
        <v>41838.449687499997</v>
      </c>
      <c r="AE379" s="54" t="s">
        <v>6607</v>
      </c>
      <c r="AF379" s="60" t="s">
        <v>6985</v>
      </c>
      <c r="AG379" s="54" t="s">
        <v>55</v>
      </c>
      <c r="AH379" s="32" t="s">
        <v>1744</v>
      </c>
      <c r="AI379" s="32" t="s">
        <v>1744</v>
      </c>
      <c r="AJ379" s="32" t="s">
        <v>2138</v>
      </c>
      <c r="AK379" s="32" t="s">
        <v>2138</v>
      </c>
      <c r="AL379" s="32"/>
      <c r="AM379" s="32"/>
      <c r="AN379" s="74" t="s">
        <v>9561</v>
      </c>
      <c r="AO379" s="74" t="s">
        <v>9679</v>
      </c>
      <c r="AP379" s="74" t="s">
        <v>9764</v>
      </c>
      <c r="AQ379" s="74" t="s">
        <v>9764</v>
      </c>
      <c r="AR379" s="2"/>
      <c r="AS379" s="3"/>
      <c r="AT379" s="3"/>
      <c r="AU379" s="3"/>
      <c r="AV379" s="3"/>
    </row>
    <row r="380" spans="1:48" x14ac:dyDescent="0.25">
      <c r="A380" s="46" t="s">
        <v>496</v>
      </c>
      <c r="B380">
        <v>380</v>
      </c>
      <c r="C380" s="47" t="s">
        <v>7834</v>
      </c>
      <c r="D380" s="49"/>
      <c r="E380" s="50">
        <v>3917.597900390625</v>
      </c>
      <c r="F380" s="50">
        <v>6387.4736328125</v>
      </c>
      <c r="G380" s="51"/>
      <c r="H380" s="52"/>
      <c r="I380" s="52"/>
      <c r="J380" s="63"/>
      <c r="K380" s="32">
        <v>11</v>
      </c>
      <c r="L380" s="32">
        <v>10</v>
      </c>
      <c r="M380" s="33">
        <v>2990.961624</v>
      </c>
      <c r="N380" s="33">
        <v>5.2899999999999996E-4</v>
      </c>
      <c r="O380" s="33">
        <v>3.6670000000000001E-3</v>
      </c>
      <c r="P380" s="33">
        <v>2.4815079999999998</v>
      </c>
      <c r="Q380" s="33">
        <v>8.771929824561403E-2</v>
      </c>
      <c r="R380" s="33">
        <v>0</v>
      </c>
      <c r="S380" s="48">
        <v>380</v>
      </c>
      <c r="T3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0" s="54">
        <v>933</v>
      </c>
      <c r="V380" s="54">
        <v>666</v>
      </c>
      <c r="W380" s="54">
        <v>4282</v>
      </c>
      <c r="X380" s="54">
        <v>11833</v>
      </c>
      <c r="Y380" s="54">
        <v>-25200</v>
      </c>
      <c r="Z380" s="54" t="s">
        <v>5699</v>
      </c>
      <c r="AA380" s="54" t="s">
        <v>6017</v>
      </c>
      <c r="AB380" s="54"/>
      <c r="AC380" s="54" t="s">
        <v>6577</v>
      </c>
      <c r="AD380" s="56">
        <v>42702.692986111113</v>
      </c>
      <c r="AE380" s="54" t="s">
        <v>6607</v>
      </c>
      <c r="AF380" s="60" t="s">
        <v>6986</v>
      </c>
      <c r="AG380" s="54" t="s">
        <v>55</v>
      </c>
      <c r="AH380" s="32" t="s">
        <v>9483</v>
      </c>
      <c r="AI380" s="32" t="s">
        <v>9483</v>
      </c>
      <c r="AJ380" s="32" t="s">
        <v>2139</v>
      </c>
      <c r="AK380" s="32" t="s">
        <v>2139</v>
      </c>
      <c r="AL380" s="32"/>
      <c r="AM380" s="32"/>
      <c r="AN380" s="74" t="s">
        <v>9562</v>
      </c>
      <c r="AO380" s="74" t="s">
        <v>9562</v>
      </c>
      <c r="AP380" s="74" t="s">
        <v>9765</v>
      </c>
      <c r="AQ380" s="74" t="s">
        <v>9765</v>
      </c>
      <c r="AR380" s="2"/>
      <c r="AS380" s="3"/>
      <c r="AT380" s="3"/>
      <c r="AU380" s="3"/>
      <c r="AV380" s="3"/>
    </row>
    <row r="381" spans="1:48" x14ac:dyDescent="0.25">
      <c r="A381" s="46" t="s">
        <v>414</v>
      </c>
      <c r="B381">
        <v>381</v>
      </c>
      <c r="C381" s="47" t="s">
        <v>7835</v>
      </c>
      <c r="D381" s="49"/>
      <c r="E381" s="50">
        <v>7842.74072265625</v>
      </c>
      <c r="F381" s="50">
        <v>6456.25537109375</v>
      </c>
      <c r="G381" s="51"/>
      <c r="H381" s="52"/>
      <c r="I381" s="52"/>
      <c r="J381" s="63"/>
      <c r="K381" s="32">
        <v>0</v>
      </c>
      <c r="L381" s="32">
        <v>2</v>
      </c>
      <c r="M381" s="33">
        <v>0</v>
      </c>
      <c r="N381" s="33">
        <v>5.1800000000000001E-4</v>
      </c>
      <c r="O381" s="33">
        <v>2.392E-3</v>
      </c>
      <c r="P381" s="33">
        <v>0.37694899999999998</v>
      </c>
      <c r="Q381" s="33">
        <v>0.5</v>
      </c>
      <c r="R381" s="33">
        <v>0</v>
      </c>
      <c r="S381" s="48">
        <v>381</v>
      </c>
      <c r="T3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1" s="54">
        <v>157</v>
      </c>
      <c r="V381" s="54">
        <v>17</v>
      </c>
      <c r="W381" s="54">
        <v>197</v>
      </c>
      <c r="X381" s="54">
        <v>207</v>
      </c>
      <c r="Y381" s="54"/>
      <c r="Z381" s="54"/>
      <c r="AA381" s="54"/>
      <c r="AB381" s="54"/>
      <c r="AC381" s="54"/>
      <c r="AD381" s="56">
        <v>43214.474768518521</v>
      </c>
      <c r="AE381" s="54" t="s">
        <v>6607</v>
      </c>
      <c r="AF381" s="60" t="s">
        <v>6987</v>
      </c>
      <c r="AG381" s="54" t="s">
        <v>55</v>
      </c>
      <c r="AH381" s="32"/>
      <c r="AI381" s="32"/>
      <c r="AJ381" s="32"/>
      <c r="AK381" s="32"/>
      <c r="AL381" s="32"/>
      <c r="AM381" s="32"/>
      <c r="AN381" s="74" t="s">
        <v>8638</v>
      </c>
      <c r="AO381" s="74" t="s">
        <v>8638</v>
      </c>
      <c r="AP381" s="74" t="s">
        <v>9035</v>
      </c>
      <c r="AQ381" s="74" t="s">
        <v>9035</v>
      </c>
      <c r="AR381" s="2"/>
      <c r="AS381" s="3"/>
      <c r="AT381" s="3"/>
      <c r="AU381" s="3"/>
      <c r="AV381" s="3"/>
    </row>
    <row r="382" spans="1:48" x14ac:dyDescent="0.25">
      <c r="A382" s="46" t="s">
        <v>415</v>
      </c>
      <c r="B382">
        <v>382</v>
      </c>
      <c r="C382" s="47" t="s">
        <v>7836</v>
      </c>
      <c r="D382" s="49"/>
      <c r="E382" s="50">
        <v>5439.947265625</v>
      </c>
      <c r="F382" s="50">
        <v>9070.365234375</v>
      </c>
      <c r="G382" s="51"/>
      <c r="H382" s="52"/>
      <c r="I382" s="52"/>
      <c r="J382" s="63"/>
      <c r="K382" s="32">
        <v>0</v>
      </c>
      <c r="L382" s="32">
        <v>2</v>
      </c>
      <c r="M382" s="33">
        <v>0</v>
      </c>
      <c r="N382" s="33">
        <v>5.1800000000000001E-4</v>
      </c>
      <c r="O382" s="33">
        <v>2.392E-3</v>
      </c>
      <c r="P382" s="33">
        <v>0.37694899999999998</v>
      </c>
      <c r="Q382" s="33">
        <v>0.5</v>
      </c>
      <c r="R382" s="33">
        <v>0</v>
      </c>
      <c r="S382" s="48">
        <v>382</v>
      </c>
      <c r="T3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2" s="54">
        <v>526</v>
      </c>
      <c r="V382" s="54">
        <v>228</v>
      </c>
      <c r="W382" s="54">
        <v>8913</v>
      </c>
      <c r="X382" s="54">
        <v>12650</v>
      </c>
      <c r="Y382" s="54"/>
      <c r="Z382" s="54"/>
      <c r="AA382" s="54" t="s">
        <v>6020</v>
      </c>
      <c r="AB382" s="54"/>
      <c r="AC382" s="54"/>
      <c r="AD382" s="56">
        <v>40989.858877314815</v>
      </c>
      <c r="AE382" s="54" t="s">
        <v>6607</v>
      </c>
      <c r="AF382" s="60" t="s">
        <v>6988</v>
      </c>
      <c r="AG382" s="54" t="s">
        <v>55</v>
      </c>
      <c r="AH382" s="32"/>
      <c r="AI382" s="32"/>
      <c r="AJ382" s="32"/>
      <c r="AK382" s="32"/>
      <c r="AL382" s="32"/>
      <c r="AM382" s="32"/>
      <c r="AN382" s="74" t="s">
        <v>8638</v>
      </c>
      <c r="AO382" s="74" t="s">
        <v>8638</v>
      </c>
      <c r="AP382" s="74" t="s">
        <v>9035</v>
      </c>
      <c r="AQ382" s="74" t="s">
        <v>9035</v>
      </c>
      <c r="AR382" s="2"/>
      <c r="AS382" s="3"/>
      <c r="AT382" s="3"/>
      <c r="AU382" s="3"/>
      <c r="AV382" s="3"/>
    </row>
    <row r="383" spans="1:48" x14ac:dyDescent="0.25">
      <c r="A383" s="46" t="s">
        <v>416</v>
      </c>
      <c r="B383">
        <v>383</v>
      </c>
      <c r="C383" s="47" t="s">
        <v>7837</v>
      </c>
      <c r="D383" s="49"/>
      <c r="E383" s="50">
        <v>601.737060546875</v>
      </c>
      <c r="F383" s="50">
        <v>2599.0283203125</v>
      </c>
      <c r="G383" s="51"/>
      <c r="H383" s="52"/>
      <c r="I383" s="52"/>
      <c r="J383" s="63"/>
      <c r="K383" s="32">
        <v>0</v>
      </c>
      <c r="L383" s="32">
        <v>1</v>
      </c>
      <c r="M383" s="33">
        <v>0</v>
      </c>
      <c r="N383" s="33">
        <v>3.7199999999999999E-4</v>
      </c>
      <c r="O383" s="33">
        <v>3.3000000000000003E-5</v>
      </c>
      <c r="P383" s="33">
        <v>0.301122</v>
      </c>
      <c r="Q383" s="33">
        <v>0</v>
      </c>
      <c r="R383" s="33">
        <v>0</v>
      </c>
      <c r="S383" s="48">
        <v>383</v>
      </c>
      <c r="T3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3" s="54">
        <v>432</v>
      </c>
      <c r="V383" s="54">
        <v>196</v>
      </c>
      <c r="W383" s="54">
        <v>638</v>
      </c>
      <c r="X383" s="54">
        <v>237</v>
      </c>
      <c r="Y383" s="54"/>
      <c r="Z383" s="54" t="s">
        <v>5700</v>
      </c>
      <c r="AA383" s="54"/>
      <c r="AB383" s="54"/>
      <c r="AC383" s="54"/>
      <c r="AD383" s="56">
        <v>42346.352650462963</v>
      </c>
      <c r="AE383" s="54" t="s">
        <v>6607</v>
      </c>
      <c r="AF383" s="60" t="s">
        <v>6989</v>
      </c>
      <c r="AG383" s="54" t="s">
        <v>55</v>
      </c>
      <c r="AH383" s="32" t="s">
        <v>1854</v>
      </c>
      <c r="AI383" s="32" t="s">
        <v>1854</v>
      </c>
      <c r="AJ383" s="32" t="s">
        <v>2136</v>
      </c>
      <c r="AK383" s="32" t="s">
        <v>2136</v>
      </c>
      <c r="AL383" s="32" t="s">
        <v>2222</v>
      </c>
      <c r="AM383" s="32" t="s">
        <v>2222</v>
      </c>
      <c r="AN383" s="74" t="s">
        <v>8711</v>
      </c>
      <c r="AO383" s="74" t="s">
        <v>8711</v>
      </c>
      <c r="AP383" s="74" t="s">
        <v>9248</v>
      </c>
      <c r="AQ383" s="74" t="s">
        <v>9248</v>
      </c>
      <c r="AR383" s="2"/>
      <c r="AS383" s="3"/>
      <c r="AT383" s="3"/>
      <c r="AU383" s="3"/>
      <c r="AV383" s="3"/>
    </row>
    <row r="384" spans="1:48" x14ac:dyDescent="0.25">
      <c r="A384" s="46" t="s">
        <v>417</v>
      </c>
      <c r="B384">
        <v>384</v>
      </c>
      <c r="C384" s="47" t="s">
        <v>7838</v>
      </c>
      <c r="D384" s="49"/>
      <c r="E384" s="50">
        <v>5162.505859375</v>
      </c>
      <c r="F384" s="50">
        <v>4410.80908203125</v>
      </c>
      <c r="G384" s="51"/>
      <c r="H384" s="52"/>
      <c r="I384" s="52"/>
      <c r="J384" s="63"/>
      <c r="K384" s="32">
        <v>0</v>
      </c>
      <c r="L384" s="32">
        <v>5</v>
      </c>
      <c r="M384" s="33">
        <v>580.83252600000003</v>
      </c>
      <c r="N384" s="33">
        <v>4.7800000000000002E-4</v>
      </c>
      <c r="O384" s="33">
        <v>1.4009999999999999E-3</v>
      </c>
      <c r="P384" s="33">
        <v>0.75739400000000001</v>
      </c>
      <c r="Q384" s="33">
        <v>0.2</v>
      </c>
      <c r="R384" s="33">
        <v>0</v>
      </c>
      <c r="S384" s="48">
        <v>384</v>
      </c>
      <c r="T3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4" s="54">
        <v>303</v>
      </c>
      <c r="V384" s="54">
        <v>81</v>
      </c>
      <c r="W384" s="54">
        <v>264</v>
      </c>
      <c r="X384" s="54">
        <v>120</v>
      </c>
      <c r="Y384" s="54"/>
      <c r="Z384" s="54"/>
      <c r="AA384" s="54"/>
      <c r="AB384" s="54"/>
      <c r="AC384" s="54"/>
      <c r="AD384" s="56">
        <v>43070.674375000002</v>
      </c>
      <c r="AE384" s="54" t="s">
        <v>6607</v>
      </c>
      <c r="AF384" s="60" t="s">
        <v>6990</v>
      </c>
      <c r="AG384" s="54" t="s">
        <v>55</v>
      </c>
      <c r="AH384" s="32" t="s">
        <v>8366</v>
      </c>
      <c r="AI384" s="32" t="s">
        <v>8366</v>
      </c>
      <c r="AJ384" s="32" t="s">
        <v>8414</v>
      </c>
      <c r="AK384" s="32" t="s">
        <v>8414</v>
      </c>
      <c r="AL384" s="32"/>
      <c r="AM384" s="32"/>
      <c r="AN384" s="74" t="s">
        <v>8712</v>
      </c>
      <c r="AO384" s="74" t="s">
        <v>8712</v>
      </c>
      <c r="AP384" s="74" t="s">
        <v>9249</v>
      </c>
      <c r="AQ384" s="74" t="s">
        <v>9249</v>
      </c>
      <c r="AR384" s="2"/>
      <c r="AS384" s="3"/>
      <c r="AT384" s="3"/>
      <c r="AU384" s="3"/>
      <c r="AV384" s="3"/>
    </row>
    <row r="385" spans="1:48" x14ac:dyDescent="0.25">
      <c r="A385" s="46" t="s">
        <v>927</v>
      </c>
      <c r="B385">
        <v>385</v>
      </c>
      <c r="C385" s="47" t="s">
        <v>7839</v>
      </c>
      <c r="D385" s="49"/>
      <c r="E385" s="50">
        <v>879.98162841796875</v>
      </c>
      <c r="F385" s="50">
        <v>4534.8359375</v>
      </c>
      <c r="G385" s="51"/>
      <c r="H385" s="52"/>
      <c r="I385" s="52"/>
      <c r="J385" s="63"/>
      <c r="K385" s="32">
        <v>2</v>
      </c>
      <c r="L385" s="32">
        <v>0</v>
      </c>
      <c r="M385" s="33">
        <v>172.36798899999999</v>
      </c>
      <c r="N385" s="33">
        <v>4.1899999999999999E-4</v>
      </c>
      <c r="O385" s="33">
        <v>9.7E-5</v>
      </c>
      <c r="P385" s="33">
        <v>0.46133299999999999</v>
      </c>
      <c r="Q385" s="33">
        <v>0</v>
      </c>
      <c r="R385" s="33">
        <v>0</v>
      </c>
      <c r="S385" s="48">
        <v>385</v>
      </c>
      <c r="T3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5" s="54">
        <v>677</v>
      </c>
      <c r="V385" s="54">
        <v>199</v>
      </c>
      <c r="W385" s="54">
        <v>137</v>
      </c>
      <c r="X385" s="54">
        <v>75</v>
      </c>
      <c r="Y385" s="54"/>
      <c r="Z385" s="54"/>
      <c r="AA385" s="54"/>
      <c r="AB385" s="54"/>
      <c r="AC385" s="54"/>
      <c r="AD385" s="56">
        <v>42687.835578703707</v>
      </c>
      <c r="AE385" s="54" t="s">
        <v>6607</v>
      </c>
      <c r="AF385" s="60" t="s">
        <v>6991</v>
      </c>
      <c r="AG385" s="54" t="s">
        <v>54</v>
      </c>
      <c r="AH385" s="32"/>
      <c r="AI385" s="32"/>
      <c r="AJ385" s="32"/>
      <c r="AK385" s="32"/>
      <c r="AL385" s="32"/>
      <c r="AM385" s="32"/>
      <c r="AN385" s="32"/>
      <c r="AO385" s="32"/>
      <c r="AP385" s="32"/>
      <c r="AQ385" s="32"/>
      <c r="AR385" s="2"/>
      <c r="AS385" s="3"/>
      <c r="AT385" s="3"/>
      <c r="AU385" s="3"/>
      <c r="AV385" s="3"/>
    </row>
    <row r="386" spans="1:48" x14ac:dyDescent="0.25">
      <c r="A386" s="46" t="s">
        <v>418</v>
      </c>
      <c r="B386">
        <v>386</v>
      </c>
      <c r="C386" s="47" t="s">
        <v>7840</v>
      </c>
      <c r="D386" s="49"/>
      <c r="E386" s="50">
        <v>7525.1015625</v>
      </c>
      <c r="F386" s="50">
        <v>4701.3740234375</v>
      </c>
      <c r="G386" s="51"/>
      <c r="H386" s="52"/>
      <c r="I386" s="52"/>
      <c r="J386" s="63"/>
      <c r="K386" s="32">
        <v>0</v>
      </c>
      <c r="L386" s="32">
        <v>3</v>
      </c>
      <c r="M386" s="33">
        <v>13.468173</v>
      </c>
      <c r="N386" s="33">
        <v>5.3600000000000002E-4</v>
      </c>
      <c r="O386" s="33">
        <v>3.3E-3</v>
      </c>
      <c r="P386" s="33">
        <v>0.48909799999999998</v>
      </c>
      <c r="Q386" s="33">
        <v>0.33333333333333331</v>
      </c>
      <c r="R386" s="33">
        <v>0</v>
      </c>
      <c r="S386" s="48">
        <v>386</v>
      </c>
      <c r="T3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6" s="54">
        <v>1243</v>
      </c>
      <c r="V386" s="54">
        <v>508</v>
      </c>
      <c r="W386" s="54">
        <v>11405</v>
      </c>
      <c r="X386" s="54">
        <v>12911</v>
      </c>
      <c r="Y386" s="54"/>
      <c r="Z386" s="54"/>
      <c r="AA386" s="54"/>
      <c r="AB386" s="54"/>
      <c r="AC386" s="54"/>
      <c r="AD386" s="56">
        <v>42698.553159722222</v>
      </c>
      <c r="AE386" s="54" t="s">
        <v>6607</v>
      </c>
      <c r="AF386" s="60" t="s">
        <v>6992</v>
      </c>
      <c r="AG386" s="54" t="s">
        <v>55</v>
      </c>
      <c r="AH386" s="32"/>
      <c r="AI386" s="32"/>
      <c r="AJ386" s="32"/>
      <c r="AK386" s="32"/>
      <c r="AL386" s="32"/>
      <c r="AM386" s="32"/>
      <c r="AN386" s="74" t="s">
        <v>8713</v>
      </c>
      <c r="AO386" s="74" t="s">
        <v>8713</v>
      </c>
      <c r="AP386" s="74" t="s">
        <v>9206</v>
      </c>
      <c r="AQ386" s="74" t="s">
        <v>9206</v>
      </c>
      <c r="AR386" s="2"/>
      <c r="AS386" s="3"/>
      <c r="AT386" s="3"/>
      <c r="AU386" s="3"/>
      <c r="AV386" s="3"/>
    </row>
    <row r="387" spans="1:48" x14ac:dyDescent="0.25">
      <c r="A387" s="46" t="s">
        <v>419</v>
      </c>
      <c r="B387">
        <v>387</v>
      </c>
      <c r="C387" s="47" t="s">
        <v>7841</v>
      </c>
      <c r="D387" s="49"/>
      <c r="E387" s="50">
        <v>8427.1259765625</v>
      </c>
      <c r="F387" s="50">
        <v>4969.24560546875</v>
      </c>
      <c r="G387" s="51"/>
      <c r="H387" s="52"/>
      <c r="I387" s="52"/>
      <c r="J387" s="63"/>
      <c r="K387" s="32">
        <v>1</v>
      </c>
      <c r="L387" s="32">
        <v>1</v>
      </c>
      <c r="M387" s="33">
        <v>0</v>
      </c>
      <c r="N387" s="33">
        <v>0</v>
      </c>
      <c r="O387" s="33">
        <v>0</v>
      </c>
      <c r="P387" s="33">
        <v>0.99999899999999997</v>
      </c>
      <c r="Q387" s="33">
        <v>0</v>
      </c>
      <c r="R387" s="33" t="s">
        <v>8309</v>
      </c>
      <c r="S387" s="48">
        <v>387</v>
      </c>
      <c r="T3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7" s="54">
        <v>142</v>
      </c>
      <c r="V387" s="54">
        <v>89</v>
      </c>
      <c r="W387" s="54">
        <v>836</v>
      </c>
      <c r="X387" s="54">
        <v>30</v>
      </c>
      <c r="Y387" s="54"/>
      <c r="Z387" s="54" t="s">
        <v>5701</v>
      </c>
      <c r="AA387" s="54" t="s">
        <v>6134</v>
      </c>
      <c r="AB387" s="60" t="s">
        <v>6404</v>
      </c>
      <c r="AC387" s="54"/>
      <c r="AD387" s="56">
        <v>43054.388692129629</v>
      </c>
      <c r="AE387" s="54" t="s">
        <v>6607</v>
      </c>
      <c r="AF387" s="60" t="s">
        <v>6993</v>
      </c>
      <c r="AG387" s="54" t="s">
        <v>55</v>
      </c>
      <c r="AH387" s="32" t="s">
        <v>1856</v>
      </c>
      <c r="AI387" s="32" t="s">
        <v>1856</v>
      </c>
      <c r="AJ387" s="32" t="s">
        <v>2163</v>
      </c>
      <c r="AK387" s="32" t="s">
        <v>2163</v>
      </c>
      <c r="AL387" s="32"/>
      <c r="AM387" s="32"/>
      <c r="AN387" s="74" t="s">
        <v>8714</v>
      </c>
      <c r="AO387" s="74" t="s">
        <v>8714</v>
      </c>
      <c r="AP387" s="74" t="s">
        <v>9250</v>
      </c>
      <c r="AQ387" s="74" t="s">
        <v>9250</v>
      </c>
      <c r="AR387" s="2"/>
      <c r="AS387" s="3"/>
      <c r="AT387" s="3"/>
      <c r="AU387" s="3"/>
      <c r="AV387" s="3"/>
    </row>
    <row r="388" spans="1:48" x14ac:dyDescent="0.25">
      <c r="A388" s="46" t="s">
        <v>420</v>
      </c>
      <c r="B388">
        <v>388</v>
      </c>
      <c r="C388" s="47" t="s">
        <v>7842</v>
      </c>
      <c r="D388" s="49"/>
      <c r="E388" s="50">
        <v>6122.20751953125</v>
      </c>
      <c r="F388" s="50">
        <v>1126.5120849609375</v>
      </c>
      <c r="G388" s="51"/>
      <c r="H388" s="52"/>
      <c r="I388" s="52"/>
      <c r="J388" s="63"/>
      <c r="K388" s="32">
        <v>1</v>
      </c>
      <c r="L388" s="32">
        <v>1</v>
      </c>
      <c r="M388" s="33">
        <v>0</v>
      </c>
      <c r="N388" s="33">
        <v>0</v>
      </c>
      <c r="O388" s="33">
        <v>0</v>
      </c>
      <c r="P388" s="33">
        <v>0.99999899999999997</v>
      </c>
      <c r="Q388" s="33">
        <v>0</v>
      </c>
      <c r="R388" s="33" t="s">
        <v>8309</v>
      </c>
      <c r="S388" s="48">
        <v>388</v>
      </c>
      <c r="T3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8" s="54">
        <v>1670</v>
      </c>
      <c r="V388" s="54">
        <v>423</v>
      </c>
      <c r="W388" s="54">
        <v>1581</v>
      </c>
      <c r="X388" s="54">
        <v>21</v>
      </c>
      <c r="Y388" s="54">
        <v>7200</v>
      </c>
      <c r="Z388" s="54" t="s">
        <v>5702</v>
      </c>
      <c r="AA388" s="54" t="s">
        <v>6012</v>
      </c>
      <c r="AB388" s="60" t="s">
        <v>6405</v>
      </c>
      <c r="AC388" s="54" t="s">
        <v>6024</v>
      </c>
      <c r="AD388" s="56">
        <v>40438.509351851855</v>
      </c>
      <c r="AE388" s="54" t="s">
        <v>6607</v>
      </c>
      <c r="AF388" s="60" t="s">
        <v>6994</v>
      </c>
      <c r="AG388" s="54" t="s">
        <v>55</v>
      </c>
      <c r="AH388" s="32" t="s">
        <v>1856</v>
      </c>
      <c r="AI388" s="32" t="s">
        <v>1856</v>
      </c>
      <c r="AJ388" s="32" t="s">
        <v>2163</v>
      </c>
      <c r="AK388" s="32" t="s">
        <v>2163</v>
      </c>
      <c r="AL388" s="32"/>
      <c r="AM388" s="32"/>
      <c r="AN388" s="74" t="s">
        <v>8714</v>
      </c>
      <c r="AO388" s="74" t="s">
        <v>8714</v>
      </c>
      <c r="AP388" s="74" t="s">
        <v>9250</v>
      </c>
      <c r="AQ388" s="74" t="s">
        <v>9250</v>
      </c>
      <c r="AR388" s="2"/>
      <c r="AS388" s="3"/>
      <c r="AT388" s="3"/>
      <c r="AU388" s="3"/>
      <c r="AV388" s="3"/>
    </row>
    <row r="389" spans="1:48" x14ac:dyDescent="0.25">
      <c r="A389" s="46" t="s">
        <v>421</v>
      </c>
      <c r="B389">
        <v>389</v>
      </c>
      <c r="C389" s="47" t="s">
        <v>7843</v>
      </c>
      <c r="D389" s="49"/>
      <c r="E389" s="50">
        <v>2987.941162109375</v>
      </c>
      <c r="F389" s="50">
        <v>3937.405517578125</v>
      </c>
      <c r="G389" s="51"/>
      <c r="H389" s="52"/>
      <c r="I389" s="52"/>
      <c r="J389" s="63"/>
      <c r="K389" s="32">
        <v>0</v>
      </c>
      <c r="L389" s="32">
        <v>3</v>
      </c>
      <c r="M389" s="33">
        <v>1204</v>
      </c>
      <c r="N389" s="33">
        <v>3.4600000000000001E-4</v>
      </c>
      <c r="O389" s="33">
        <v>2.1999999999999999E-5</v>
      </c>
      <c r="P389" s="33">
        <v>0.92230199999999996</v>
      </c>
      <c r="Q389" s="33">
        <v>0.33333333333333331</v>
      </c>
      <c r="R389" s="33">
        <v>0</v>
      </c>
      <c r="S389" s="48">
        <v>389</v>
      </c>
      <c r="T3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89" s="54">
        <v>1000</v>
      </c>
      <c r="V389" s="54">
        <v>2499</v>
      </c>
      <c r="W389" s="54">
        <v>2777</v>
      </c>
      <c r="X389" s="54">
        <v>757</v>
      </c>
      <c r="Y389" s="54">
        <v>-25200</v>
      </c>
      <c r="Z389" s="54" t="s">
        <v>5703</v>
      </c>
      <c r="AA389" s="54" t="s">
        <v>6024</v>
      </c>
      <c r="AB389" s="54"/>
      <c r="AC389" s="54" t="s">
        <v>6577</v>
      </c>
      <c r="AD389" s="56">
        <v>40122.585879629631</v>
      </c>
      <c r="AE389" s="54" t="s">
        <v>6607</v>
      </c>
      <c r="AF389" s="60" t="s">
        <v>6995</v>
      </c>
      <c r="AG389" s="54" t="s">
        <v>55</v>
      </c>
      <c r="AH389" s="32"/>
      <c r="AI389" s="32"/>
      <c r="AJ389" s="32"/>
      <c r="AK389" s="32"/>
      <c r="AL389" s="32"/>
      <c r="AM389" s="32"/>
      <c r="AN389" s="74" t="s">
        <v>8715</v>
      </c>
      <c r="AO389" s="74" t="s">
        <v>8959</v>
      </c>
      <c r="AP389" s="74" t="s">
        <v>9251</v>
      </c>
      <c r="AQ389" s="74" t="s">
        <v>9251</v>
      </c>
      <c r="AR389" s="2"/>
      <c r="AS389" s="3"/>
      <c r="AT389" s="3"/>
      <c r="AU389" s="3"/>
      <c r="AV389" s="3"/>
    </row>
    <row r="390" spans="1:48" x14ac:dyDescent="0.25">
      <c r="A390" s="46" t="s">
        <v>427</v>
      </c>
      <c r="B390">
        <v>390</v>
      </c>
      <c r="C390" s="47" t="s">
        <v>7844</v>
      </c>
      <c r="D390" s="49"/>
      <c r="E390" s="50">
        <v>2434.69873046875</v>
      </c>
      <c r="F390" s="50">
        <v>2928.486572265625</v>
      </c>
      <c r="G390" s="51"/>
      <c r="H390" s="52"/>
      <c r="I390" s="52"/>
      <c r="J390" s="63"/>
      <c r="K390" s="32">
        <v>4</v>
      </c>
      <c r="L390" s="32">
        <v>1</v>
      </c>
      <c r="M390" s="33">
        <v>1210</v>
      </c>
      <c r="N390" s="33">
        <v>2.8600000000000001E-4</v>
      </c>
      <c r="O390" s="33">
        <v>1.9999999999999999E-6</v>
      </c>
      <c r="P390" s="33">
        <v>1.317169</v>
      </c>
      <c r="Q390" s="33">
        <v>0.16666666666666666</v>
      </c>
      <c r="R390" s="33">
        <v>0</v>
      </c>
      <c r="S390" s="48">
        <v>390</v>
      </c>
      <c r="T3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0" s="54">
        <v>1738</v>
      </c>
      <c r="V390" s="54">
        <v>11272</v>
      </c>
      <c r="W390" s="54">
        <v>30963</v>
      </c>
      <c r="X390" s="54">
        <v>2645</v>
      </c>
      <c r="Y390" s="54">
        <v>7200</v>
      </c>
      <c r="Z390" s="54" t="s">
        <v>5704</v>
      </c>
      <c r="AA390" s="54" t="s">
        <v>6020</v>
      </c>
      <c r="AB390" s="60" t="s">
        <v>6406</v>
      </c>
      <c r="AC390" s="54" t="s">
        <v>6024</v>
      </c>
      <c r="AD390" s="56">
        <v>40345.524884259263</v>
      </c>
      <c r="AE390" s="54" t="s">
        <v>6607</v>
      </c>
      <c r="AF390" s="60" t="s">
        <v>6996</v>
      </c>
      <c r="AG390" s="54" t="s">
        <v>55</v>
      </c>
      <c r="AH390" s="32"/>
      <c r="AI390" s="32"/>
      <c r="AJ390" s="32"/>
      <c r="AK390" s="32"/>
      <c r="AL390" s="32" t="s">
        <v>2223</v>
      </c>
      <c r="AM390" s="32" t="s">
        <v>2223</v>
      </c>
      <c r="AN390" s="74" t="s">
        <v>8716</v>
      </c>
      <c r="AO390" s="74" t="s">
        <v>8716</v>
      </c>
      <c r="AP390" s="74" t="s">
        <v>9252</v>
      </c>
      <c r="AQ390" s="74" t="s">
        <v>9252</v>
      </c>
      <c r="AR390" s="2"/>
      <c r="AS390" s="3"/>
      <c r="AT390" s="3"/>
      <c r="AU390" s="3"/>
      <c r="AV390" s="3"/>
    </row>
    <row r="391" spans="1:48" x14ac:dyDescent="0.25">
      <c r="A391" s="46" t="s">
        <v>422</v>
      </c>
      <c r="B391">
        <v>391</v>
      </c>
      <c r="C391" s="47" t="s">
        <v>7845</v>
      </c>
      <c r="D391" s="49"/>
      <c r="E391" s="50">
        <v>3326.215576171875</v>
      </c>
      <c r="F391" s="50">
        <v>6724.59033203125</v>
      </c>
      <c r="G391" s="51"/>
      <c r="H391" s="52"/>
      <c r="I391" s="52"/>
      <c r="J391" s="63"/>
      <c r="K391" s="32">
        <v>0</v>
      </c>
      <c r="L391" s="32">
        <v>4</v>
      </c>
      <c r="M391" s="33">
        <v>5.5523100000000003</v>
      </c>
      <c r="N391" s="33">
        <v>5.2800000000000004E-4</v>
      </c>
      <c r="O391" s="33">
        <v>3.271E-3</v>
      </c>
      <c r="P391" s="33">
        <v>0.58314900000000003</v>
      </c>
      <c r="Q391" s="33">
        <v>0.5</v>
      </c>
      <c r="R391" s="33">
        <v>0</v>
      </c>
      <c r="S391" s="48">
        <v>391</v>
      </c>
      <c r="T3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1" s="54">
        <v>264</v>
      </c>
      <c r="V391" s="54">
        <v>178</v>
      </c>
      <c r="W391" s="54">
        <v>32824</v>
      </c>
      <c r="X391" s="54">
        <v>55743</v>
      </c>
      <c r="Y391" s="54">
        <v>7200</v>
      </c>
      <c r="Z391" s="54"/>
      <c r="AA391" s="54"/>
      <c r="AB391" s="54"/>
      <c r="AC391" s="54" t="s">
        <v>6024</v>
      </c>
      <c r="AD391" s="56">
        <v>40963.868252314816</v>
      </c>
      <c r="AE391" s="54" t="s">
        <v>6607</v>
      </c>
      <c r="AF391" s="60" t="s">
        <v>6997</v>
      </c>
      <c r="AG391" s="54" t="s">
        <v>55</v>
      </c>
      <c r="AH391" s="32"/>
      <c r="AI391" s="32"/>
      <c r="AJ391" s="32"/>
      <c r="AK391" s="32"/>
      <c r="AL391" s="32"/>
      <c r="AM391" s="32"/>
      <c r="AN391" s="74" t="s">
        <v>8717</v>
      </c>
      <c r="AO391" s="74" t="s">
        <v>8960</v>
      </c>
      <c r="AP391" s="74" t="s">
        <v>9129</v>
      </c>
      <c r="AQ391" s="74" t="s">
        <v>9129</v>
      </c>
      <c r="AR391" s="2"/>
      <c r="AS391" s="3"/>
      <c r="AT391" s="3"/>
      <c r="AU391" s="3"/>
      <c r="AV391" s="3"/>
    </row>
    <row r="392" spans="1:48" x14ac:dyDescent="0.25">
      <c r="A392" s="46" t="s">
        <v>423</v>
      </c>
      <c r="B392">
        <v>392</v>
      </c>
      <c r="C392" s="47" t="s">
        <v>7846</v>
      </c>
      <c r="D392" s="49"/>
      <c r="E392" s="50">
        <v>3121.717529296875</v>
      </c>
      <c r="F392" s="50">
        <v>5193.6259765625</v>
      </c>
      <c r="G392" s="51"/>
      <c r="H392" s="52"/>
      <c r="I392" s="52"/>
      <c r="J392" s="63"/>
      <c r="K392" s="32">
        <v>0</v>
      </c>
      <c r="L392" s="32">
        <v>2</v>
      </c>
      <c r="M392" s="33">
        <v>0</v>
      </c>
      <c r="N392" s="33">
        <v>5.1800000000000001E-4</v>
      </c>
      <c r="O392" s="33">
        <v>2.392E-3</v>
      </c>
      <c r="P392" s="33">
        <v>0.37694899999999998</v>
      </c>
      <c r="Q392" s="33">
        <v>0.5</v>
      </c>
      <c r="R392" s="33">
        <v>0</v>
      </c>
      <c r="S392" s="48">
        <v>392</v>
      </c>
      <c r="T3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2" s="54">
        <v>48</v>
      </c>
      <c r="V392" s="54">
        <v>190</v>
      </c>
      <c r="W392" s="54">
        <v>238</v>
      </c>
      <c r="X392" s="54">
        <v>557</v>
      </c>
      <c r="Y392" s="54"/>
      <c r="Z392" s="54" t="s">
        <v>5705</v>
      </c>
      <c r="AA392" s="54" t="s">
        <v>6017</v>
      </c>
      <c r="AB392" s="54"/>
      <c r="AC392" s="54"/>
      <c r="AD392" s="56">
        <v>43022.729375000003</v>
      </c>
      <c r="AE392" s="54" t="s">
        <v>6607</v>
      </c>
      <c r="AF392" s="60" t="s">
        <v>6998</v>
      </c>
      <c r="AG392" s="54" t="s">
        <v>55</v>
      </c>
      <c r="AH392" s="32"/>
      <c r="AI392" s="32"/>
      <c r="AJ392" s="32"/>
      <c r="AK392" s="32"/>
      <c r="AL392" s="32"/>
      <c r="AM392" s="32"/>
      <c r="AN392" s="74" t="s">
        <v>8693</v>
      </c>
      <c r="AO392" s="74" t="s">
        <v>8953</v>
      </c>
      <c r="AP392" s="74" t="s">
        <v>9035</v>
      </c>
      <c r="AQ392" s="74" t="s">
        <v>9202</v>
      </c>
      <c r="AR392" s="2"/>
      <c r="AS392" s="3"/>
      <c r="AT392" s="3"/>
      <c r="AU392" s="3"/>
      <c r="AV392" s="3"/>
    </row>
    <row r="393" spans="1:48" x14ac:dyDescent="0.25">
      <c r="A393" s="46" t="s">
        <v>424</v>
      </c>
      <c r="B393">
        <v>393</v>
      </c>
      <c r="C393" s="47" t="s">
        <v>7847</v>
      </c>
      <c r="D393" s="49"/>
      <c r="E393" s="50">
        <v>1098.4105224609375</v>
      </c>
      <c r="F393" s="50">
        <v>4760.60009765625</v>
      </c>
      <c r="G393" s="51"/>
      <c r="H393" s="52"/>
      <c r="I393" s="52"/>
      <c r="J393" s="63"/>
      <c r="K393" s="32">
        <v>1</v>
      </c>
      <c r="L393" s="32">
        <v>3</v>
      </c>
      <c r="M393" s="33">
        <v>0</v>
      </c>
      <c r="N393" s="33">
        <v>4.3300000000000001E-4</v>
      </c>
      <c r="O393" s="33">
        <v>5.2800000000000004E-4</v>
      </c>
      <c r="P393" s="33">
        <v>0.50864299999999996</v>
      </c>
      <c r="Q393" s="33">
        <v>0.5</v>
      </c>
      <c r="R393" s="33">
        <v>0</v>
      </c>
      <c r="S393" s="48">
        <v>393</v>
      </c>
      <c r="T3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3" s="54">
        <v>1115</v>
      </c>
      <c r="V393" s="54">
        <v>1788</v>
      </c>
      <c r="W393" s="54">
        <v>61784</v>
      </c>
      <c r="X393" s="54">
        <v>148306</v>
      </c>
      <c r="Y393" s="54"/>
      <c r="Z393" s="54"/>
      <c r="AA393" s="54"/>
      <c r="AB393" s="54"/>
      <c r="AC393" s="54"/>
      <c r="AD393" s="56">
        <v>41832.538483796299</v>
      </c>
      <c r="AE393" s="54" t="s">
        <v>6607</v>
      </c>
      <c r="AF393" s="60" t="s">
        <v>6999</v>
      </c>
      <c r="AG393" s="54" t="s">
        <v>55</v>
      </c>
      <c r="AH393" s="32" t="s">
        <v>1857</v>
      </c>
      <c r="AI393" s="32" t="s">
        <v>1857</v>
      </c>
      <c r="AJ393" s="32" t="s">
        <v>2142</v>
      </c>
      <c r="AK393" s="32" t="s">
        <v>2142</v>
      </c>
      <c r="AL393" s="32"/>
      <c r="AM393" s="32"/>
      <c r="AN393" s="74" t="s">
        <v>8718</v>
      </c>
      <c r="AO393" s="74" t="s">
        <v>8718</v>
      </c>
      <c r="AP393" s="74" t="s">
        <v>9253</v>
      </c>
      <c r="AQ393" s="74" t="s">
        <v>9253</v>
      </c>
      <c r="AR393" s="2"/>
      <c r="AS393" s="3"/>
      <c r="AT393" s="3"/>
      <c r="AU393" s="3"/>
      <c r="AV393" s="3"/>
    </row>
    <row r="394" spans="1:48" x14ac:dyDescent="0.25">
      <c r="A394" s="46" t="s">
        <v>425</v>
      </c>
      <c r="B394">
        <v>394</v>
      </c>
      <c r="C394" s="47" t="s">
        <v>7848</v>
      </c>
      <c r="D394" s="49"/>
      <c r="E394" s="50">
        <v>7376.802734375</v>
      </c>
      <c r="F394" s="50">
        <v>5743.89013671875</v>
      </c>
      <c r="G394" s="51"/>
      <c r="H394" s="52"/>
      <c r="I394" s="52"/>
      <c r="J394" s="63"/>
      <c r="K394" s="32">
        <v>0</v>
      </c>
      <c r="L394" s="32">
        <v>1</v>
      </c>
      <c r="M394" s="33">
        <v>0</v>
      </c>
      <c r="N394" s="33">
        <v>1</v>
      </c>
      <c r="O394" s="33">
        <v>0</v>
      </c>
      <c r="P394" s="33">
        <v>0.70175399999999999</v>
      </c>
      <c r="Q394" s="33">
        <v>0</v>
      </c>
      <c r="R394" s="33">
        <v>0</v>
      </c>
      <c r="S394" s="48">
        <v>394</v>
      </c>
      <c r="T3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4" s="54">
        <v>231</v>
      </c>
      <c r="V394" s="54">
        <v>46</v>
      </c>
      <c r="W394" s="54">
        <v>328</v>
      </c>
      <c r="X394" s="54">
        <v>544</v>
      </c>
      <c r="Y394" s="54">
        <v>7200</v>
      </c>
      <c r="Z394" s="54"/>
      <c r="AA394" s="54"/>
      <c r="AB394" s="54"/>
      <c r="AC394" s="54" t="s">
        <v>6024</v>
      </c>
      <c r="AD394" s="56">
        <v>40766.711365740739</v>
      </c>
      <c r="AE394" s="54" t="s">
        <v>6607</v>
      </c>
      <c r="AF394" s="60" t="s">
        <v>7000</v>
      </c>
      <c r="AG394" s="54" t="s">
        <v>55</v>
      </c>
      <c r="AH394" s="32"/>
      <c r="AI394" s="32"/>
      <c r="AJ394" s="32"/>
      <c r="AK394" s="32"/>
      <c r="AL394" s="32"/>
      <c r="AM394" s="32"/>
      <c r="AN394" s="74" t="s">
        <v>8719</v>
      </c>
      <c r="AO394" s="74" t="s">
        <v>8719</v>
      </c>
      <c r="AP394" s="74" t="s">
        <v>9254</v>
      </c>
      <c r="AQ394" s="74" t="s">
        <v>9254</v>
      </c>
      <c r="AR394" s="2"/>
      <c r="AS394" s="3"/>
      <c r="AT394" s="3"/>
      <c r="AU394" s="3"/>
      <c r="AV394" s="3"/>
    </row>
    <row r="395" spans="1:48" x14ac:dyDescent="0.25">
      <c r="A395" s="46" t="s">
        <v>628</v>
      </c>
      <c r="B395">
        <v>395</v>
      </c>
      <c r="C395" s="47" t="s">
        <v>7849</v>
      </c>
      <c r="D395" s="49"/>
      <c r="E395" s="50">
        <v>8021.47265625</v>
      </c>
      <c r="F395" s="50">
        <v>2330.523193359375</v>
      </c>
      <c r="G395" s="51"/>
      <c r="H395" s="52"/>
      <c r="I395" s="52"/>
      <c r="J395" s="63"/>
      <c r="K395" s="32">
        <v>2</v>
      </c>
      <c r="L395" s="32">
        <v>1</v>
      </c>
      <c r="M395" s="33">
        <v>0</v>
      </c>
      <c r="N395" s="33">
        <v>1</v>
      </c>
      <c r="O395" s="33">
        <v>0</v>
      </c>
      <c r="P395" s="33">
        <v>1.2982450000000001</v>
      </c>
      <c r="Q395" s="33">
        <v>0</v>
      </c>
      <c r="R395" s="33">
        <v>0</v>
      </c>
      <c r="S395" s="48">
        <v>395</v>
      </c>
      <c r="T3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5" s="54">
        <v>200</v>
      </c>
      <c r="V395" s="54">
        <v>78</v>
      </c>
      <c r="W395" s="54">
        <v>4734</v>
      </c>
      <c r="X395" s="54">
        <v>1973</v>
      </c>
      <c r="Y395" s="54">
        <v>7200</v>
      </c>
      <c r="Z395" s="54" t="s">
        <v>5706</v>
      </c>
      <c r="AA395" s="54" t="s">
        <v>6020</v>
      </c>
      <c r="AB395" s="60" t="s">
        <v>6407</v>
      </c>
      <c r="AC395" s="54" t="s">
        <v>6024</v>
      </c>
      <c r="AD395" s="56">
        <v>41400.051724537036</v>
      </c>
      <c r="AE395" s="54" t="s">
        <v>6607</v>
      </c>
      <c r="AF395" s="60" t="s">
        <v>7001</v>
      </c>
      <c r="AG395" s="54" t="s">
        <v>55</v>
      </c>
      <c r="AH395" s="32" t="s">
        <v>1962</v>
      </c>
      <c r="AI395" s="32" t="s">
        <v>1962</v>
      </c>
      <c r="AJ395" s="32" t="s">
        <v>2139</v>
      </c>
      <c r="AK395" s="32" t="s">
        <v>2139</v>
      </c>
      <c r="AL395" s="32"/>
      <c r="AM395" s="32"/>
      <c r="AN395" s="74" t="s">
        <v>9563</v>
      </c>
      <c r="AO395" s="74" t="s">
        <v>9563</v>
      </c>
      <c r="AP395" s="74" t="s">
        <v>9766</v>
      </c>
      <c r="AQ395" s="74" t="s">
        <v>9766</v>
      </c>
      <c r="AR395" s="2"/>
      <c r="AS395" s="3"/>
      <c r="AT395" s="3"/>
      <c r="AU395" s="3"/>
      <c r="AV395" s="3"/>
    </row>
    <row r="396" spans="1:48" x14ac:dyDescent="0.25">
      <c r="A396" s="46" t="s">
        <v>428</v>
      </c>
      <c r="B396">
        <v>396</v>
      </c>
      <c r="C396" s="47" t="s">
        <v>7850</v>
      </c>
      <c r="D396" s="49"/>
      <c r="E396" s="50">
        <v>196.93174743652344</v>
      </c>
      <c r="F396" s="50">
        <v>4768.869140625</v>
      </c>
      <c r="G396" s="51"/>
      <c r="H396" s="52"/>
      <c r="I396" s="52"/>
      <c r="J396" s="63"/>
      <c r="K396" s="32">
        <v>0</v>
      </c>
      <c r="L396" s="32">
        <v>1</v>
      </c>
      <c r="M396" s="33">
        <v>0</v>
      </c>
      <c r="N396" s="33">
        <v>2.4399999999999999E-4</v>
      </c>
      <c r="O396" s="33">
        <v>0</v>
      </c>
      <c r="P396" s="33">
        <v>0.429898</v>
      </c>
      <c r="Q396" s="33">
        <v>0</v>
      </c>
      <c r="R396" s="33">
        <v>0</v>
      </c>
      <c r="S396" s="48">
        <v>396</v>
      </c>
      <c r="T3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396" s="54">
        <v>250</v>
      </c>
      <c r="V396" s="54">
        <v>122</v>
      </c>
      <c r="W396" s="54">
        <v>256</v>
      </c>
      <c r="X396" s="54">
        <v>5</v>
      </c>
      <c r="Y396" s="54">
        <v>7200</v>
      </c>
      <c r="Z396" s="54" t="s">
        <v>5707</v>
      </c>
      <c r="AA396" s="54" t="s">
        <v>6024</v>
      </c>
      <c r="AB396" s="54"/>
      <c r="AC396" s="54" t="s">
        <v>6024</v>
      </c>
      <c r="AD396" s="56">
        <v>40429.709131944444</v>
      </c>
      <c r="AE396" s="54" t="s">
        <v>6607</v>
      </c>
      <c r="AF396" s="60" t="s">
        <v>7002</v>
      </c>
      <c r="AG396" s="54" t="s">
        <v>55</v>
      </c>
      <c r="AH396" s="32"/>
      <c r="AI396" s="32"/>
      <c r="AJ396" s="32"/>
      <c r="AK396" s="32"/>
      <c r="AL396" s="32" t="s">
        <v>2223</v>
      </c>
      <c r="AM396" s="32" t="s">
        <v>2223</v>
      </c>
      <c r="AN396" s="74" t="s">
        <v>8720</v>
      </c>
      <c r="AO396" s="74" t="s">
        <v>8720</v>
      </c>
      <c r="AP396" s="74" t="s">
        <v>9255</v>
      </c>
      <c r="AQ396" s="74" t="s">
        <v>9255</v>
      </c>
      <c r="AR396" s="2"/>
      <c r="AS396" s="3"/>
      <c r="AT396" s="3"/>
      <c r="AU396" s="3"/>
      <c r="AV396" s="3"/>
    </row>
    <row r="397" spans="1:48" x14ac:dyDescent="0.25">
      <c r="A397" s="46" t="s">
        <v>429</v>
      </c>
      <c r="B397">
        <v>397</v>
      </c>
      <c r="C397" s="47" t="s">
        <v>7851</v>
      </c>
      <c r="D397" s="49"/>
      <c r="E397" s="50">
        <v>8377.068359375</v>
      </c>
      <c r="F397" s="50">
        <v>5538.45703125</v>
      </c>
      <c r="G397" s="51"/>
      <c r="H397" s="52"/>
      <c r="I397" s="52"/>
      <c r="J397" s="63"/>
      <c r="K397" s="32">
        <v>0</v>
      </c>
      <c r="L397" s="32">
        <v>2</v>
      </c>
      <c r="M397" s="33">
        <v>0</v>
      </c>
      <c r="N397" s="33">
        <v>5.1800000000000001E-4</v>
      </c>
      <c r="O397" s="33">
        <v>2.392E-3</v>
      </c>
      <c r="P397" s="33">
        <v>0.37694899999999998</v>
      </c>
      <c r="Q397" s="33">
        <v>0.5</v>
      </c>
      <c r="R397" s="33">
        <v>0</v>
      </c>
      <c r="S397" s="48">
        <v>397</v>
      </c>
      <c r="T3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7" s="54">
        <v>56</v>
      </c>
      <c r="V397" s="54">
        <v>34</v>
      </c>
      <c r="W397" s="54">
        <v>581</v>
      </c>
      <c r="X397" s="54">
        <v>178</v>
      </c>
      <c r="Y397" s="54">
        <v>7200</v>
      </c>
      <c r="Z397" s="54"/>
      <c r="AA397" s="54" t="s">
        <v>6028</v>
      </c>
      <c r="AB397" s="54"/>
      <c r="AC397" s="54" t="s">
        <v>6024</v>
      </c>
      <c r="AD397" s="56">
        <v>41367.413657407407</v>
      </c>
      <c r="AE397" s="54" t="s">
        <v>6607</v>
      </c>
      <c r="AF397" s="60" t="s">
        <v>7003</v>
      </c>
      <c r="AG397" s="54" t="s">
        <v>55</v>
      </c>
      <c r="AH397" s="32"/>
      <c r="AI397" s="32"/>
      <c r="AJ397" s="32"/>
      <c r="AK397" s="32"/>
      <c r="AL397" s="32"/>
      <c r="AM397" s="32"/>
      <c r="AN397" s="74" t="s">
        <v>8638</v>
      </c>
      <c r="AO397" s="74" t="s">
        <v>8638</v>
      </c>
      <c r="AP397" s="74" t="s">
        <v>9035</v>
      </c>
      <c r="AQ397" s="74" t="s">
        <v>9035</v>
      </c>
      <c r="AR397" s="2"/>
      <c r="AS397" s="3"/>
      <c r="AT397" s="3"/>
      <c r="AU397" s="3"/>
      <c r="AV397" s="3"/>
    </row>
    <row r="398" spans="1:48" x14ac:dyDescent="0.25">
      <c r="A398" s="46" t="s">
        <v>430</v>
      </c>
      <c r="B398">
        <v>398</v>
      </c>
      <c r="C398" s="47" t="s">
        <v>7852</v>
      </c>
      <c r="D398" s="49"/>
      <c r="E398" s="50">
        <v>6255.6923828125</v>
      </c>
      <c r="F398" s="50">
        <v>7849.74462890625</v>
      </c>
      <c r="G398" s="51"/>
      <c r="H398" s="52"/>
      <c r="I398" s="52"/>
      <c r="J398" s="63"/>
      <c r="K398" s="32">
        <v>0</v>
      </c>
      <c r="L398" s="32">
        <v>6</v>
      </c>
      <c r="M398" s="33">
        <v>11719.666667</v>
      </c>
      <c r="N398" s="33">
        <v>3.86E-4</v>
      </c>
      <c r="O398" s="33">
        <v>4.3999999999999999E-5</v>
      </c>
      <c r="P398" s="33">
        <v>1.219452</v>
      </c>
      <c r="Q398" s="33">
        <v>0.2</v>
      </c>
      <c r="R398" s="33">
        <v>0</v>
      </c>
      <c r="S398" s="48">
        <v>398</v>
      </c>
      <c r="T3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8" s="54">
        <v>138</v>
      </c>
      <c r="V398" s="54">
        <v>113</v>
      </c>
      <c r="W398" s="54">
        <v>2420</v>
      </c>
      <c r="X398" s="54">
        <v>3</v>
      </c>
      <c r="Y398" s="54"/>
      <c r="Z398" s="54"/>
      <c r="AA398" s="54"/>
      <c r="AB398" s="54"/>
      <c r="AC398" s="54"/>
      <c r="AD398" s="56">
        <v>40918.347685185188</v>
      </c>
      <c r="AE398" s="54" t="s">
        <v>6607</v>
      </c>
      <c r="AF398" s="60" t="s">
        <v>7004</v>
      </c>
      <c r="AG398" s="54" t="s">
        <v>55</v>
      </c>
      <c r="AH398" s="32"/>
      <c r="AI398" s="32"/>
      <c r="AJ398" s="32"/>
      <c r="AK398" s="32"/>
      <c r="AL398" s="32"/>
      <c r="AM398" s="32"/>
      <c r="AN398" s="74" t="s">
        <v>8721</v>
      </c>
      <c r="AO398" s="74" t="s">
        <v>8721</v>
      </c>
      <c r="AP398" s="74" t="s">
        <v>9256</v>
      </c>
      <c r="AQ398" s="74" t="s">
        <v>9256</v>
      </c>
      <c r="AR398" s="2"/>
      <c r="AS398" s="3"/>
      <c r="AT398" s="3"/>
      <c r="AU398" s="3"/>
      <c r="AV398" s="3"/>
    </row>
    <row r="399" spans="1:48" x14ac:dyDescent="0.25">
      <c r="A399" s="46" t="s">
        <v>431</v>
      </c>
      <c r="B399">
        <v>399</v>
      </c>
      <c r="C399" s="47" t="s">
        <v>7853</v>
      </c>
      <c r="D399" s="49"/>
      <c r="E399" s="50">
        <v>6812.8154296875</v>
      </c>
      <c r="F399" s="50">
        <v>4953.89990234375</v>
      </c>
      <c r="G399" s="51"/>
      <c r="H399" s="52"/>
      <c r="I399" s="52"/>
      <c r="J399" s="63"/>
      <c r="K399" s="32">
        <v>0</v>
      </c>
      <c r="L399" s="32">
        <v>3</v>
      </c>
      <c r="M399" s="33">
        <v>13.468173</v>
      </c>
      <c r="N399" s="33">
        <v>5.3600000000000002E-4</v>
      </c>
      <c r="O399" s="33">
        <v>3.3E-3</v>
      </c>
      <c r="P399" s="33">
        <v>0.48909799999999998</v>
      </c>
      <c r="Q399" s="33">
        <v>0.33333333333333331</v>
      </c>
      <c r="R399" s="33">
        <v>0</v>
      </c>
      <c r="S399" s="48">
        <v>399</v>
      </c>
      <c r="T3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399" s="54">
        <v>290</v>
      </c>
      <c r="V399" s="54">
        <v>102</v>
      </c>
      <c r="W399" s="54">
        <v>612</v>
      </c>
      <c r="X399" s="54">
        <v>2731</v>
      </c>
      <c r="Y399" s="54"/>
      <c r="Z399" s="54" t="s">
        <v>5708</v>
      </c>
      <c r="AA399" s="54"/>
      <c r="AB399" s="54"/>
      <c r="AC399" s="54"/>
      <c r="AD399" s="56">
        <v>41752.52447916667</v>
      </c>
      <c r="AE399" s="54" t="s">
        <v>6607</v>
      </c>
      <c r="AF399" s="60" t="s">
        <v>7005</v>
      </c>
      <c r="AG399" s="54" t="s">
        <v>55</v>
      </c>
      <c r="AH399" s="32"/>
      <c r="AI399" s="32"/>
      <c r="AJ399" s="32"/>
      <c r="AK399" s="32"/>
      <c r="AL399" s="32"/>
      <c r="AM399" s="32"/>
      <c r="AN399" s="74" t="s">
        <v>8493</v>
      </c>
      <c r="AO399" s="74" t="s">
        <v>8638</v>
      </c>
      <c r="AP399" s="74" t="s">
        <v>9035</v>
      </c>
      <c r="AQ399" s="74" t="s">
        <v>9035</v>
      </c>
      <c r="AR399" s="2"/>
      <c r="AS399" s="3"/>
      <c r="AT399" s="3"/>
      <c r="AU399" s="3"/>
      <c r="AV399" s="3"/>
    </row>
    <row r="400" spans="1:48" x14ac:dyDescent="0.25">
      <c r="A400" s="46" t="s">
        <v>432</v>
      </c>
      <c r="B400">
        <v>400</v>
      </c>
      <c r="C400" s="47" t="s">
        <v>7854</v>
      </c>
      <c r="D400" s="49"/>
      <c r="E400" s="50">
        <v>5790.837890625</v>
      </c>
      <c r="F400" s="50">
        <v>8454.6015625</v>
      </c>
      <c r="G400" s="51"/>
      <c r="H400" s="52"/>
      <c r="I400" s="52"/>
      <c r="J400" s="63"/>
      <c r="K400" s="32">
        <v>0</v>
      </c>
      <c r="L400" s="32">
        <v>1</v>
      </c>
      <c r="M400" s="33">
        <v>0</v>
      </c>
      <c r="N400" s="33">
        <v>5.0600000000000005E-4</v>
      </c>
      <c r="O400" s="33">
        <v>1.346E-3</v>
      </c>
      <c r="P400" s="33">
        <v>0.26667999999999997</v>
      </c>
      <c r="Q400" s="33">
        <v>0</v>
      </c>
      <c r="R400" s="33">
        <v>0</v>
      </c>
      <c r="S400" s="48">
        <v>400</v>
      </c>
      <c r="T4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0" s="54">
        <v>994</v>
      </c>
      <c r="V400" s="54">
        <v>2405</v>
      </c>
      <c r="W400" s="54">
        <v>12163</v>
      </c>
      <c r="X400" s="54">
        <v>5412</v>
      </c>
      <c r="Y400" s="54">
        <v>7200</v>
      </c>
      <c r="Z400" s="54" t="s">
        <v>5709</v>
      </c>
      <c r="AA400" s="54"/>
      <c r="AB400" s="54"/>
      <c r="AC400" s="54" t="s">
        <v>6024</v>
      </c>
      <c r="AD400" s="56">
        <v>40830.552673611113</v>
      </c>
      <c r="AE400" s="54" t="s">
        <v>6607</v>
      </c>
      <c r="AF400" s="60" t="s">
        <v>7006</v>
      </c>
      <c r="AG400" s="54" t="s">
        <v>55</v>
      </c>
      <c r="AH400" s="32"/>
      <c r="AI400" s="32"/>
      <c r="AJ400" s="32"/>
      <c r="AK400" s="32"/>
      <c r="AL400" s="32"/>
      <c r="AM400" s="32"/>
      <c r="AN400" s="74" t="s">
        <v>8512</v>
      </c>
      <c r="AO400" s="74" t="s">
        <v>8512</v>
      </c>
      <c r="AP400" s="74" t="s">
        <v>9056</v>
      </c>
      <c r="AQ400" s="74" t="s">
        <v>9056</v>
      </c>
      <c r="AR400" s="2"/>
      <c r="AS400" s="3"/>
      <c r="AT400" s="3"/>
      <c r="AU400" s="3"/>
      <c r="AV400" s="3"/>
    </row>
    <row r="401" spans="1:48" x14ac:dyDescent="0.25">
      <c r="A401" s="46" t="s">
        <v>433</v>
      </c>
      <c r="B401">
        <v>401</v>
      </c>
      <c r="C401" s="47" t="s">
        <v>7855</v>
      </c>
      <c r="D401" s="49"/>
      <c r="E401" s="50">
        <v>782.03619384765625</v>
      </c>
      <c r="F401" s="50">
        <v>8178.06591796875</v>
      </c>
      <c r="G401" s="51"/>
      <c r="H401" s="52"/>
      <c r="I401" s="52"/>
      <c r="J401" s="63"/>
      <c r="K401" s="32">
        <v>1</v>
      </c>
      <c r="L401" s="32">
        <v>1</v>
      </c>
      <c r="M401" s="33">
        <v>0</v>
      </c>
      <c r="N401" s="33">
        <v>0</v>
      </c>
      <c r="O401" s="33">
        <v>0</v>
      </c>
      <c r="P401" s="33">
        <v>0.99999899999999997</v>
      </c>
      <c r="Q401" s="33">
        <v>0</v>
      </c>
      <c r="R401" s="33" t="s">
        <v>8309</v>
      </c>
      <c r="S401" s="48">
        <v>401</v>
      </c>
      <c r="T4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1" s="54">
        <v>1536</v>
      </c>
      <c r="V401" s="54">
        <v>1371</v>
      </c>
      <c r="W401" s="54">
        <v>16534</v>
      </c>
      <c r="X401" s="54">
        <v>7000</v>
      </c>
      <c r="Y401" s="54"/>
      <c r="Z401" s="54"/>
      <c r="AA401" s="54"/>
      <c r="AB401" s="54"/>
      <c r="AC401" s="54"/>
      <c r="AD401" s="56">
        <v>41306.593287037038</v>
      </c>
      <c r="AE401" s="54" t="s">
        <v>6607</v>
      </c>
      <c r="AF401" s="60" t="s">
        <v>7007</v>
      </c>
      <c r="AG401" s="54" t="s">
        <v>55</v>
      </c>
      <c r="AH401" s="32" t="s">
        <v>1860</v>
      </c>
      <c r="AI401" s="32" t="s">
        <v>1860</v>
      </c>
      <c r="AJ401" s="32" t="s">
        <v>2141</v>
      </c>
      <c r="AK401" s="32" t="s">
        <v>2141</v>
      </c>
      <c r="AL401" s="32"/>
      <c r="AM401" s="32"/>
      <c r="AN401" s="74" t="s">
        <v>8636</v>
      </c>
      <c r="AO401" s="74" t="s">
        <v>8636</v>
      </c>
      <c r="AP401" s="74" t="s">
        <v>8636</v>
      </c>
      <c r="AQ401" s="74" t="s">
        <v>8636</v>
      </c>
      <c r="AR401" s="2"/>
      <c r="AS401" s="3"/>
      <c r="AT401" s="3"/>
      <c r="AU401" s="3"/>
      <c r="AV401" s="3"/>
    </row>
    <row r="402" spans="1:48" x14ac:dyDescent="0.25">
      <c r="A402" s="46" t="s">
        <v>434</v>
      </c>
      <c r="B402">
        <v>402</v>
      </c>
      <c r="C402" s="47" t="s">
        <v>7856</v>
      </c>
      <c r="D402" s="49"/>
      <c r="E402" s="50">
        <v>8427.8994140625</v>
      </c>
      <c r="F402" s="50">
        <v>3988.346923828125</v>
      </c>
      <c r="G402" s="51"/>
      <c r="H402" s="52"/>
      <c r="I402" s="52"/>
      <c r="J402" s="63"/>
      <c r="K402" s="32">
        <v>1</v>
      </c>
      <c r="L402" s="32">
        <v>2</v>
      </c>
      <c r="M402" s="33">
        <v>0</v>
      </c>
      <c r="N402" s="33">
        <v>3.9800000000000002E-4</v>
      </c>
      <c r="O402" s="33">
        <v>1.2E-4</v>
      </c>
      <c r="P402" s="33">
        <v>0.48765700000000001</v>
      </c>
      <c r="Q402" s="33">
        <v>0</v>
      </c>
      <c r="R402" s="33">
        <v>0</v>
      </c>
      <c r="S402" s="48">
        <v>402</v>
      </c>
      <c r="T4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2" s="54">
        <v>41</v>
      </c>
      <c r="V402" s="54">
        <v>101</v>
      </c>
      <c r="W402" s="54">
        <v>4207</v>
      </c>
      <c r="X402" s="54">
        <v>6411</v>
      </c>
      <c r="Y402" s="54">
        <v>7200</v>
      </c>
      <c r="Z402" s="54" t="s">
        <v>5710</v>
      </c>
      <c r="AA402" s="54"/>
      <c r="AB402" s="54"/>
      <c r="AC402" s="54" t="s">
        <v>6575</v>
      </c>
      <c r="AD402" s="56">
        <v>42799.354490740741</v>
      </c>
      <c r="AE402" s="54" t="s">
        <v>6607</v>
      </c>
      <c r="AF402" s="60" t="s">
        <v>7008</v>
      </c>
      <c r="AG402" s="54" t="s">
        <v>55</v>
      </c>
      <c r="AH402" s="32" t="s">
        <v>8367</v>
      </c>
      <c r="AI402" s="32" t="s">
        <v>8367</v>
      </c>
      <c r="AJ402" s="32" t="s">
        <v>8415</v>
      </c>
      <c r="AK402" s="32" t="s">
        <v>8415</v>
      </c>
      <c r="AL402" s="32"/>
      <c r="AM402" s="32"/>
      <c r="AN402" s="74" t="s">
        <v>8722</v>
      </c>
      <c r="AO402" s="74" t="s">
        <v>8722</v>
      </c>
      <c r="AP402" s="74" t="s">
        <v>9257</v>
      </c>
      <c r="AQ402" s="74" t="s">
        <v>9257</v>
      </c>
      <c r="AR402" s="2"/>
      <c r="AS402" s="3"/>
      <c r="AT402" s="3"/>
      <c r="AU402" s="3"/>
      <c r="AV402" s="3"/>
    </row>
    <row r="403" spans="1:48" x14ac:dyDescent="0.25">
      <c r="A403" s="46" t="s">
        <v>435</v>
      </c>
      <c r="B403">
        <v>403</v>
      </c>
      <c r="C403" s="47" t="s">
        <v>7857</v>
      </c>
      <c r="D403" s="49"/>
      <c r="E403" s="50">
        <v>6560.11474609375</v>
      </c>
      <c r="F403" s="50">
        <v>5872.4150390625</v>
      </c>
      <c r="G403" s="51"/>
      <c r="H403" s="52"/>
      <c r="I403" s="52"/>
      <c r="J403" s="63"/>
      <c r="K403" s="32">
        <v>0</v>
      </c>
      <c r="L403" s="32">
        <v>9</v>
      </c>
      <c r="M403" s="33">
        <v>254.13967400000001</v>
      </c>
      <c r="N403" s="33">
        <v>5.1999999999999995E-4</v>
      </c>
      <c r="O403" s="33">
        <v>3.2000000000000002E-3</v>
      </c>
      <c r="P403" s="33">
        <v>1.101618</v>
      </c>
      <c r="Q403" s="33">
        <v>8.3333333333333329E-2</v>
      </c>
      <c r="R403" s="33">
        <v>0</v>
      </c>
      <c r="S403" s="48">
        <v>403</v>
      </c>
      <c r="T4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3" s="54">
        <v>595</v>
      </c>
      <c r="V403" s="54">
        <v>606</v>
      </c>
      <c r="W403" s="54">
        <v>13011</v>
      </c>
      <c r="X403" s="54">
        <v>10934</v>
      </c>
      <c r="Y403" s="54">
        <v>-25200</v>
      </c>
      <c r="Z403" s="54"/>
      <c r="AA403" s="54"/>
      <c r="AB403" s="54"/>
      <c r="AC403" s="54" t="s">
        <v>6577</v>
      </c>
      <c r="AD403" s="56">
        <v>42026.006018518521</v>
      </c>
      <c r="AE403" s="54" t="s">
        <v>6607</v>
      </c>
      <c r="AF403" s="60" t="s">
        <v>7009</v>
      </c>
      <c r="AG403" s="54" t="s">
        <v>55</v>
      </c>
      <c r="AH403" s="32" t="s">
        <v>1817</v>
      </c>
      <c r="AI403" s="32" t="s">
        <v>1817</v>
      </c>
      <c r="AJ403" s="32" t="s">
        <v>2137</v>
      </c>
      <c r="AK403" s="32" t="s">
        <v>2137</v>
      </c>
      <c r="AL403" s="32"/>
      <c r="AM403" s="32"/>
      <c r="AN403" s="74" t="s">
        <v>8723</v>
      </c>
      <c r="AO403" s="74" t="s">
        <v>8961</v>
      </c>
      <c r="AP403" s="74" t="s">
        <v>9258</v>
      </c>
      <c r="AQ403" s="74" t="s">
        <v>9258</v>
      </c>
      <c r="AR403" s="2"/>
      <c r="AS403" s="3"/>
      <c r="AT403" s="3"/>
      <c r="AU403" s="3"/>
      <c r="AV403" s="3"/>
    </row>
    <row r="404" spans="1:48" x14ac:dyDescent="0.25">
      <c r="A404" s="46" t="s">
        <v>928</v>
      </c>
      <c r="B404">
        <v>404</v>
      </c>
      <c r="C404" s="47" t="s">
        <v>7858</v>
      </c>
      <c r="D404" s="49"/>
      <c r="E404" s="50">
        <v>6193.208984375</v>
      </c>
      <c r="F404" s="50">
        <v>4983.0849609375</v>
      </c>
      <c r="G404" s="51"/>
      <c r="H404" s="52"/>
      <c r="I404" s="52"/>
      <c r="J404" s="63"/>
      <c r="K404" s="32">
        <v>11</v>
      </c>
      <c r="L404" s="32">
        <v>0</v>
      </c>
      <c r="M404" s="33">
        <v>124.67453399999999</v>
      </c>
      <c r="N404" s="33">
        <v>4.8700000000000002E-4</v>
      </c>
      <c r="O404" s="33">
        <v>2.849E-3</v>
      </c>
      <c r="P404" s="33">
        <v>1.2686120000000001</v>
      </c>
      <c r="Q404" s="33">
        <v>0.1</v>
      </c>
      <c r="R404" s="33">
        <v>0</v>
      </c>
      <c r="S404" s="48">
        <v>404</v>
      </c>
      <c r="T4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4" s="54">
        <v>614</v>
      </c>
      <c r="V404" s="54">
        <v>1252</v>
      </c>
      <c r="W404" s="54">
        <v>1872</v>
      </c>
      <c r="X404" s="54">
        <v>1879</v>
      </c>
      <c r="Y404" s="54"/>
      <c r="Z404" s="54" t="s">
        <v>5711</v>
      </c>
      <c r="AA404" s="54" t="s">
        <v>6017</v>
      </c>
      <c r="AB404" s="54"/>
      <c r="AC404" s="54"/>
      <c r="AD404" s="56">
        <v>41821.598321759258</v>
      </c>
      <c r="AE404" s="54" t="s">
        <v>6607</v>
      </c>
      <c r="AF404" s="60" t="s">
        <v>7010</v>
      </c>
      <c r="AG404" s="54" t="s">
        <v>54</v>
      </c>
      <c r="AH404" s="32"/>
      <c r="AI404" s="32"/>
      <c r="AJ404" s="32"/>
      <c r="AK404" s="32"/>
      <c r="AL404" s="32"/>
      <c r="AM404" s="32"/>
      <c r="AN404" s="32"/>
      <c r="AO404" s="32"/>
      <c r="AP404" s="32"/>
      <c r="AQ404" s="32"/>
      <c r="AR404" s="2"/>
      <c r="AS404" s="3"/>
      <c r="AT404" s="3"/>
      <c r="AU404" s="3"/>
      <c r="AV404" s="3"/>
    </row>
    <row r="405" spans="1:48" x14ac:dyDescent="0.25">
      <c r="A405" s="46" t="s">
        <v>929</v>
      </c>
      <c r="B405">
        <v>405</v>
      </c>
      <c r="C405" s="47" t="s">
        <v>7859</v>
      </c>
      <c r="D405" s="49"/>
      <c r="E405" s="50">
        <v>5909.9072265625</v>
      </c>
      <c r="F405" s="50">
        <v>5918.0390625</v>
      </c>
      <c r="G405" s="51"/>
      <c r="H405" s="52"/>
      <c r="I405" s="52"/>
      <c r="J405" s="63"/>
      <c r="K405" s="32">
        <v>14</v>
      </c>
      <c r="L405" s="32">
        <v>0</v>
      </c>
      <c r="M405" s="33">
        <v>214.423822</v>
      </c>
      <c r="N405" s="33">
        <v>4.9299999999999995E-4</v>
      </c>
      <c r="O405" s="33">
        <v>3.6570000000000001E-3</v>
      </c>
      <c r="P405" s="33">
        <v>1.5800209999999999</v>
      </c>
      <c r="Q405" s="33">
        <v>6.043956043956044E-2</v>
      </c>
      <c r="R405" s="33">
        <v>0</v>
      </c>
      <c r="S405" s="48">
        <v>405</v>
      </c>
      <c r="T4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5" s="54">
        <v>1130</v>
      </c>
      <c r="V405" s="54">
        <v>2224</v>
      </c>
      <c r="W405" s="54">
        <v>2945</v>
      </c>
      <c r="X405" s="54">
        <v>9488</v>
      </c>
      <c r="Y405" s="54"/>
      <c r="Z405" s="54" t="s">
        <v>5712</v>
      </c>
      <c r="AA405" s="54"/>
      <c r="AB405" s="60" t="s">
        <v>6408</v>
      </c>
      <c r="AC405" s="54"/>
      <c r="AD405" s="56">
        <v>40853.872314814813</v>
      </c>
      <c r="AE405" s="54" t="s">
        <v>6607</v>
      </c>
      <c r="AF405" s="60" t="s">
        <v>7011</v>
      </c>
      <c r="AG405" s="54" t="s">
        <v>54</v>
      </c>
      <c r="AH405" s="32"/>
      <c r="AI405" s="32"/>
      <c r="AJ405" s="32"/>
      <c r="AK405" s="32"/>
      <c r="AL405" s="32"/>
      <c r="AM405" s="32"/>
      <c r="AN405" s="32"/>
      <c r="AO405" s="32"/>
      <c r="AP405" s="32"/>
      <c r="AQ405" s="32"/>
      <c r="AR405" s="2"/>
      <c r="AS405" s="3"/>
      <c r="AT405" s="3"/>
      <c r="AU405" s="3"/>
      <c r="AV405" s="3"/>
    </row>
    <row r="406" spans="1:48" x14ac:dyDescent="0.25">
      <c r="A406" s="46" t="s">
        <v>810</v>
      </c>
      <c r="B406">
        <v>406</v>
      </c>
      <c r="C406" s="47" t="s">
        <v>7860</v>
      </c>
      <c r="D406" s="49"/>
      <c r="E406" s="50">
        <v>5361.5771484375</v>
      </c>
      <c r="F406" s="50">
        <v>5235.74853515625</v>
      </c>
      <c r="G406" s="51"/>
      <c r="H406" s="52"/>
      <c r="I406" s="52"/>
      <c r="J406" s="63"/>
      <c r="K406" s="32">
        <v>10</v>
      </c>
      <c r="L406" s="32">
        <v>21</v>
      </c>
      <c r="M406" s="33">
        <v>4035.151629</v>
      </c>
      <c r="N406" s="33">
        <v>5.9100000000000005E-4</v>
      </c>
      <c r="O406" s="33">
        <v>9.9509999999999998E-3</v>
      </c>
      <c r="P406" s="33">
        <v>3.4179550000000001</v>
      </c>
      <c r="Q406" s="33">
        <v>0.11290322580645161</v>
      </c>
      <c r="R406" s="33">
        <v>0</v>
      </c>
      <c r="S406" s="48">
        <v>406</v>
      </c>
      <c r="T4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6" s="54">
        <v>1665</v>
      </c>
      <c r="V406" s="54">
        <v>2497</v>
      </c>
      <c r="W406" s="54">
        <v>104472</v>
      </c>
      <c r="X406" s="54">
        <v>86941</v>
      </c>
      <c r="Y406" s="54">
        <v>7200</v>
      </c>
      <c r="Z406" s="54" t="s">
        <v>5713</v>
      </c>
      <c r="AA406" s="54"/>
      <c r="AB406" s="60" t="s">
        <v>6409</v>
      </c>
      <c r="AC406" s="54" t="s">
        <v>6024</v>
      </c>
      <c r="AD406" s="56">
        <v>41924.159270833334</v>
      </c>
      <c r="AE406" s="54" t="s">
        <v>6607</v>
      </c>
      <c r="AF406" s="60" t="s">
        <v>7012</v>
      </c>
      <c r="AG406" s="54" t="s">
        <v>55</v>
      </c>
      <c r="AH406" s="32" t="s">
        <v>8368</v>
      </c>
      <c r="AI406" s="32" t="s">
        <v>8368</v>
      </c>
      <c r="AJ406" s="32" t="s">
        <v>8431</v>
      </c>
      <c r="AK406" s="32" t="s">
        <v>8431</v>
      </c>
      <c r="AL406" s="32"/>
      <c r="AM406" s="32"/>
      <c r="AN406" s="74" t="s">
        <v>9564</v>
      </c>
      <c r="AO406" s="74" t="s">
        <v>9680</v>
      </c>
      <c r="AP406" s="74" t="s">
        <v>9259</v>
      </c>
      <c r="AQ406" s="74" t="s">
        <v>9259</v>
      </c>
      <c r="AR406" s="2"/>
      <c r="AS406" s="3"/>
      <c r="AT406" s="3"/>
      <c r="AU406" s="3"/>
      <c r="AV406" s="3"/>
    </row>
    <row r="407" spans="1:48" x14ac:dyDescent="0.25">
      <c r="A407" s="46" t="s">
        <v>492</v>
      </c>
      <c r="B407">
        <v>407</v>
      </c>
      <c r="C407" s="47" t="s">
        <v>7861</v>
      </c>
      <c r="D407" s="49"/>
      <c r="E407" s="50">
        <v>6336.28466796875</v>
      </c>
      <c r="F407" s="50">
        <v>7438.060546875</v>
      </c>
      <c r="G407" s="51"/>
      <c r="H407" s="52"/>
      <c r="I407" s="52"/>
      <c r="J407" s="63"/>
      <c r="K407" s="32">
        <v>1</v>
      </c>
      <c r="L407" s="32">
        <v>3</v>
      </c>
      <c r="M407" s="33">
        <v>22.48028</v>
      </c>
      <c r="N407" s="33">
        <v>5.1999999999999995E-4</v>
      </c>
      <c r="O407" s="33">
        <v>2.843E-3</v>
      </c>
      <c r="P407" s="33">
        <v>0.58255599999999996</v>
      </c>
      <c r="Q407" s="33">
        <v>0.33333333333333331</v>
      </c>
      <c r="R407" s="33">
        <v>0</v>
      </c>
      <c r="S407" s="48">
        <v>407</v>
      </c>
      <c r="T4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7" s="54">
        <v>981</v>
      </c>
      <c r="V407" s="54">
        <v>1097</v>
      </c>
      <c r="W407" s="54">
        <v>22991</v>
      </c>
      <c r="X407" s="54">
        <v>13974</v>
      </c>
      <c r="Y407" s="54">
        <v>7200</v>
      </c>
      <c r="Z407" s="54" t="s">
        <v>5714</v>
      </c>
      <c r="AA407" s="54" t="s">
        <v>6135</v>
      </c>
      <c r="AB407" s="54"/>
      <c r="AC407" s="54" t="s">
        <v>6024</v>
      </c>
      <c r="AD407" s="56">
        <v>41030.778877314813</v>
      </c>
      <c r="AE407" s="54" t="s">
        <v>6607</v>
      </c>
      <c r="AF407" s="60" t="s">
        <v>7013</v>
      </c>
      <c r="AG407" s="54" t="s">
        <v>55</v>
      </c>
      <c r="AH407" s="32" t="s">
        <v>1888</v>
      </c>
      <c r="AI407" s="32" t="s">
        <v>1888</v>
      </c>
      <c r="AJ407" s="32" t="s">
        <v>2139</v>
      </c>
      <c r="AK407" s="32" t="s">
        <v>2139</v>
      </c>
      <c r="AL407" s="32"/>
      <c r="AM407" s="32"/>
      <c r="AN407" s="74" t="s">
        <v>8724</v>
      </c>
      <c r="AO407" s="74" t="s">
        <v>8962</v>
      </c>
      <c r="AP407" s="74" t="s">
        <v>9260</v>
      </c>
      <c r="AQ407" s="74" t="s">
        <v>9260</v>
      </c>
      <c r="AR407" s="2"/>
      <c r="AS407" s="3"/>
      <c r="AT407" s="3"/>
      <c r="AU407" s="3"/>
      <c r="AV407" s="3"/>
    </row>
    <row r="408" spans="1:48" x14ac:dyDescent="0.25">
      <c r="A408" s="46" t="s">
        <v>436</v>
      </c>
      <c r="B408">
        <v>408</v>
      </c>
      <c r="C408" s="47" t="s">
        <v>7862</v>
      </c>
      <c r="D408" s="49"/>
      <c r="E408" s="50">
        <v>3003.090087890625</v>
      </c>
      <c r="F408" s="50">
        <v>4628.0146484375</v>
      </c>
      <c r="G408" s="51"/>
      <c r="H408" s="52"/>
      <c r="I408" s="52"/>
      <c r="J408" s="63"/>
      <c r="K408" s="32">
        <v>0</v>
      </c>
      <c r="L408" s="32">
        <v>3</v>
      </c>
      <c r="M408" s="33">
        <v>13.468173</v>
      </c>
      <c r="N408" s="33">
        <v>5.3600000000000002E-4</v>
      </c>
      <c r="O408" s="33">
        <v>3.3E-3</v>
      </c>
      <c r="P408" s="33">
        <v>0.48909799999999998</v>
      </c>
      <c r="Q408" s="33">
        <v>0.33333333333333331</v>
      </c>
      <c r="R408" s="33">
        <v>0</v>
      </c>
      <c r="S408" s="48">
        <v>408</v>
      </c>
      <c r="T4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8" s="54">
        <v>172</v>
      </c>
      <c r="V408" s="54">
        <v>364</v>
      </c>
      <c r="W408" s="54">
        <v>6843</v>
      </c>
      <c r="X408" s="54">
        <v>8354</v>
      </c>
      <c r="Y408" s="54">
        <v>10800</v>
      </c>
      <c r="Z408" s="54" t="s">
        <v>5715</v>
      </c>
      <c r="AA408" s="54" t="s">
        <v>6012</v>
      </c>
      <c r="AB408" s="60" t="s">
        <v>6410</v>
      </c>
      <c r="AC408" s="54" t="s">
        <v>6576</v>
      </c>
      <c r="AD408" s="56">
        <v>40893.45957175926</v>
      </c>
      <c r="AE408" s="54" t="s">
        <v>6607</v>
      </c>
      <c r="AF408" s="60" t="s">
        <v>7014</v>
      </c>
      <c r="AG408" s="54" t="s">
        <v>55</v>
      </c>
      <c r="AH408" s="32"/>
      <c r="AI408" s="32"/>
      <c r="AJ408" s="32"/>
      <c r="AK408" s="32"/>
      <c r="AL408" s="32"/>
      <c r="AM408" s="32"/>
      <c r="AN408" s="74" t="s">
        <v>8638</v>
      </c>
      <c r="AO408" s="74" t="s">
        <v>8638</v>
      </c>
      <c r="AP408" s="74" t="s">
        <v>9035</v>
      </c>
      <c r="AQ408" s="74" t="s">
        <v>9035</v>
      </c>
      <c r="AR408" s="2"/>
      <c r="AS408" s="3"/>
      <c r="AT408" s="3"/>
      <c r="AU408" s="3"/>
      <c r="AV408" s="3"/>
    </row>
    <row r="409" spans="1:48" x14ac:dyDescent="0.25">
      <c r="A409" s="46" t="s">
        <v>437</v>
      </c>
      <c r="B409">
        <v>409</v>
      </c>
      <c r="C409" s="47" t="s">
        <v>7863</v>
      </c>
      <c r="D409" s="49"/>
      <c r="E409" s="50">
        <v>9051.4404296875</v>
      </c>
      <c r="F409" s="50">
        <v>7199.9892578125</v>
      </c>
      <c r="G409" s="51"/>
      <c r="H409" s="52"/>
      <c r="I409" s="52"/>
      <c r="J409" s="63"/>
      <c r="K409" s="32">
        <v>1</v>
      </c>
      <c r="L409" s="32">
        <v>1</v>
      </c>
      <c r="M409" s="33">
        <v>0</v>
      </c>
      <c r="N409" s="33">
        <v>0</v>
      </c>
      <c r="O409" s="33">
        <v>0</v>
      </c>
      <c r="P409" s="33">
        <v>0.99999899999999997</v>
      </c>
      <c r="Q409" s="33">
        <v>0</v>
      </c>
      <c r="R409" s="33" t="s">
        <v>8309</v>
      </c>
      <c r="S409" s="48">
        <v>409</v>
      </c>
      <c r="T4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09" s="54">
        <v>539</v>
      </c>
      <c r="V409" s="54">
        <v>254</v>
      </c>
      <c r="W409" s="54">
        <v>281</v>
      </c>
      <c r="X409" s="54">
        <v>71</v>
      </c>
      <c r="Y409" s="54"/>
      <c r="Z409" s="54"/>
      <c r="AA409" s="54" t="s">
        <v>6136</v>
      </c>
      <c r="AB409" s="54"/>
      <c r="AC409" s="54"/>
      <c r="AD409" s="56">
        <v>41812.387349537035</v>
      </c>
      <c r="AE409" s="54" t="s">
        <v>6607</v>
      </c>
      <c r="AF409" s="60" t="s">
        <v>7015</v>
      </c>
      <c r="AG409" s="54" t="s">
        <v>55</v>
      </c>
      <c r="AH409" s="32" t="s">
        <v>1862</v>
      </c>
      <c r="AI409" s="32" t="s">
        <v>1862</v>
      </c>
      <c r="AJ409" s="32" t="s">
        <v>2139</v>
      </c>
      <c r="AK409" s="32" t="s">
        <v>2139</v>
      </c>
      <c r="AL409" s="32"/>
      <c r="AM409" s="32"/>
      <c r="AN409" s="74" t="s">
        <v>8725</v>
      </c>
      <c r="AO409" s="74" t="s">
        <v>8725</v>
      </c>
      <c r="AP409" s="74" t="s">
        <v>9261</v>
      </c>
      <c r="AQ409" s="74" t="s">
        <v>9261</v>
      </c>
      <c r="AR409" s="2"/>
      <c r="AS409" s="3"/>
      <c r="AT409" s="3"/>
      <c r="AU409" s="3"/>
      <c r="AV409" s="3"/>
    </row>
    <row r="410" spans="1:48" x14ac:dyDescent="0.25">
      <c r="A410" s="46" t="s">
        <v>438</v>
      </c>
      <c r="B410">
        <v>410</v>
      </c>
      <c r="C410" s="47" t="s">
        <v>7864</v>
      </c>
      <c r="D410" s="49"/>
      <c r="E410" s="50">
        <v>7080.6728515625</v>
      </c>
      <c r="F410" s="50">
        <v>5119.64501953125</v>
      </c>
      <c r="G410" s="51"/>
      <c r="H410" s="52"/>
      <c r="I410" s="52"/>
      <c r="J410" s="63"/>
      <c r="K410" s="32">
        <v>0</v>
      </c>
      <c r="L410" s="32">
        <v>5</v>
      </c>
      <c r="M410" s="33">
        <v>43.072564</v>
      </c>
      <c r="N410" s="33">
        <v>5.44E-4</v>
      </c>
      <c r="O410" s="33">
        <v>4.1840000000000002E-3</v>
      </c>
      <c r="P410" s="33">
        <v>0.69807200000000003</v>
      </c>
      <c r="Q410" s="33">
        <v>0.35</v>
      </c>
      <c r="R410" s="33">
        <v>0</v>
      </c>
      <c r="S410" s="48">
        <v>410</v>
      </c>
      <c r="T4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0" s="54">
        <v>654</v>
      </c>
      <c r="V410" s="54">
        <v>522</v>
      </c>
      <c r="W410" s="54">
        <v>6322</v>
      </c>
      <c r="X410" s="54">
        <v>18367</v>
      </c>
      <c r="Y410" s="54"/>
      <c r="Z410" s="54"/>
      <c r="AA410" s="54"/>
      <c r="AB410" s="54"/>
      <c r="AC410" s="54"/>
      <c r="AD410" s="56">
        <v>42586.445</v>
      </c>
      <c r="AE410" s="54" t="s">
        <v>6607</v>
      </c>
      <c r="AF410" s="60" t="s">
        <v>7016</v>
      </c>
      <c r="AG410" s="54" t="s">
        <v>55</v>
      </c>
      <c r="AH410" s="32" t="s">
        <v>8369</v>
      </c>
      <c r="AI410" s="32" t="s">
        <v>8369</v>
      </c>
      <c r="AJ410" s="32" t="s">
        <v>8432</v>
      </c>
      <c r="AK410" s="32" t="s">
        <v>8432</v>
      </c>
      <c r="AL410" s="32"/>
      <c r="AM410" s="32"/>
      <c r="AN410" s="74" t="s">
        <v>8726</v>
      </c>
      <c r="AO410" s="74" t="s">
        <v>8963</v>
      </c>
      <c r="AP410" s="74" t="s">
        <v>9262</v>
      </c>
      <c r="AQ410" s="74" t="s">
        <v>9262</v>
      </c>
      <c r="AR410" s="2"/>
      <c r="AS410" s="3"/>
      <c r="AT410" s="3"/>
      <c r="AU410" s="3"/>
      <c r="AV410" s="3"/>
    </row>
    <row r="411" spans="1:48" x14ac:dyDescent="0.25">
      <c r="A411" s="46" t="s">
        <v>439</v>
      </c>
      <c r="B411">
        <v>411</v>
      </c>
      <c r="C411" s="47" t="s">
        <v>7865</v>
      </c>
      <c r="D411" s="49"/>
      <c r="E411" s="50">
        <v>5123.0546875</v>
      </c>
      <c r="F411" s="50">
        <v>6980.84130859375</v>
      </c>
      <c r="G411" s="51"/>
      <c r="H411" s="52"/>
      <c r="I411" s="52"/>
      <c r="J411" s="63"/>
      <c r="K411" s="32">
        <v>0</v>
      </c>
      <c r="L411" s="32">
        <v>6</v>
      </c>
      <c r="M411" s="33">
        <v>62.921523000000001</v>
      </c>
      <c r="N411" s="33">
        <v>5.2599999999999999E-4</v>
      </c>
      <c r="O411" s="33">
        <v>3.4450000000000001E-3</v>
      </c>
      <c r="P411" s="33">
        <v>0.761575</v>
      </c>
      <c r="Q411" s="33">
        <v>0.23333333333333334</v>
      </c>
      <c r="R411" s="33">
        <v>0</v>
      </c>
      <c r="S411" s="48">
        <v>411</v>
      </c>
      <c r="T4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1" s="54">
        <v>213</v>
      </c>
      <c r="V411" s="54">
        <v>140</v>
      </c>
      <c r="W411" s="54">
        <v>1999</v>
      </c>
      <c r="X411" s="54">
        <v>7268</v>
      </c>
      <c r="Y411" s="54"/>
      <c r="Z411" s="54"/>
      <c r="AA411" s="54" t="s">
        <v>6133</v>
      </c>
      <c r="AB411" s="54"/>
      <c r="AC411" s="54"/>
      <c r="AD411" s="56">
        <v>42694.772650462961</v>
      </c>
      <c r="AE411" s="54" t="s">
        <v>6607</v>
      </c>
      <c r="AF411" s="60" t="s">
        <v>7017</v>
      </c>
      <c r="AG411" s="54" t="s">
        <v>55</v>
      </c>
      <c r="AH411" s="32" t="s">
        <v>1863</v>
      </c>
      <c r="AI411" s="32" t="s">
        <v>1863</v>
      </c>
      <c r="AJ411" s="32" t="s">
        <v>2162</v>
      </c>
      <c r="AK411" s="32" t="s">
        <v>2162</v>
      </c>
      <c r="AL411" s="32" t="s">
        <v>2215</v>
      </c>
      <c r="AM411" s="32" t="s">
        <v>2215</v>
      </c>
      <c r="AN411" s="74" t="s">
        <v>8727</v>
      </c>
      <c r="AO411" s="74" t="s">
        <v>8964</v>
      </c>
      <c r="AP411" s="74" t="s">
        <v>9263</v>
      </c>
      <c r="AQ411" s="74" t="s">
        <v>9263</v>
      </c>
      <c r="AR411" s="2"/>
      <c r="AS411" s="3"/>
      <c r="AT411" s="3"/>
      <c r="AU411" s="3"/>
      <c r="AV411" s="3"/>
    </row>
    <row r="412" spans="1:48" x14ac:dyDescent="0.25">
      <c r="A412" s="46" t="s">
        <v>782</v>
      </c>
      <c r="B412">
        <v>412</v>
      </c>
      <c r="C412" s="47" t="s">
        <v>7866</v>
      </c>
      <c r="D412" s="49"/>
      <c r="E412" s="50">
        <v>4413</v>
      </c>
      <c r="F412" s="50">
        <v>5593.48046875</v>
      </c>
      <c r="G412" s="51"/>
      <c r="H412" s="52"/>
      <c r="I412" s="52"/>
      <c r="J412" s="63"/>
      <c r="K412" s="32">
        <v>10</v>
      </c>
      <c r="L412" s="32">
        <v>11</v>
      </c>
      <c r="M412" s="33">
        <v>1355.7999589999999</v>
      </c>
      <c r="N412" s="33">
        <v>5.7799999999999995E-4</v>
      </c>
      <c r="O412" s="33">
        <v>7.9500000000000005E-3</v>
      </c>
      <c r="P412" s="33">
        <v>2.2811629999999998</v>
      </c>
      <c r="Q412" s="33">
        <v>0.15789473684210525</v>
      </c>
      <c r="R412" s="33">
        <v>0</v>
      </c>
      <c r="S412" s="48">
        <v>412</v>
      </c>
      <c r="T4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2" s="54">
        <v>1017</v>
      </c>
      <c r="V412" s="54">
        <v>873</v>
      </c>
      <c r="W412" s="54">
        <v>10201</v>
      </c>
      <c r="X412" s="54">
        <v>9055</v>
      </c>
      <c r="Y412" s="54">
        <v>-25200</v>
      </c>
      <c r="Z412" s="54" t="s">
        <v>5716</v>
      </c>
      <c r="AA412" s="54" t="s">
        <v>6017</v>
      </c>
      <c r="AB412" s="54"/>
      <c r="AC412" s="54" t="s">
        <v>6577</v>
      </c>
      <c r="AD412" s="56">
        <v>42207.580972222226</v>
      </c>
      <c r="AE412" s="54" t="s">
        <v>6607</v>
      </c>
      <c r="AF412" s="60" t="s">
        <v>7018</v>
      </c>
      <c r="AG412" s="54" t="s">
        <v>55</v>
      </c>
      <c r="AH412" s="32" t="s">
        <v>9484</v>
      </c>
      <c r="AI412" s="32" t="s">
        <v>9484</v>
      </c>
      <c r="AJ412" s="32" t="s">
        <v>9514</v>
      </c>
      <c r="AK412" s="32" t="s">
        <v>9514</v>
      </c>
      <c r="AL412" s="32" t="s">
        <v>2215</v>
      </c>
      <c r="AM412" s="32" t="s">
        <v>2215</v>
      </c>
      <c r="AN412" s="74" t="s">
        <v>9565</v>
      </c>
      <c r="AO412" s="74" t="s">
        <v>9681</v>
      </c>
      <c r="AP412" s="74" t="s">
        <v>9767</v>
      </c>
      <c r="AQ412" s="74" t="s">
        <v>9767</v>
      </c>
      <c r="AR412" s="2"/>
      <c r="AS412" s="3"/>
      <c r="AT412" s="3"/>
      <c r="AU412" s="3"/>
      <c r="AV412" s="3"/>
    </row>
    <row r="413" spans="1:48" x14ac:dyDescent="0.25">
      <c r="A413" s="46" t="s">
        <v>440</v>
      </c>
      <c r="B413">
        <v>413</v>
      </c>
      <c r="C413" s="47" t="s">
        <v>7867</v>
      </c>
      <c r="D413" s="49"/>
      <c r="E413" s="50">
        <v>6609.14501953125</v>
      </c>
      <c r="F413" s="50">
        <v>617.20452880859375</v>
      </c>
      <c r="G413" s="51"/>
      <c r="H413" s="52"/>
      <c r="I413" s="52"/>
      <c r="J413" s="63"/>
      <c r="K413" s="32">
        <v>1</v>
      </c>
      <c r="L413" s="32">
        <v>1</v>
      </c>
      <c r="M413" s="33">
        <v>0</v>
      </c>
      <c r="N413" s="33">
        <v>0</v>
      </c>
      <c r="O413" s="33">
        <v>0</v>
      </c>
      <c r="P413" s="33">
        <v>0.99999899999999997</v>
      </c>
      <c r="Q413" s="33">
        <v>0</v>
      </c>
      <c r="R413" s="33" t="s">
        <v>8309</v>
      </c>
      <c r="S413" s="48">
        <v>413</v>
      </c>
      <c r="T4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3" s="54">
        <v>1558</v>
      </c>
      <c r="V413" s="54">
        <v>1125</v>
      </c>
      <c r="W413" s="54">
        <v>4708</v>
      </c>
      <c r="X413" s="54">
        <v>8022</v>
      </c>
      <c r="Y413" s="54">
        <v>7200</v>
      </c>
      <c r="Z413" s="54" t="s">
        <v>5717</v>
      </c>
      <c r="AA413" s="54" t="s">
        <v>6017</v>
      </c>
      <c r="AB413" s="54"/>
      <c r="AC413" s="54" t="s">
        <v>6024</v>
      </c>
      <c r="AD413" s="56">
        <v>39982.350254629629</v>
      </c>
      <c r="AE413" s="54" t="s">
        <v>6607</v>
      </c>
      <c r="AF413" s="60" t="s">
        <v>7019</v>
      </c>
      <c r="AG413" s="54" t="s">
        <v>55</v>
      </c>
      <c r="AH413" s="32" t="s">
        <v>1864</v>
      </c>
      <c r="AI413" s="32" t="s">
        <v>1864</v>
      </c>
      <c r="AJ413" s="32" t="s">
        <v>2139</v>
      </c>
      <c r="AK413" s="32" t="s">
        <v>2139</v>
      </c>
      <c r="AL413" s="32"/>
      <c r="AM413" s="32"/>
      <c r="AN413" s="74" t="s">
        <v>8728</v>
      </c>
      <c r="AO413" s="74" t="s">
        <v>8728</v>
      </c>
      <c r="AP413" s="74" t="s">
        <v>9264</v>
      </c>
      <c r="AQ413" s="74" t="s">
        <v>9264</v>
      </c>
      <c r="AR413" s="2"/>
      <c r="AS413" s="3"/>
      <c r="AT413" s="3"/>
      <c r="AU413" s="3"/>
      <c r="AV413" s="3"/>
    </row>
    <row r="414" spans="1:48" x14ac:dyDescent="0.25">
      <c r="A414" s="46" t="s">
        <v>441</v>
      </c>
      <c r="B414">
        <v>414</v>
      </c>
      <c r="C414" s="47" t="s">
        <v>7868</v>
      </c>
      <c r="D414" s="49"/>
      <c r="E414" s="50">
        <v>8518.55078125</v>
      </c>
      <c r="F414" s="50">
        <v>4982.7578125</v>
      </c>
      <c r="G414" s="51"/>
      <c r="H414" s="52"/>
      <c r="I414" s="52"/>
      <c r="J414" s="63"/>
      <c r="K414" s="32">
        <v>1</v>
      </c>
      <c r="L414" s="32">
        <v>3</v>
      </c>
      <c r="M414" s="33">
        <v>0</v>
      </c>
      <c r="N414" s="33">
        <v>5.1800000000000001E-4</v>
      </c>
      <c r="O414" s="33">
        <v>2.5000000000000001E-3</v>
      </c>
      <c r="P414" s="33">
        <v>0.52597499999999997</v>
      </c>
      <c r="Q414" s="33">
        <v>0.5</v>
      </c>
      <c r="R414" s="33">
        <v>0</v>
      </c>
      <c r="S414" s="48">
        <v>414</v>
      </c>
      <c r="T4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4" s="54">
        <v>748</v>
      </c>
      <c r="V414" s="54">
        <v>1216</v>
      </c>
      <c r="W414" s="54">
        <v>50921</v>
      </c>
      <c r="X414" s="54">
        <v>28936</v>
      </c>
      <c r="Y414" s="54">
        <v>10800</v>
      </c>
      <c r="Z414" s="54" t="s">
        <v>5718</v>
      </c>
      <c r="AA414" s="54" t="s">
        <v>6034</v>
      </c>
      <c r="AB414" s="54"/>
      <c r="AC414" s="54" t="s">
        <v>6576</v>
      </c>
      <c r="AD414" s="56">
        <v>40727.07916666667</v>
      </c>
      <c r="AE414" s="54" t="s">
        <v>6607</v>
      </c>
      <c r="AF414" s="60" t="s">
        <v>7020</v>
      </c>
      <c r="AG414" s="54" t="s">
        <v>55</v>
      </c>
      <c r="AH414" s="32" t="s">
        <v>1865</v>
      </c>
      <c r="AI414" s="32" t="s">
        <v>1865</v>
      </c>
      <c r="AJ414" s="32" t="s">
        <v>2162</v>
      </c>
      <c r="AK414" s="32" t="s">
        <v>2162</v>
      </c>
      <c r="AL414" s="32"/>
      <c r="AM414" s="32"/>
      <c r="AN414" s="74" t="s">
        <v>8638</v>
      </c>
      <c r="AO414" s="74" t="s">
        <v>8638</v>
      </c>
      <c r="AP414" s="74" t="s">
        <v>9035</v>
      </c>
      <c r="AQ414" s="74" t="s">
        <v>9035</v>
      </c>
      <c r="AR414" s="2"/>
      <c r="AS414" s="3"/>
      <c r="AT414" s="3"/>
      <c r="AU414" s="3"/>
      <c r="AV414" s="3"/>
    </row>
    <row r="415" spans="1:48" x14ac:dyDescent="0.25">
      <c r="A415" s="46" t="s">
        <v>930</v>
      </c>
      <c r="B415">
        <v>415</v>
      </c>
      <c r="C415" s="47" t="s">
        <v>7869</v>
      </c>
      <c r="D415" s="49"/>
      <c r="E415" s="50">
        <v>8221.0400390625</v>
      </c>
      <c r="F415" s="50">
        <v>1678.7584228515625</v>
      </c>
      <c r="G415" s="51"/>
      <c r="H415" s="52"/>
      <c r="I415" s="52"/>
      <c r="J415" s="63"/>
      <c r="K415" s="32">
        <v>1</v>
      </c>
      <c r="L415" s="32">
        <v>0</v>
      </c>
      <c r="M415" s="33">
        <v>0</v>
      </c>
      <c r="N415" s="33">
        <v>3.9300000000000001E-4</v>
      </c>
      <c r="O415" s="33">
        <v>8.0000000000000007E-5</v>
      </c>
      <c r="P415" s="33">
        <v>0.29737999999999998</v>
      </c>
      <c r="Q415" s="33">
        <v>0</v>
      </c>
      <c r="R415" s="33">
        <v>0</v>
      </c>
      <c r="S415" s="48">
        <v>415</v>
      </c>
      <c r="T4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5" s="54">
        <v>853</v>
      </c>
      <c r="V415" s="54">
        <v>1552</v>
      </c>
      <c r="W415" s="54">
        <v>10812</v>
      </c>
      <c r="X415" s="54">
        <v>395</v>
      </c>
      <c r="Y415" s="54">
        <v>-18000</v>
      </c>
      <c r="Z415" s="54" t="s">
        <v>5719</v>
      </c>
      <c r="AA415" s="54" t="s">
        <v>6137</v>
      </c>
      <c r="AB415" s="60" t="s">
        <v>6411</v>
      </c>
      <c r="AC415" s="54" t="s">
        <v>6598</v>
      </c>
      <c r="AD415" s="56">
        <v>39163.054826388892</v>
      </c>
      <c r="AE415" s="54" t="s">
        <v>6607</v>
      </c>
      <c r="AF415" s="60" t="s">
        <v>7021</v>
      </c>
      <c r="AG415" s="54" t="s">
        <v>54</v>
      </c>
      <c r="AH415" s="32"/>
      <c r="AI415" s="32"/>
      <c r="AJ415" s="32"/>
      <c r="AK415" s="32"/>
      <c r="AL415" s="32"/>
      <c r="AM415" s="32"/>
      <c r="AN415" s="32"/>
      <c r="AO415" s="32"/>
      <c r="AP415" s="32"/>
      <c r="AQ415" s="32"/>
      <c r="AR415" s="2"/>
      <c r="AS415" s="3"/>
      <c r="AT415" s="3"/>
      <c r="AU415" s="3"/>
      <c r="AV415" s="3"/>
    </row>
    <row r="416" spans="1:48" x14ac:dyDescent="0.25">
      <c r="A416" s="46" t="s">
        <v>443</v>
      </c>
      <c r="B416">
        <v>416</v>
      </c>
      <c r="C416" s="47" t="s">
        <v>7870</v>
      </c>
      <c r="D416" s="49"/>
      <c r="E416" s="50">
        <v>330.7828369140625</v>
      </c>
      <c r="F416" s="50">
        <v>6870.669921875</v>
      </c>
      <c r="G416" s="51"/>
      <c r="H416" s="52"/>
      <c r="I416" s="52"/>
      <c r="J416" s="63"/>
      <c r="K416" s="32">
        <v>0</v>
      </c>
      <c r="L416" s="32">
        <v>1</v>
      </c>
      <c r="M416" s="33">
        <v>0</v>
      </c>
      <c r="N416" s="33">
        <v>4.1199999999999999E-4</v>
      </c>
      <c r="O416" s="33">
        <v>2.2100000000000001E-4</v>
      </c>
      <c r="P416" s="33">
        <v>0.25990099999999999</v>
      </c>
      <c r="Q416" s="33">
        <v>0</v>
      </c>
      <c r="R416" s="33">
        <v>0</v>
      </c>
      <c r="S416" s="48">
        <v>416</v>
      </c>
      <c r="T4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6" s="54">
        <v>14</v>
      </c>
      <c r="V416" s="54">
        <v>44</v>
      </c>
      <c r="W416" s="54">
        <v>947</v>
      </c>
      <c r="X416" s="54">
        <v>661</v>
      </c>
      <c r="Y416" s="54">
        <v>7200</v>
      </c>
      <c r="Z416" s="54" t="s">
        <v>5720</v>
      </c>
      <c r="AA416" s="54" t="s">
        <v>6138</v>
      </c>
      <c r="AB416" s="54"/>
      <c r="AC416" s="54" t="s">
        <v>6024</v>
      </c>
      <c r="AD416" s="56">
        <v>40004.871851851851</v>
      </c>
      <c r="AE416" s="54" t="s">
        <v>6607</v>
      </c>
      <c r="AF416" s="60" t="s">
        <v>7022</v>
      </c>
      <c r="AG416" s="54" t="s">
        <v>55</v>
      </c>
      <c r="AH416" s="32" t="s">
        <v>1867</v>
      </c>
      <c r="AI416" s="32" t="s">
        <v>1867</v>
      </c>
      <c r="AJ416" s="32" t="s">
        <v>2139</v>
      </c>
      <c r="AK416" s="32" t="s">
        <v>2139</v>
      </c>
      <c r="AL416" s="32"/>
      <c r="AM416" s="32"/>
      <c r="AN416" s="74" t="s">
        <v>8729</v>
      </c>
      <c r="AO416" s="74" t="s">
        <v>8729</v>
      </c>
      <c r="AP416" s="74" t="s">
        <v>9265</v>
      </c>
      <c r="AQ416" s="74" t="s">
        <v>9265</v>
      </c>
      <c r="AR416" s="2"/>
      <c r="AS416" s="3"/>
      <c r="AT416" s="3"/>
      <c r="AU416" s="3"/>
      <c r="AV416" s="3"/>
    </row>
    <row r="417" spans="1:48" x14ac:dyDescent="0.25">
      <c r="A417" s="46" t="s">
        <v>834</v>
      </c>
      <c r="B417">
        <v>417</v>
      </c>
      <c r="C417" s="47" t="s">
        <v>7871</v>
      </c>
      <c r="D417" s="49"/>
      <c r="E417" s="50">
        <v>3393.972900390625</v>
      </c>
      <c r="F417" s="50">
        <v>5901.97265625</v>
      </c>
      <c r="G417" s="51"/>
      <c r="H417" s="52"/>
      <c r="I417" s="52"/>
      <c r="J417" s="63"/>
      <c r="K417" s="32">
        <v>6</v>
      </c>
      <c r="L417" s="32">
        <v>6</v>
      </c>
      <c r="M417" s="33">
        <v>1341.10619</v>
      </c>
      <c r="N417" s="33">
        <v>5.4900000000000001E-4</v>
      </c>
      <c r="O417" s="33">
        <v>5.1320000000000003E-3</v>
      </c>
      <c r="P417" s="33">
        <v>1.4222520000000001</v>
      </c>
      <c r="Q417" s="33">
        <v>0.21111111111111111</v>
      </c>
      <c r="R417" s="33">
        <v>0</v>
      </c>
      <c r="S417" s="48">
        <v>417</v>
      </c>
      <c r="T4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7" s="54">
        <v>208</v>
      </c>
      <c r="V417" s="54">
        <v>504</v>
      </c>
      <c r="W417" s="54">
        <v>30613</v>
      </c>
      <c r="X417" s="54">
        <v>25178</v>
      </c>
      <c r="Y417" s="54"/>
      <c r="Z417" s="54"/>
      <c r="AA417" s="54"/>
      <c r="AB417" s="54"/>
      <c r="AC417" s="54"/>
      <c r="AD417" s="56">
        <v>42893.635949074072</v>
      </c>
      <c r="AE417" s="54" t="s">
        <v>6607</v>
      </c>
      <c r="AF417" s="60" t="s">
        <v>7023</v>
      </c>
      <c r="AG417" s="54" t="s">
        <v>55</v>
      </c>
      <c r="AH417" s="32" t="s">
        <v>9485</v>
      </c>
      <c r="AI417" s="32" t="s">
        <v>9513</v>
      </c>
      <c r="AJ417" s="32" t="s">
        <v>2189</v>
      </c>
      <c r="AK417" s="32" t="s">
        <v>8418</v>
      </c>
      <c r="AL417" s="32"/>
      <c r="AM417" s="32"/>
      <c r="AN417" s="74" t="s">
        <v>9566</v>
      </c>
      <c r="AO417" s="74" t="s">
        <v>9682</v>
      </c>
      <c r="AP417" s="74" t="s">
        <v>9266</v>
      </c>
      <c r="AQ417" s="74" t="s">
        <v>9266</v>
      </c>
      <c r="AR417" s="2"/>
      <c r="AS417" s="3"/>
      <c r="AT417" s="3"/>
      <c r="AU417" s="3"/>
      <c r="AV417" s="3"/>
    </row>
    <row r="418" spans="1:48" x14ac:dyDescent="0.25">
      <c r="A418" s="46" t="s">
        <v>444</v>
      </c>
      <c r="B418">
        <v>418</v>
      </c>
      <c r="C418" s="47" t="s">
        <v>7872</v>
      </c>
      <c r="D418" s="49"/>
      <c r="E418" s="50">
        <v>399.40274047851563</v>
      </c>
      <c r="F418" s="50">
        <v>5316.279296875</v>
      </c>
      <c r="G418" s="51"/>
      <c r="H418" s="52"/>
      <c r="I418" s="52"/>
      <c r="J418" s="63"/>
      <c r="K418" s="32">
        <v>0</v>
      </c>
      <c r="L418" s="32">
        <v>2</v>
      </c>
      <c r="M418" s="33">
        <v>2416</v>
      </c>
      <c r="N418" s="33">
        <v>4.8000000000000001E-4</v>
      </c>
      <c r="O418" s="33">
        <v>1.0480000000000001E-3</v>
      </c>
      <c r="P418" s="33">
        <v>0.62031999999999998</v>
      </c>
      <c r="Q418" s="33">
        <v>0</v>
      </c>
      <c r="R418" s="33">
        <v>0</v>
      </c>
      <c r="S418" s="48">
        <v>418</v>
      </c>
      <c r="T4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8" s="54">
        <v>1596</v>
      </c>
      <c r="V418" s="54">
        <v>2430</v>
      </c>
      <c r="W418" s="54">
        <v>79033</v>
      </c>
      <c r="X418" s="54">
        <v>51268</v>
      </c>
      <c r="Y418" s="54"/>
      <c r="Z418" s="54" t="s">
        <v>5721</v>
      </c>
      <c r="AA418" s="54"/>
      <c r="AB418" s="54"/>
      <c r="AC418" s="54"/>
      <c r="AD418" s="56">
        <v>41112.503252314818</v>
      </c>
      <c r="AE418" s="54" t="s">
        <v>6607</v>
      </c>
      <c r="AF418" s="60" t="s">
        <v>7024</v>
      </c>
      <c r="AG418" s="54" t="s">
        <v>55</v>
      </c>
      <c r="AH418" s="32"/>
      <c r="AI418" s="32"/>
      <c r="AJ418" s="32"/>
      <c r="AK418" s="32"/>
      <c r="AL418" s="32"/>
      <c r="AM418" s="32"/>
      <c r="AN418" s="74" t="s">
        <v>8730</v>
      </c>
      <c r="AO418" s="74" t="s">
        <v>8730</v>
      </c>
      <c r="AP418" s="74" t="s">
        <v>9267</v>
      </c>
      <c r="AQ418" s="74" t="s">
        <v>9267</v>
      </c>
      <c r="AR418" s="2"/>
      <c r="AS418" s="3"/>
      <c r="AT418" s="3"/>
      <c r="AU418" s="3"/>
      <c r="AV418" s="3"/>
    </row>
    <row r="419" spans="1:48" x14ac:dyDescent="0.25">
      <c r="A419" s="46" t="s">
        <v>931</v>
      </c>
      <c r="B419">
        <v>419</v>
      </c>
      <c r="C419" s="47" t="s">
        <v>7873</v>
      </c>
      <c r="D419" s="49"/>
      <c r="E419" s="50">
        <v>1516.8909912109375</v>
      </c>
      <c r="F419" s="50">
        <v>4098.15966796875</v>
      </c>
      <c r="G419" s="51"/>
      <c r="H419" s="52"/>
      <c r="I419" s="52"/>
      <c r="J419" s="63"/>
      <c r="K419" s="32">
        <v>2</v>
      </c>
      <c r="L419" s="32">
        <v>0</v>
      </c>
      <c r="M419" s="33">
        <v>1210</v>
      </c>
      <c r="N419" s="33">
        <v>3.7199999999999999E-4</v>
      </c>
      <c r="O419" s="33">
        <v>4.5000000000000003E-5</v>
      </c>
      <c r="P419" s="33">
        <v>0.84718000000000004</v>
      </c>
      <c r="Q419" s="33">
        <v>0</v>
      </c>
      <c r="R419" s="33">
        <v>0</v>
      </c>
      <c r="S419" s="48">
        <v>419</v>
      </c>
      <c r="T4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19" s="54">
        <v>43</v>
      </c>
      <c r="V419" s="54">
        <v>7450</v>
      </c>
      <c r="W419" s="54">
        <v>85</v>
      </c>
      <c r="X419" s="54">
        <v>0</v>
      </c>
      <c r="Y419" s="54">
        <v>-7200</v>
      </c>
      <c r="Z419" s="54" t="s">
        <v>5722</v>
      </c>
      <c r="AA419" s="54" t="s">
        <v>6012</v>
      </c>
      <c r="AB419" s="60" t="s">
        <v>6412</v>
      </c>
      <c r="AC419" s="54" t="s">
        <v>6588</v>
      </c>
      <c r="AD419" s="56">
        <v>40780.489224537036</v>
      </c>
      <c r="AE419" s="54" t="s">
        <v>6607</v>
      </c>
      <c r="AF419" s="60" t="s">
        <v>7025</v>
      </c>
      <c r="AG419" s="54" t="s">
        <v>54</v>
      </c>
      <c r="AH419" s="32"/>
      <c r="AI419" s="32"/>
      <c r="AJ419" s="32"/>
      <c r="AK419" s="32"/>
      <c r="AL419" s="32"/>
      <c r="AM419" s="32"/>
      <c r="AN419" s="32"/>
      <c r="AO419" s="32"/>
      <c r="AP419" s="32"/>
      <c r="AQ419" s="32"/>
      <c r="AR419" s="2"/>
      <c r="AS419" s="3"/>
      <c r="AT419" s="3"/>
      <c r="AU419" s="3"/>
      <c r="AV419" s="3"/>
    </row>
    <row r="420" spans="1:48" x14ac:dyDescent="0.25">
      <c r="A420" s="46" t="s">
        <v>445</v>
      </c>
      <c r="B420">
        <v>420</v>
      </c>
      <c r="C420" s="47" t="s">
        <v>7874</v>
      </c>
      <c r="D420" s="49"/>
      <c r="E420" s="50">
        <v>4851.1630859375</v>
      </c>
      <c r="F420" s="50">
        <v>1048.044189453125</v>
      </c>
      <c r="G420" s="51"/>
      <c r="H420" s="52"/>
      <c r="I420" s="52"/>
      <c r="J420" s="63"/>
      <c r="K420" s="32">
        <v>0</v>
      </c>
      <c r="L420" s="32">
        <v>1</v>
      </c>
      <c r="M420" s="33">
        <v>0</v>
      </c>
      <c r="N420" s="33">
        <v>3.0400000000000002E-4</v>
      </c>
      <c r="O420" s="33">
        <v>1.9999999999999999E-6</v>
      </c>
      <c r="P420" s="33">
        <v>0.51005100000000003</v>
      </c>
      <c r="Q420" s="33">
        <v>0</v>
      </c>
      <c r="R420" s="33">
        <v>0</v>
      </c>
      <c r="S420" s="48">
        <v>420</v>
      </c>
      <c r="T4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0" s="54">
        <v>62</v>
      </c>
      <c r="V420" s="54">
        <v>43</v>
      </c>
      <c r="W420" s="54">
        <v>1237</v>
      </c>
      <c r="X420" s="54">
        <v>548</v>
      </c>
      <c r="Y420" s="54"/>
      <c r="Z420" s="54"/>
      <c r="AA420" s="54"/>
      <c r="AB420" s="54"/>
      <c r="AC420" s="54"/>
      <c r="AD420" s="56">
        <v>42872.607569444444</v>
      </c>
      <c r="AE420" s="54" t="s">
        <v>6607</v>
      </c>
      <c r="AF420" s="60" t="s">
        <v>7026</v>
      </c>
      <c r="AG420" s="54" t="s">
        <v>55</v>
      </c>
      <c r="AH420" s="32" t="s">
        <v>1868</v>
      </c>
      <c r="AI420" s="32" t="s">
        <v>1868</v>
      </c>
      <c r="AJ420" s="32" t="s">
        <v>2139</v>
      </c>
      <c r="AK420" s="32" t="s">
        <v>2139</v>
      </c>
      <c r="AL420" s="32"/>
      <c r="AM420" s="32"/>
      <c r="AN420" s="74" t="s">
        <v>8731</v>
      </c>
      <c r="AO420" s="74" t="s">
        <v>8731</v>
      </c>
      <c r="AP420" s="74" t="s">
        <v>9268</v>
      </c>
      <c r="AQ420" s="74" t="s">
        <v>9268</v>
      </c>
      <c r="AR420" s="2"/>
      <c r="AS420" s="3"/>
      <c r="AT420" s="3"/>
      <c r="AU420" s="3"/>
      <c r="AV420" s="3"/>
    </row>
    <row r="421" spans="1:48" x14ac:dyDescent="0.25">
      <c r="A421" s="46" t="s">
        <v>446</v>
      </c>
      <c r="B421">
        <v>421</v>
      </c>
      <c r="C421" s="47" t="s">
        <v>7875</v>
      </c>
      <c r="D421" s="49"/>
      <c r="E421" s="50">
        <v>7416.49609375</v>
      </c>
      <c r="F421" s="50">
        <v>4783.31396484375</v>
      </c>
      <c r="G421" s="51"/>
      <c r="H421" s="52"/>
      <c r="I421" s="52"/>
      <c r="J421" s="63"/>
      <c r="K421" s="32">
        <v>0</v>
      </c>
      <c r="L421" s="32">
        <v>3</v>
      </c>
      <c r="M421" s="33">
        <v>0</v>
      </c>
      <c r="N421" s="33">
        <v>3.9199999999999999E-4</v>
      </c>
      <c r="O421" s="33">
        <v>4.1E-5</v>
      </c>
      <c r="P421" s="33">
        <v>0.64586699999999997</v>
      </c>
      <c r="Q421" s="33">
        <v>0.5</v>
      </c>
      <c r="R421" s="33">
        <v>0</v>
      </c>
      <c r="S421" s="48">
        <v>421</v>
      </c>
      <c r="T4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1" s="54">
        <v>9</v>
      </c>
      <c r="V421" s="54">
        <v>5</v>
      </c>
      <c r="W421" s="54">
        <v>2</v>
      </c>
      <c r="X421" s="54">
        <v>1</v>
      </c>
      <c r="Y421" s="54"/>
      <c r="Z421" s="54" t="s">
        <v>5723</v>
      </c>
      <c r="AA421" s="54" t="s">
        <v>6017</v>
      </c>
      <c r="AB421" s="60" t="s">
        <v>6413</v>
      </c>
      <c r="AC421" s="54"/>
      <c r="AD421" s="56">
        <v>43235.434016203704</v>
      </c>
      <c r="AE421" s="54" t="s">
        <v>6607</v>
      </c>
      <c r="AF421" s="60" t="s">
        <v>7027</v>
      </c>
      <c r="AG421" s="54" t="s">
        <v>55</v>
      </c>
      <c r="AH421" s="32"/>
      <c r="AI421" s="32"/>
      <c r="AJ421" s="32"/>
      <c r="AK421" s="32"/>
      <c r="AL421" s="32" t="s">
        <v>2224</v>
      </c>
      <c r="AM421" s="32" t="s">
        <v>2224</v>
      </c>
      <c r="AN421" s="74" t="s">
        <v>8732</v>
      </c>
      <c r="AO421" s="74" t="s">
        <v>8732</v>
      </c>
      <c r="AP421" s="74" t="s">
        <v>9269</v>
      </c>
      <c r="AQ421" s="74" t="s">
        <v>9269</v>
      </c>
      <c r="AR421" s="2"/>
      <c r="AS421" s="3"/>
      <c r="AT421" s="3"/>
      <c r="AU421" s="3"/>
      <c r="AV421" s="3"/>
    </row>
    <row r="422" spans="1:48" x14ac:dyDescent="0.25">
      <c r="A422" s="46" t="s">
        <v>510</v>
      </c>
      <c r="B422">
        <v>422</v>
      </c>
      <c r="C422" s="47" t="s">
        <v>7876</v>
      </c>
      <c r="D422" s="49"/>
      <c r="E422" s="50">
        <v>7363.51123046875</v>
      </c>
      <c r="F422" s="50">
        <v>6414.82177734375</v>
      </c>
      <c r="G422" s="51"/>
      <c r="H422" s="52"/>
      <c r="I422" s="52"/>
      <c r="J422" s="63"/>
      <c r="K422" s="32">
        <v>3</v>
      </c>
      <c r="L422" s="32">
        <v>2</v>
      </c>
      <c r="M422" s="33">
        <v>133.77066400000001</v>
      </c>
      <c r="N422" s="33">
        <v>3.9300000000000001E-4</v>
      </c>
      <c r="O422" s="33">
        <v>4.5000000000000003E-5</v>
      </c>
      <c r="P422" s="33">
        <v>1.0713239999999999</v>
      </c>
      <c r="Q422" s="33">
        <v>0.25</v>
      </c>
      <c r="R422" s="33">
        <v>0</v>
      </c>
      <c r="S422" s="48">
        <v>422</v>
      </c>
      <c r="T4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2" s="54">
        <v>1821</v>
      </c>
      <c r="V422" s="54">
        <v>2179</v>
      </c>
      <c r="W422" s="54">
        <v>13853</v>
      </c>
      <c r="X422" s="54">
        <v>22041</v>
      </c>
      <c r="Y422" s="54">
        <v>10800</v>
      </c>
      <c r="Z422" s="54" t="s">
        <v>5724</v>
      </c>
      <c r="AA422" s="54" t="s">
        <v>6012</v>
      </c>
      <c r="AB422" s="60" t="s">
        <v>6414</v>
      </c>
      <c r="AC422" s="54" t="s">
        <v>6576</v>
      </c>
      <c r="AD422" s="56">
        <v>41813.910173611112</v>
      </c>
      <c r="AE422" s="54" t="s">
        <v>6607</v>
      </c>
      <c r="AF422" s="60" t="s">
        <v>7028</v>
      </c>
      <c r="AG422" s="54" t="s">
        <v>55</v>
      </c>
      <c r="AH422" s="32" t="s">
        <v>1901</v>
      </c>
      <c r="AI422" s="32" t="s">
        <v>1901</v>
      </c>
      <c r="AJ422" s="32" t="s">
        <v>2139</v>
      </c>
      <c r="AK422" s="32" t="s">
        <v>2139</v>
      </c>
      <c r="AL422" s="32" t="s">
        <v>2224</v>
      </c>
      <c r="AM422" s="32" t="s">
        <v>2224</v>
      </c>
      <c r="AN422" s="74" t="s">
        <v>8733</v>
      </c>
      <c r="AO422" s="74" t="s">
        <v>8733</v>
      </c>
      <c r="AP422" s="74" t="s">
        <v>9270</v>
      </c>
      <c r="AQ422" s="74" t="s">
        <v>9270</v>
      </c>
      <c r="AR422" s="2"/>
      <c r="AS422" s="3"/>
      <c r="AT422" s="3"/>
      <c r="AU422" s="3"/>
      <c r="AV422" s="3"/>
    </row>
    <row r="423" spans="1:48" x14ac:dyDescent="0.25">
      <c r="A423" s="46" t="s">
        <v>447</v>
      </c>
      <c r="B423">
        <v>423</v>
      </c>
      <c r="C423" s="47" t="s">
        <v>7877</v>
      </c>
      <c r="D423" s="49"/>
      <c r="E423" s="50">
        <v>9406.244140625</v>
      </c>
      <c r="F423" s="50">
        <v>5967.8427734375</v>
      </c>
      <c r="G423" s="51"/>
      <c r="H423" s="52"/>
      <c r="I423" s="52"/>
      <c r="J423" s="63"/>
      <c r="K423" s="32">
        <v>0</v>
      </c>
      <c r="L423" s="32">
        <v>4</v>
      </c>
      <c r="M423" s="33">
        <v>2459.277932</v>
      </c>
      <c r="N423" s="33">
        <v>3.9800000000000002E-4</v>
      </c>
      <c r="O423" s="33">
        <v>6.2000000000000003E-5</v>
      </c>
      <c r="P423" s="33">
        <v>1.136897</v>
      </c>
      <c r="Q423" s="33">
        <v>0</v>
      </c>
      <c r="R423" s="33">
        <v>0</v>
      </c>
      <c r="S423" s="48">
        <v>423</v>
      </c>
      <c r="T4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3" s="54">
        <v>526</v>
      </c>
      <c r="V423" s="54">
        <v>1629</v>
      </c>
      <c r="W423" s="54">
        <v>5750</v>
      </c>
      <c r="X423" s="54">
        <v>3082</v>
      </c>
      <c r="Y423" s="54">
        <v>7200</v>
      </c>
      <c r="Z423" s="54" t="s">
        <v>5725</v>
      </c>
      <c r="AA423" s="54" t="s">
        <v>6024</v>
      </c>
      <c r="AB423" s="54"/>
      <c r="AC423" s="54" t="s">
        <v>6024</v>
      </c>
      <c r="AD423" s="56">
        <v>41366.122916666667</v>
      </c>
      <c r="AE423" s="54" t="s">
        <v>6607</v>
      </c>
      <c r="AF423" s="60" t="s">
        <v>7029</v>
      </c>
      <c r="AG423" s="54" t="s">
        <v>55</v>
      </c>
      <c r="AH423" s="32" t="s">
        <v>8370</v>
      </c>
      <c r="AI423" s="32" t="s">
        <v>8370</v>
      </c>
      <c r="AJ423" s="32" t="s">
        <v>2139</v>
      </c>
      <c r="AK423" s="32" t="s">
        <v>2139</v>
      </c>
      <c r="AL423" s="32"/>
      <c r="AM423" s="32"/>
      <c r="AN423" s="74" t="s">
        <v>8734</v>
      </c>
      <c r="AO423" s="74" t="s">
        <v>8734</v>
      </c>
      <c r="AP423" s="74" t="s">
        <v>9271</v>
      </c>
      <c r="AQ423" s="74" t="s">
        <v>9271</v>
      </c>
      <c r="AR423" s="2"/>
      <c r="AS423" s="3"/>
      <c r="AT423" s="3"/>
      <c r="AU423" s="3"/>
      <c r="AV423" s="3"/>
    </row>
    <row r="424" spans="1:48" x14ac:dyDescent="0.25">
      <c r="A424" s="46" t="s">
        <v>932</v>
      </c>
      <c r="B424">
        <v>424</v>
      </c>
      <c r="C424" s="47" t="s">
        <v>7878</v>
      </c>
      <c r="D424" s="49"/>
      <c r="E424" s="50">
        <v>9483.298828125</v>
      </c>
      <c r="F424" s="50">
        <v>3884.2294921875</v>
      </c>
      <c r="G424" s="51"/>
      <c r="H424" s="52"/>
      <c r="I424" s="52"/>
      <c r="J424" s="63"/>
      <c r="K424" s="32">
        <v>1</v>
      </c>
      <c r="L424" s="32">
        <v>0</v>
      </c>
      <c r="M424" s="33">
        <v>0</v>
      </c>
      <c r="N424" s="33">
        <v>3.21E-4</v>
      </c>
      <c r="O424" s="33">
        <v>3.0000000000000001E-6</v>
      </c>
      <c r="P424" s="33">
        <v>0.39159100000000002</v>
      </c>
      <c r="Q424" s="33">
        <v>0</v>
      </c>
      <c r="R424" s="33">
        <v>0</v>
      </c>
      <c r="S424" s="48">
        <v>424</v>
      </c>
      <c r="T4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4" s="54">
        <v>87</v>
      </c>
      <c r="V424" s="54">
        <v>532</v>
      </c>
      <c r="W424" s="54">
        <v>6184</v>
      </c>
      <c r="X424" s="54">
        <v>633</v>
      </c>
      <c r="Y424" s="54">
        <v>-7200</v>
      </c>
      <c r="Z424" s="54" t="s">
        <v>5726</v>
      </c>
      <c r="AA424" s="54" t="s">
        <v>6024</v>
      </c>
      <c r="AB424" s="54"/>
      <c r="AC424" s="54" t="s">
        <v>6588</v>
      </c>
      <c r="AD424" s="56">
        <v>39998.482395833336</v>
      </c>
      <c r="AE424" s="54" t="s">
        <v>6607</v>
      </c>
      <c r="AF424" s="60" t="s">
        <v>7030</v>
      </c>
      <c r="AG424" s="54" t="s">
        <v>54</v>
      </c>
      <c r="AH424" s="32"/>
      <c r="AI424" s="32"/>
      <c r="AJ424" s="32"/>
      <c r="AK424" s="32"/>
      <c r="AL424" s="32"/>
      <c r="AM424" s="32"/>
      <c r="AN424" s="32"/>
      <c r="AO424" s="32"/>
      <c r="AP424" s="32"/>
      <c r="AQ424" s="32"/>
      <c r="AR424" s="2"/>
      <c r="AS424" s="3"/>
      <c r="AT424" s="3"/>
      <c r="AU424" s="3"/>
      <c r="AV424" s="3"/>
    </row>
    <row r="425" spans="1:48" x14ac:dyDescent="0.25">
      <c r="A425" s="46" t="s">
        <v>933</v>
      </c>
      <c r="B425">
        <v>425</v>
      </c>
      <c r="C425" s="47" t="s">
        <v>7879</v>
      </c>
      <c r="D425" s="49"/>
      <c r="E425" s="50">
        <v>9578.3486328125</v>
      </c>
      <c r="F425" s="50">
        <v>4030.531005859375</v>
      </c>
      <c r="G425" s="51"/>
      <c r="H425" s="52"/>
      <c r="I425" s="52"/>
      <c r="J425" s="63"/>
      <c r="K425" s="32">
        <v>1</v>
      </c>
      <c r="L425" s="32">
        <v>0</v>
      </c>
      <c r="M425" s="33">
        <v>0</v>
      </c>
      <c r="N425" s="33">
        <v>3.21E-4</v>
      </c>
      <c r="O425" s="33">
        <v>3.0000000000000001E-6</v>
      </c>
      <c r="P425" s="33">
        <v>0.39159100000000002</v>
      </c>
      <c r="Q425" s="33">
        <v>0</v>
      </c>
      <c r="R425" s="33">
        <v>0</v>
      </c>
      <c r="S425" s="48">
        <v>425</v>
      </c>
      <c r="T4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5" s="54">
        <v>739</v>
      </c>
      <c r="V425" s="54">
        <v>6670</v>
      </c>
      <c r="W425" s="54">
        <v>21367</v>
      </c>
      <c r="X425" s="54">
        <v>7580</v>
      </c>
      <c r="Y425" s="54">
        <v>7200</v>
      </c>
      <c r="Z425" s="54" t="s">
        <v>5727</v>
      </c>
      <c r="AA425" s="54" t="s">
        <v>6139</v>
      </c>
      <c r="AB425" s="60" t="s">
        <v>6415</v>
      </c>
      <c r="AC425" s="54" t="s">
        <v>6024</v>
      </c>
      <c r="AD425" s="56">
        <v>39696.339375000003</v>
      </c>
      <c r="AE425" s="54" t="s">
        <v>6607</v>
      </c>
      <c r="AF425" s="60" t="s">
        <v>7031</v>
      </c>
      <c r="AG425" s="54" t="s">
        <v>54</v>
      </c>
      <c r="AH425" s="32"/>
      <c r="AI425" s="32"/>
      <c r="AJ425" s="32"/>
      <c r="AK425" s="32"/>
      <c r="AL425" s="32"/>
      <c r="AM425" s="32"/>
      <c r="AN425" s="32"/>
      <c r="AO425" s="32"/>
      <c r="AP425" s="32"/>
      <c r="AQ425" s="32"/>
      <c r="AR425" s="2"/>
      <c r="AS425" s="3"/>
      <c r="AT425" s="3"/>
      <c r="AU425" s="3"/>
      <c r="AV425" s="3"/>
    </row>
    <row r="426" spans="1:48" x14ac:dyDescent="0.25">
      <c r="A426" s="46" t="s">
        <v>448</v>
      </c>
      <c r="B426">
        <v>426</v>
      </c>
      <c r="C426" s="47" t="s">
        <v>7880</v>
      </c>
      <c r="D426" s="49"/>
      <c r="E426" s="50">
        <v>2545.778076171875</v>
      </c>
      <c r="F426" s="50">
        <v>9716.84375</v>
      </c>
      <c r="G426" s="51"/>
      <c r="H426" s="52"/>
      <c r="I426" s="52"/>
      <c r="J426" s="63"/>
      <c r="K426" s="32">
        <v>0</v>
      </c>
      <c r="L426" s="32">
        <v>1</v>
      </c>
      <c r="M426" s="33">
        <v>0</v>
      </c>
      <c r="N426" s="33">
        <v>1</v>
      </c>
      <c r="O426" s="33">
        <v>0</v>
      </c>
      <c r="P426" s="33">
        <v>0.99999899999999997</v>
      </c>
      <c r="Q426" s="33">
        <v>0</v>
      </c>
      <c r="R426" s="33">
        <v>0</v>
      </c>
      <c r="S426" s="48">
        <v>426</v>
      </c>
      <c r="T4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6" s="54">
        <v>92</v>
      </c>
      <c r="V426" s="54">
        <v>708</v>
      </c>
      <c r="W426" s="54">
        <v>3801</v>
      </c>
      <c r="X426" s="54">
        <v>10666</v>
      </c>
      <c r="Y426" s="54">
        <v>7200</v>
      </c>
      <c r="Z426" s="54" t="s">
        <v>5728</v>
      </c>
      <c r="AA426" s="54" t="s">
        <v>6140</v>
      </c>
      <c r="AB426" s="60" t="s">
        <v>6416</v>
      </c>
      <c r="AC426" s="54" t="s">
        <v>6027</v>
      </c>
      <c r="AD426" s="56">
        <v>41759.32135416667</v>
      </c>
      <c r="AE426" s="54" t="s">
        <v>6607</v>
      </c>
      <c r="AF426" s="60" t="s">
        <v>7032</v>
      </c>
      <c r="AG426" s="54" t="s">
        <v>55</v>
      </c>
      <c r="AH426" s="32" t="s">
        <v>1871</v>
      </c>
      <c r="AI426" s="32" t="s">
        <v>1871</v>
      </c>
      <c r="AJ426" s="32" t="s">
        <v>2139</v>
      </c>
      <c r="AK426" s="32" t="s">
        <v>2139</v>
      </c>
      <c r="AL426" s="32"/>
      <c r="AM426" s="32"/>
      <c r="AN426" s="74" t="s">
        <v>8735</v>
      </c>
      <c r="AO426" s="74" t="s">
        <v>8735</v>
      </c>
      <c r="AP426" s="74" t="s">
        <v>9272</v>
      </c>
      <c r="AQ426" s="74" t="s">
        <v>9272</v>
      </c>
      <c r="AR426" s="2"/>
      <c r="AS426" s="3"/>
      <c r="AT426" s="3"/>
      <c r="AU426" s="3"/>
      <c r="AV426" s="3"/>
    </row>
    <row r="427" spans="1:48" x14ac:dyDescent="0.25">
      <c r="A427" s="46" t="s">
        <v>934</v>
      </c>
      <c r="B427">
        <v>427</v>
      </c>
      <c r="C427" s="47" t="s">
        <v>7881</v>
      </c>
      <c r="D427" s="49"/>
      <c r="E427" s="50">
        <v>5791.16455078125</v>
      </c>
      <c r="F427" s="50">
        <v>6795.61767578125</v>
      </c>
      <c r="G427" s="51"/>
      <c r="H427" s="52"/>
      <c r="I427" s="52"/>
      <c r="J427" s="63"/>
      <c r="K427" s="32">
        <v>1</v>
      </c>
      <c r="L427" s="32">
        <v>0</v>
      </c>
      <c r="M427" s="33">
        <v>0</v>
      </c>
      <c r="N427" s="33">
        <v>1</v>
      </c>
      <c r="O427" s="33">
        <v>0</v>
      </c>
      <c r="P427" s="33">
        <v>0.99999899999999997</v>
      </c>
      <c r="Q427" s="33">
        <v>0</v>
      </c>
      <c r="R427" s="33">
        <v>0</v>
      </c>
      <c r="S427" s="48">
        <v>427</v>
      </c>
      <c r="T4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7" s="54">
        <v>1172</v>
      </c>
      <c r="V427" s="54">
        <v>1559</v>
      </c>
      <c r="W427" s="54">
        <v>17423</v>
      </c>
      <c r="X427" s="54">
        <v>4370</v>
      </c>
      <c r="Y427" s="54">
        <v>7200</v>
      </c>
      <c r="Z427" s="54" t="s">
        <v>5729</v>
      </c>
      <c r="AA427" s="54" t="s">
        <v>6053</v>
      </c>
      <c r="AB427" s="54"/>
      <c r="AC427" s="54" t="s">
        <v>6024</v>
      </c>
      <c r="AD427" s="56">
        <v>40617.966736111113</v>
      </c>
      <c r="AE427" s="54" t="s">
        <v>6607</v>
      </c>
      <c r="AF427" s="60" t="s">
        <v>7033</v>
      </c>
      <c r="AG427" s="54" t="s">
        <v>54</v>
      </c>
      <c r="AH427" s="32"/>
      <c r="AI427" s="32"/>
      <c r="AJ427" s="32"/>
      <c r="AK427" s="32"/>
      <c r="AL427" s="32"/>
      <c r="AM427" s="32"/>
      <c r="AN427" s="32"/>
      <c r="AO427" s="32"/>
      <c r="AP427" s="32"/>
      <c r="AQ427" s="32"/>
      <c r="AR427" s="2"/>
      <c r="AS427" s="3"/>
      <c r="AT427" s="3"/>
      <c r="AU427" s="3"/>
      <c r="AV427" s="3"/>
    </row>
    <row r="428" spans="1:48" x14ac:dyDescent="0.25">
      <c r="A428" s="46" t="s">
        <v>449</v>
      </c>
      <c r="B428">
        <v>428</v>
      </c>
      <c r="C428" s="47" t="s">
        <v>7882</v>
      </c>
      <c r="D428" s="49"/>
      <c r="E428" s="50">
        <v>9129.12890625</v>
      </c>
      <c r="F428" s="50">
        <v>5643.626953125</v>
      </c>
      <c r="G428" s="51"/>
      <c r="H428" s="52"/>
      <c r="I428" s="52"/>
      <c r="J428" s="63"/>
      <c r="K428" s="32">
        <v>0</v>
      </c>
      <c r="L428" s="32">
        <v>2</v>
      </c>
      <c r="M428" s="33">
        <v>0</v>
      </c>
      <c r="N428" s="33">
        <v>5.1800000000000001E-4</v>
      </c>
      <c r="O428" s="33">
        <v>2.392E-3</v>
      </c>
      <c r="P428" s="33">
        <v>0.37694899999999998</v>
      </c>
      <c r="Q428" s="33">
        <v>0.5</v>
      </c>
      <c r="R428" s="33">
        <v>0</v>
      </c>
      <c r="S428" s="48">
        <v>428</v>
      </c>
      <c r="T4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8" s="54">
        <v>615</v>
      </c>
      <c r="V428" s="54">
        <v>312</v>
      </c>
      <c r="W428" s="54">
        <v>2866</v>
      </c>
      <c r="X428" s="54">
        <v>14540</v>
      </c>
      <c r="Y428" s="54"/>
      <c r="Z428" s="54" t="s">
        <v>5730</v>
      </c>
      <c r="AA428" s="54" t="s">
        <v>6141</v>
      </c>
      <c r="AB428" s="60" t="s">
        <v>6417</v>
      </c>
      <c r="AC428" s="54"/>
      <c r="AD428" s="56">
        <v>41157.574097222219</v>
      </c>
      <c r="AE428" s="54" t="s">
        <v>6607</v>
      </c>
      <c r="AF428" s="60" t="s">
        <v>7034</v>
      </c>
      <c r="AG428" s="54" t="s">
        <v>55</v>
      </c>
      <c r="AH428" s="32"/>
      <c r="AI428" s="32"/>
      <c r="AJ428" s="32"/>
      <c r="AK428" s="32"/>
      <c r="AL428" s="32"/>
      <c r="AM428" s="32"/>
      <c r="AN428" s="74" t="s">
        <v>8638</v>
      </c>
      <c r="AO428" s="74" t="s">
        <v>8638</v>
      </c>
      <c r="AP428" s="74" t="s">
        <v>9035</v>
      </c>
      <c r="AQ428" s="74" t="s">
        <v>9035</v>
      </c>
      <c r="AR428" s="2"/>
      <c r="AS428" s="3"/>
      <c r="AT428" s="3"/>
      <c r="AU428" s="3"/>
      <c r="AV428" s="3"/>
    </row>
    <row r="429" spans="1:48" x14ac:dyDescent="0.25">
      <c r="A429" s="46" t="s">
        <v>450</v>
      </c>
      <c r="B429">
        <v>429</v>
      </c>
      <c r="C429" s="47" t="s">
        <v>7883</v>
      </c>
      <c r="D429" s="49"/>
      <c r="E429" s="50">
        <v>4773.11669921875</v>
      </c>
      <c r="F429" s="50">
        <v>7883.05859375</v>
      </c>
      <c r="G429" s="51"/>
      <c r="H429" s="52"/>
      <c r="I429" s="52"/>
      <c r="J429" s="63"/>
      <c r="K429" s="32">
        <v>0</v>
      </c>
      <c r="L429" s="32">
        <v>3</v>
      </c>
      <c r="M429" s="33">
        <v>50.445287</v>
      </c>
      <c r="N429" s="33">
        <v>5.1900000000000004E-4</v>
      </c>
      <c r="O429" s="33">
        <v>2.1450000000000002E-3</v>
      </c>
      <c r="P429" s="33">
        <v>0.480794</v>
      </c>
      <c r="Q429" s="33">
        <v>0.16666666666666666</v>
      </c>
      <c r="R429" s="33">
        <v>0</v>
      </c>
      <c r="S429" s="48">
        <v>429</v>
      </c>
      <c r="T4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29" s="54">
        <v>227</v>
      </c>
      <c r="V429" s="54">
        <v>74</v>
      </c>
      <c r="W429" s="54">
        <v>47</v>
      </c>
      <c r="X429" s="54">
        <v>449</v>
      </c>
      <c r="Y429" s="54"/>
      <c r="Z429" s="54" t="s">
        <v>5731</v>
      </c>
      <c r="AA429" s="54" t="s">
        <v>6053</v>
      </c>
      <c r="AB429" s="54"/>
      <c r="AC429" s="54"/>
      <c r="AD429" s="56">
        <v>43225.296331018515</v>
      </c>
      <c r="AE429" s="54" t="s">
        <v>6607</v>
      </c>
      <c r="AF429" s="60" t="s">
        <v>7035</v>
      </c>
      <c r="AG429" s="54" t="s">
        <v>55</v>
      </c>
      <c r="AH429" s="32"/>
      <c r="AI429" s="32"/>
      <c r="AJ429" s="32"/>
      <c r="AK429" s="32"/>
      <c r="AL429" s="32"/>
      <c r="AM429" s="32"/>
      <c r="AN429" s="74" t="s">
        <v>8688</v>
      </c>
      <c r="AO429" s="74" t="s">
        <v>8688</v>
      </c>
      <c r="AP429" s="74" t="s">
        <v>9229</v>
      </c>
      <c r="AQ429" s="74" t="s">
        <v>9229</v>
      </c>
      <c r="AR429" s="2"/>
      <c r="AS429" s="3"/>
      <c r="AT429" s="3"/>
      <c r="AU429" s="3"/>
      <c r="AV429" s="3"/>
    </row>
    <row r="430" spans="1:48" x14ac:dyDescent="0.25">
      <c r="A430" s="46" t="s">
        <v>451</v>
      </c>
      <c r="B430">
        <v>430</v>
      </c>
      <c r="C430" s="47" t="s">
        <v>7884</v>
      </c>
      <c r="D430" s="49"/>
      <c r="E430" s="50">
        <v>9268.5791015625</v>
      </c>
      <c r="F430" s="50">
        <v>5813.4716796875</v>
      </c>
      <c r="G430" s="51"/>
      <c r="H430" s="52"/>
      <c r="I430" s="52"/>
      <c r="J430" s="63"/>
      <c r="K430" s="32">
        <v>0</v>
      </c>
      <c r="L430" s="32">
        <v>1</v>
      </c>
      <c r="M430" s="33">
        <v>0</v>
      </c>
      <c r="N430" s="33">
        <v>4.75E-4</v>
      </c>
      <c r="O430" s="33">
        <v>9.0799999999999995E-4</v>
      </c>
      <c r="P430" s="33">
        <v>0.26214900000000002</v>
      </c>
      <c r="Q430" s="33">
        <v>0</v>
      </c>
      <c r="R430" s="33">
        <v>0</v>
      </c>
      <c r="S430" s="48">
        <v>430</v>
      </c>
      <c r="T4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0" s="54">
        <v>174</v>
      </c>
      <c r="V430" s="54">
        <v>72</v>
      </c>
      <c r="W430" s="54">
        <v>135</v>
      </c>
      <c r="X430" s="54">
        <v>246</v>
      </c>
      <c r="Y430" s="54"/>
      <c r="Z430" s="54" t="s">
        <v>5732</v>
      </c>
      <c r="AA430" s="54" t="s">
        <v>6142</v>
      </c>
      <c r="AB430" s="54"/>
      <c r="AC430" s="54"/>
      <c r="AD430" s="56">
        <v>43072.397511574076</v>
      </c>
      <c r="AE430" s="54" t="s">
        <v>6607</v>
      </c>
      <c r="AF430" s="60" t="s">
        <v>7036</v>
      </c>
      <c r="AG430" s="54" t="s">
        <v>55</v>
      </c>
      <c r="AH430" s="32"/>
      <c r="AI430" s="32"/>
      <c r="AJ430" s="32"/>
      <c r="AK430" s="32"/>
      <c r="AL430" s="32"/>
      <c r="AM430" s="32"/>
      <c r="AN430" s="74" t="s">
        <v>8736</v>
      </c>
      <c r="AO430" s="74" t="s">
        <v>8736</v>
      </c>
      <c r="AP430" s="74" t="s">
        <v>9273</v>
      </c>
      <c r="AQ430" s="74" t="s">
        <v>9273</v>
      </c>
      <c r="AR430" s="2"/>
      <c r="AS430" s="3"/>
      <c r="AT430" s="3"/>
      <c r="AU430" s="3"/>
      <c r="AV430" s="3"/>
    </row>
    <row r="431" spans="1:48" x14ac:dyDescent="0.25">
      <c r="A431" s="46" t="s">
        <v>452</v>
      </c>
      <c r="B431">
        <v>431</v>
      </c>
      <c r="C431" s="47" t="s">
        <v>7885</v>
      </c>
      <c r="D431" s="49"/>
      <c r="E431" s="50">
        <v>8807.1962890625</v>
      </c>
      <c r="F431" s="50">
        <v>6324.0673828125</v>
      </c>
      <c r="G431" s="51"/>
      <c r="H431" s="52"/>
      <c r="I431" s="52"/>
      <c r="J431" s="63"/>
      <c r="K431" s="32">
        <v>1</v>
      </c>
      <c r="L431" s="32">
        <v>1</v>
      </c>
      <c r="M431" s="33">
        <v>0</v>
      </c>
      <c r="N431" s="33">
        <v>0</v>
      </c>
      <c r="O431" s="33">
        <v>0</v>
      </c>
      <c r="P431" s="33">
        <v>0.99999899999999997</v>
      </c>
      <c r="Q431" s="33">
        <v>0</v>
      </c>
      <c r="R431" s="33" t="s">
        <v>8309</v>
      </c>
      <c r="S431" s="48">
        <v>431</v>
      </c>
      <c r="T4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1" s="54">
        <v>875</v>
      </c>
      <c r="V431" s="54">
        <v>365</v>
      </c>
      <c r="W431" s="54">
        <v>1124</v>
      </c>
      <c r="X431" s="54">
        <v>1283</v>
      </c>
      <c r="Y431" s="54">
        <v>-25200</v>
      </c>
      <c r="Z431" s="54"/>
      <c r="AA431" s="54" t="s">
        <v>6053</v>
      </c>
      <c r="AB431" s="54"/>
      <c r="AC431" s="54" t="s">
        <v>6577</v>
      </c>
      <c r="AD431" s="56">
        <v>41376.588680555556</v>
      </c>
      <c r="AE431" s="54" t="s">
        <v>6607</v>
      </c>
      <c r="AF431" s="60" t="s">
        <v>7037</v>
      </c>
      <c r="AG431" s="54" t="s">
        <v>55</v>
      </c>
      <c r="AH431" s="32" t="s">
        <v>1872</v>
      </c>
      <c r="AI431" s="32" t="s">
        <v>1872</v>
      </c>
      <c r="AJ431" s="32" t="s">
        <v>2141</v>
      </c>
      <c r="AK431" s="32" t="s">
        <v>2141</v>
      </c>
      <c r="AL431" s="32"/>
      <c r="AM431" s="32"/>
      <c r="AN431" s="74" t="s">
        <v>8636</v>
      </c>
      <c r="AO431" s="74" t="s">
        <v>8636</v>
      </c>
      <c r="AP431" s="74" t="s">
        <v>8636</v>
      </c>
      <c r="AQ431" s="74" t="s">
        <v>8636</v>
      </c>
      <c r="AR431" s="2"/>
      <c r="AS431" s="3"/>
      <c r="AT431" s="3"/>
      <c r="AU431" s="3"/>
      <c r="AV431" s="3"/>
    </row>
    <row r="432" spans="1:48" x14ac:dyDescent="0.25">
      <c r="A432" s="46" t="s">
        <v>453</v>
      </c>
      <c r="B432">
        <v>432</v>
      </c>
      <c r="C432" s="47" t="s">
        <v>7886</v>
      </c>
      <c r="D432" s="49"/>
      <c r="E432" s="50">
        <v>5229.369140625</v>
      </c>
      <c r="F432" s="50">
        <v>8283.90234375</v>
      </c>
      <c r="G432" s="51"/>
      <c r="H432" s="52"/>
      <c r="I432" s="52"/>
      <c r="J432" s="63"/>
      <c r="K432" s="32">
        <v>0</v>
      </c>
      <c r="L432" s="32">
        <v>2</v>
      </c>
      <c r="M432" s="33">
        <v>0</v>
      </c>
      <c r="N432" s="33">
        <v>5.1800000000000001E-4</v>
      </c>
      <c r="O432" s="33">
        <v>2.392E-3</v>
      </c>
      <c r="P432" s="33">
        <v>0.37694899999999998</v>
      </c>
      <c r="Q432" s="33">
        <v>0.5</v>
      </c>
      <c r="R432" s="33">
        <v>0</v>
      </c>
      <c r="S432" s="48">
        <v>432</v>
      </c>
      <c r="T4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2" s="54">
        <v>91</v>
      </c>
      <c r="V432" s="54">
        <v>10</v>
      </c>
      <c r="W432" s="54">
        <v>68</v>
      </c>
      <c r="X432" s="54">
        <v>239</v>
      </c>
      <c r="Y432" s="54"/>
      <c r="Z432" s="54"/>
      <c r="AA432" s="54" t="s">
        <v>6017</v>
      </c>
      <c r="AB432" s="54"/>
      <c r="AC432" s="54"/>
      <c r="AD432" s="56">
        <v>43196.903784722221</v>
      </c>
      <c r="AE432" s="54" t="s">
        <v>6607</v>
      </c>
      <c r="AF432" s="60" t="s">
        <v>7038</v>
      </c>
      <c r="AG432" s="54" t="s">
        <v>55</v>
      </c>
      <c r="AH432" s="32"/>
      <c r="AI432" s="32"/>
      <c r="AJ432" s="32"/>
      <c r="AK432" s="32"/>
      <c r="AL432" s="32"/>
      <c r="AM432" s="32"/>
      <c r="AN432" s="74" t="s">
        <v>8638</v>
      </c>
      <c r="AO432" s="74" t="s">
        <v>8638</v>
      </c>
      <c r="AP432" s="74" t="s">
        <v>9035</v>
      </c>
      <c r="AQ432" s="74" t="s">
        <v>9035</v>
      </c>
      <c r="AR432" s="2"/>
      <c r="AS432" s="3"/>
      <c r="AT432" s="3"/>
      <c r="AU432" s="3"/>
      <c r="AV432" s="3"/>
    </row>
    <row r="433" spans="1:48" x14ac:dyDescent="0.25">
      <c r="A433" s="46" t="s">
        <v>935</v>
      </c>
      <c r="B433">
        <v>433</v>
      </c>
      <c r="C433" s="47" t="s">
        <v>7887</v>
      </c>
      <c r="D433" s="49"/>
      <c r="E433" s="50">
        <v>9555.03515625</v>
      </c>
      <c r="F433" s="50">
        <v>6551.7109375</v>
      </c>
      <c r="G433" s="51"/>
      <c r="H433" s="52"/>
      <c r="I433" s="52"/>
      <c r="J433" s="63"/>
      <c r="K433" s="32">
        <v>1</v>
      </c>
      <c r="L433" s="32">
        <v>0</v>
      </c>
      <c r="M433" s="33">
        <v>0</v>
      </c>
      <c r="N433" s="33">
        <v>2.6499999999999999E-4</v>
      </c>
      <c r="O433" s="33">
        <v>0</v>
      </c>
      <c r="P433" s="33">
        <v>0.33584799999999998</v>
      </c>
      <c r="Q433" s="33">
        <v>0</v>
      </c>
      <c r="R433" s="33">
        <v>0</v>
      </c>
      <c r="S433" s="48">
        <v>433</v>
      </c>
      <c r="T4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3" s="54">
        <v>350</v>
      </c>
      <c r="V433" s="54">
        <v>195129</v>
      </c>
      <c r="W433" s="54">
        <v>61594</v>
      </c>
      <c r="X433" s="54">
        <v>1432</v>
      </c>
      <c r="Y433" s="54">
        <v>7200</v>
      </c>
      <c r="Z433" s="54" t="s">
        <v>5733</v>
      </c>
      <c r="AA433" s="54" t="s">
        <v>6143</v>
      </c>
      <c r="AB433" s="60" t="s">
        <v>6418</v>
      </c>
      <c r="AC433" s="54" t="s">
        <v>6599</v>
      </c>
      <c r="AD433" s="56">
        <v>39785.560185185182</v>
      </c>
      <c r="AE433" s="54" t="s">
        <v>6607</v>
      </c>
      <c r="AF433" s="60" t="s">
        <v>7039</v>
      </c>
      <c r="AG433" s="54" t="s">
        <v>54</v>
      </c>
      <c r="AH433" s="32"/>
      <c r="AI433" s="32"/>
      <c r="AJ433" s="32"/>
      <c r="AK433" s="32"/>
      <c r="AL433" s="32"/>
      <c r="AM433" s="32"/>
      <c r="AN433" s="32"/>
      <c r="AO433" s="32"/>
      <c r="AP433" s="32"/>
      <c r="AQ433" s="32"/>
      <c r="AR433" s="2"/>
      <c r="AS433" s="3"/>
      <c r="AT433" s="3"/>
      <c r="AU433" s="3"/>
      <c r="AV433" s="3"/>
    </row>
    <row r="434" spans="1:48" x14ac:dyDescent="0.25">
      <c r="A434" s="46" t="s">
        <v>456</v>
      </c>
      <c r="B434">
        <v>434</v>
      </c>
      <c r="C434" s="47" t="s">
        <v>7888</v>
      </c>
      <c r="D434" s="49"/>
      <c r="E434" s="50">
        <v>2301.072509765625</v>
      </c>
      <c r="F434" s="50">
        <v>4503.71923828125</v>
      </c>
      <c r="G434" s="51"/>
      <c r="H434" s="52"/>
      <c r="I434" s="52"/>
      <c r="J434" s="63"/>
      <c r="K434" s="32">
        <v>0</v>
      </c>
      <c r="L434" s="32">
        <v>2</v>
      </c>
      <c r="M434" s="33">
        <v>0</v>
      </c>
      <c r="N434" s="33">
        <v>5.1800000000000001E-4</v>
      </c>
      <c r="O434" s="33">
        <v>2.392E-3</v>
      </c>
      <c r="P434" s="33">
        <v>0.37694899999999998</v>
      </c>
      <c r="Q434" s="33">
        <v>0.5</v>
      </c>
      <c r="R434" s="33">
        <v>0</v>
      </c>
      <c r="S434" s="48">
        <v>434</v>
      </c>
      <c r="T4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4" s="54">
        <v>1272</v>
      </c>
      <c r="V434" s="54">
        <v>407</v>
      </c>
      <c r="W434" s="54">
        <v>287</v>
      </c>
      <c r="X434" s="54">
        <v>4076</v>
      </c>
      <c r="Y434" s="54"/>
      <c r="Z434" s="54" t="s">
        <v>5734</v>
      </c>
      <c r="AA434" s="54" t="s">
        <v>6020</v>
      </c>
      <c r="AB434" s="54"/>
      <c r="AC434" s="54"/>
      <c r="AD434" s="56">
        <v>41935.422175925924</v>
      </c>
      <c r="AE434" s="54" t="s">
        <v>6607</v>
      </c>
      <c r="AF434" s="60" t="s">
        <v>7040</v>
      </c>
      <c r="AG434" s="54" t="s">
        <v>55</v>
      </c>
      <c r="AH434" s="32"/>
      <c r="AI434" s="32"/>
      <c r="AJ434" s="32"/>
      <c r="AK434" s="32"/>
      <c r="AL434" s="32"/>
      <c r="AM434" s="32"/>
      <c r="AN434" s="74" t="s">
        <v>8638</v>
      </c>
      <c r="AO434" s="74" t="s">
        <v>8638</v>
      </c>
      <c r="AP434" s="74" t="s">
        <v>9035</v>
      </c>
      <c r="AQ434" s="74" t="s">
        <v>9035</v>
      </c>
      <c r="AR434" s="2"/>
      <c r="AS434" s="3"/>
      <c r="AT434" s="3"/>
      <c r="AU434" s="3"/>
      <c r="AV434" s="3"/>
    </row>
    <row r="435" spans="1:48" x14ac:dyDescent="0.25">
      <c r="A435" s="46" t="s">
        <v>457</v>
      </c>
      <c r="B435">
        <v>435</v>
      </c>
      <c r="C435" s="47" t="s">
        <v>7889</v>
      </c>
      <c r="D435" s="49"/>
      <c r="E435" s="50">
        <v>3673.37744140625</v>
      </c>
      <c r="F435" s="50">
        <v>9265.3759765625</v>
      </c>
      <c r="G435" s="51"/>
      <c r="H435" s="52"/>
      <c r="I435" s="52"/>
      <c r="J435" s="63"/>
      <c r="K435" s="32">
        <v>0</v>
      </c>
      <c r="L435" s="32">
        <v>2</v>
      </c>
      <c r="M435" s="33">
        <v>1210</v>
      </c>
      <c r="N435" s="33">
        <v>2.7799999999999998E-4</v>
      </c>
      <c r="O435" s="33">
        <v>0</v>
      </c>
      <c r="P435" s="33">
        <v>0.92461800000000005</v>
      </c>
      <c r="Q435" s="33">
        <v>0</v>
      </c>
      <c r="R435" s="33">
        <v>0</v>
      </c>
      <c r="S435" s="48">
        <v>435</v>
      </c>
      <c r="T4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5" s="54">
        <v>2187</v>
      </c>
      <c r="V435" s="54">
        <v>1645</v>
      </c>
      <c r="W435" s="54">
        <v>37721</v>
      </c>
      <c r="X435" s="54">
        <v>10189</v>
      </c>
      <c r="Y435" s="54">
        <v>-7200</v>
      </c>
      <c r="Z435" s="54" t="s">
        <v>5735</v>
      </c>
      <c r="AA435" s="54" t="s">
        <v>6144</v>
      </c>
      <c r="AB435" s="54"/>
      <c r="AC435" s="54" t="s">
        <v>6588</v>
      </c>
      <c r="AD435" s="56">
        <v>39652.441203703704</v>
      </c>
      <c r="AE435" s="54" t="s">
        <v>6607</v>
      </c>
      <c r="AF435" s="60" t="s">
        <v>7041</v>
      </c>
      <c r="AG435" s="54" t="s">
        <v>55</v>
      </c>
      <c r="AH435" s="32" t="s">
        <v>1875</v>
      </c>
      <c r="AI435" s="32" t="s">
        <v>1875</v>
      </c>
      <c r="AJ435" s="32" t="s">
        <v>2139</v>
      </c>
      <c r="AK435" s="32" t="s">
        <v>2139</v>
      </c>
      <c r="AL435" s="32"/>
      <c r="AM435" s="32"/>
      <c r="AN435" s="74" t="s">
        <v>8737</v>
      </c>
      <c r="AO435" s="74" t="s">
        <v>8737</v>
      </c>
      <c r="AP435" s="74" t="s">
        <v>9274</v>
      </c>
      <c r="AQ435" s="74" t="s">
        <v>9274</v>
      </c>
      <c r="AR435" s="2"/>
      <c r="AS435" s="3"/>
      <c r="AT435" s="3"/>
      <c r="AU435" s="3"/>
      <c r="AV435" s="3"/>
    </row>
    <row r="436" spans="1:48" x14ac:dyDescent="0.25">
      <c r="A436" s="46" t="s">
        <v>936</v>
      </c>
      <c r="B436">
        <v>436</v>
      </c>
      <c r="C436" s="47" t="s">
        <v>7890</v>
      </c>
      <c r="D436" s="49"/>
      <c r="E436" s="50">
        <v>7346.87548828125</v>
      </c>
      <c r="F436" s="50">
        <v>9409.6220703125</v>
      </c>
      <c r="G436" s="51"/>
      <c r="H436" s="52"/>
      <c r="I436" s="52"/>
      <c r="J436" s="63"/>
      <c r="K436" s="32">
        <v>1</v>
      </c>
      <c r="L436" s="32">
        <v>0</v>
      </c>
      <c r="M436" s="33">
        <v>0</v>
      </c>
      <c r="N436" s="33">
        <v>2.3800000000000001E-4</v>
      </c>
      <c r="O436" s="33">
        <v>0</v>
      </c>
      <c r="P436" s="33">
        <v>0.54296299999999997</v>
      </c>
      <c r="Q436" s="33">
        <v>0</v>
      </c>
      <c r="R436" s="33">
        <v>0</v>
      </c>
      <c r="S436" s="48">
        <v>436</v>
      </c>
      <c r="T4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6" s="54">
        <v>192</v>
      </c>
      <c r="V436" s="54">
        <v>1625</v>
      </c>
      <c r="W436" s="54">
        <v>1828</v>
      </c>
      <c r="X436" s="54">
        <v>575</v>
      </c>
      <c r="Y436" s="54"/>
      <c r="Z436" s="54" t="s">
        <v>5736</v>
      </c>
      <c r="AA436" s="54"/>
      <c r="AB436" s="54"/>
      <c r="AC436" s="54"/>
      <c r="AD436" s="56">
        <v>42233.331134259257</v>
      </c>
      <c r="AE436" s="54" t="s">
        <v>6607</v>
      </c>
      <c r="AF436" s="60" t="s">
        <v>7042</v>
      </c>
      <c r="AG436" s="54" t="s">
        <v>54</v>
      </c>
      <c r="AH436" s="32"/>
      <c r="AI436" s="32"/>
      <c r="AJ436" s="32"/>
      <c r="AK436" s="32"/>
      <c r="AL436" s="32"/>
      <c r="AM436" s="32"/>
      <c r="AN436" s="32"/>
      <c r="AO436" s="32"/>
      <c r="AP436" s="32"/>
      <c r="AQ436" s="32"/>
      <c r="AR436" s="2"/>
      <c r="AS436" s="3"/>
      <c r="AT436" s="3"/>
      <c r="AU436" s="3"/>
      <c r="AV436" s="3"/>
    </row>
    <row r="437" spans="1:48" x14ac:dyDescent="0.25">
      <c r="A437" s="46" t="s">
        <v>633</v>
      </c>
      <c r="B437">
        <v>437</v>
      </c>
      <c r="C437" s="47" t="s">
        <v>7891</v>
      </c>
      <c r="D437" s="49"/>
      <c r="E437" s="50">
        <v>2194.453857421875</v>
      </c>
      <c r="F437" s="50">
        <v>6555.09716796875</v>
      </c>
      <c r="G437" s="51"/>
      <c r="H437" s="52"/>
      <c r="I437" s="52"/>
      <c r="J437" s="63"/>
      <c r="K437" s="32">
        <v>1</v>
      </c>
      <c r="L437" s="32">
        <v>1</v>
      </c>
      <c r="M437" s="33">
        <v>2416</v>
      </c>
      <c r="N437" s="33">
        <v>3.3399999999999999E-4</v>
      </c>
      <c r="O437" s="33">
        <v>1.1E-5</v>
      </c>
      <c r="P437" s="33">
        <v>0.73670599999999997</v>
      </c>
      <c r="Q437" s="33">
        <v>0</v>
      </c>
      <c r="R437" s="33">
        <v>0</v>
      </c>
      <c r="S437" s="48">
        <v>437</v>
      </c>
      <c r="T4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7" s="54">
        <v>2110</v>
      </c>
      <c r="V437" s="54">
        <v>11980</v>
      </c>
      <c r="W437" s="54">
        <v>245456</v>
      </c>
      <c r="X437" s="54">
        <v>73034</v>
      </c>
      <c r="Y437" s="54">
        <v>7200</v>
      </c>
      <c r="Z437" s="54" t="s">
        <v>5737</v>
      </c>
      <c r="AA437" s="54" t="s">
        <v>6053</v>
      </c>
      <c r="AB437" s="60" t="s">
        <v>6419</v>
      </c>
      <c r="AC437" s="54" t="s">
        <v>6024</v>
      </c>
      <c r="AD437" s="56">
        <v>40001.428749999999</v>
      </c>
      <c r="AE437" s="54" t="s">
        <v>6607</v>
      </c>
      <c r="AF437" s="60" t="s">
        <v>7043</v>
      </c>
      <c r="AG437" s="54" t="s">
        <v>55</v>
      </c>
      <c r="AH437" s="32" t="s">
        <v>1965</v>
      </c>
      <c r="AI437" s="32" t="s">
        <v>1965</v>
      </c>
      <c r="AJ437" s="32" t="s">
        <v>2178</v>
      </c>
      <c r="AK437" s="32" t="s">
        <v>2178</v>
      </c>
      <c r="AL437" s="32" t="s">
        <v>2240</v>
      </c>
      <c r="AM437" s="32" t="s">
        <v>2240</v>
      </c>
      <c r="AN437" s="74" t="s">
        <v>8738</v>
      </c>
      <c r="AO437" s="74" t="s">
        <v>8738</v>
      </c>
      <c r="AP437" s="74" t="s">
        <v>9275</v>
      </c>
      <c r="AQ437" s="74" t="s">
        <v>9275</v>
      </c>
      <c r="AR437" s="2"/>
      <c r="AS437" s="3"/>
      <c r="AT437" s="3"/>
      <c r="AU437" s="3"/>
      <c r="AV437" s="3"/>
    </row>
    <row r="438" spans="1:48" x14ac:dyDescent="0.25">
      <c r="A438" s="46" t="s">
        <v>458</v>
      </c>
      <c r="B438">
        <v>438</v>
      </c>
      <c r="C438" s="47" t="s">
        <v>7892</v>
      </c>
      <c r="D438" s="49"/>
      <c r="E438" s="50">
        <v>9734.0859375</v>
      </c>
      <c r="F438" s="50">
        <v>6259.1123046875</v>
      </c>
      <c r="G438" s="51"/>
      <c r="H438" s="52"/>
      <c r="I438" s="52"/>
      <c r="J438" s="63"/>
      <c r="K438" s="32">
        <v>0</v>
      </c>
      <c r="L438" s="32">
        <v>1</v>
      </c>
      <c r="M438" s="33">
        <v>0</v>
      </c>
      <c r="N438" s="33">
        <v>3.7599999999999998E-4</v>
      </c>
      <c r="O438" s="33">
        <v>8.7999999999999998E-5</v>
      </c>
      <c r="P438" s="33">
        <v>0.26655699999999999</v>
      </c>
      <c r="Q438" s="33">
        <v>0</v>
      </c>
      <c r="R438" s="33">
        <v>0</v>
      </c>
      <c r="S438" s="48">
        <v>438</v>
      </c>
      <c r="T4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8" s="54">
        <v>112</v>
      </c>
      <c r="V438" s="54">
        <v>136</v>
      </c>
      <c r="W438" s="54">
        <v>3916</v>
      </c>
      <c r="X438" s="54">
        <v>12004</v>
      </c>
      <c r="Y438" s="54"/>
      <c r="Z438" s="54" t="s">
        <v>5738</v>
      </c>
      <c r="AA438" s="54" t="s">
        <v>6145</v>
      </c>
      <c r="AB438" s="54"/>
      <c r="AC438" s="54"/>
      <c r="AD438" s="56">
        <v>41228.857546296298</v>
      </c>
      <c r="AE438" s="54" t="s">
        <v>6607</v>
      </c>
      <c r="AF438" s="60" t="s">
        <v>7044</v>
      </c>
      <c r="AG438" s="54" t="s">
        <v>55</v>
      </c>
      <c r="AH438" s="32"/>
      <c r="AI438" s="32"/>
      <c r="AJ438" s="32"/>
      <c r="AK438" s="32"/>
      <c r="AL438" s="32"/>
      <c r="AM438" s="32"/>
      <c r="AN438" s="74" t="s">
        <v>8739</v>
      </c>
      <c r="AO438" s="74" t="s">
        <v>8739</v>
      </c>
      <c r="AP438" s="74" t="s">
        <v>9276</v>
      </c>
      <c r="AQ438" s="74" t="s">
        <v>9276</v>
      </c>
      <c r="AR438" s="2"/>
      <c r="AS438" s="3"/>
      <c r="AT438" s="3"/>
      <c r="AU438" s="3"/>
      <c r="AV438" s="3"/>
    </row>
    <row r="439" spans="1:48" x14ac:dyDescent="0.25">
      <c r="A439" s="46" t="s">
        <v>459</v>
      </c>
      <c r="B439">
        <v>439</v>
      </c>
      <c r="C439" s="47" t="s">
        <v>7893</v>
      </c>
      <c r="D439" s="49"/>
      <c r="E439" s="50">
        <v>1150.2069091796875</v>
      </c>
      <c r="F439" s="50">
        <v>5465.650390625</v>
      </c>
      <c r="G439" s="51"/>
      <c r="H439" s="52"/>
      <c r="I439" s="52"/>
      <c r="J439" s="63"/>
      <c r="K439" s="32">
        <v>0</v>
      </c>
      <c r="L439" s="32">
        <v>1</v>
      </c>
      <c r="M439" s="33">
        <v>0</v>
      </c>
      <c r="N439" s="33">
        <v>2.6499999999999999E-4</v>
      </c>
      <c r="O439" s="33">
        <v>0</v>
      </c>
      <c r="P439" s="33">
        <v>0.33584799999999998</v>
      </c>
      <c r="Q439" s="33">
        <v>0</v>
      </c>
      <c r="R439" s="33">
        <v>0</v>
      </c>
      <c r="S439" s="48">
        <v>439</v>
      </c>
      <c r="T4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39" s="54">
        <v>153</v>
      </c>
      <c r="V439" s="54">
        <v>343</v>
      </c>
      <c r="W439" s="54">
        <v>469</v>
      </c>
      <c r="X439" s="54">
        <v>494</v>
      </c>
      <c r="Y439" s="54">
        <v>7200</v>
      </c>
      <c r="Z439" s="54" t="s">
        <v>5739</v>
      </c>
      <c r="AA439" s="54" t="s">
        <v>6024</v>
      </c>
      <c r="AB439" s="60" t="s">
        <v>6420</v>
      </c>
      <c r="AC439" s="54" t="s">
        <v>6575</v>
      </c>
      <c r="AD439" s="56">
        <v>40831.784201388888</v>
      </c>
      <c r="AE439" s="54" t="s">
        <v>6607</v>
      </c>
      <c r="AF439" s="60" t="s">
        <v>7045</v>
      </c>
      <c r="AG439" s="54" t="s">
        <v>55</v>
      </c>
      <c r="AH439" s="32"/>
      <c r="AI439" s="32"/>
      <c r="AJ439" s="32"/>
      <c r="AK439" s="32"/>
      <c r="AL439" s="32"/>
      <c r="AM439" s="32"/>
      <c r="AN439" s="74" t="s">
        <v>8740</v>
      </c>
      <c r="AO439" s="74" t="s">
        <v>8740</v>
      </c>
      <c r="AP439" s="74" t="s">
        <v>9277</v>
      </c>
      <c r="AQ439" s="74" t="s">
        <v>9277</v>
      </c>
      <c r="AR439" s="2"/>
      <c r="AS439" s="3"/>
      <c r="AT439" s="3"/>
      <c r="AU439" s="3"/>
      <c r="AV439" s="3"/>
    </row>
    <row r="440" spans="1:48" x14ac:dyDescent="0.25">
      <c r="A440" s="46" t="s">
        <v>460</v>
      </c>
      <c r="B440">
        <v>440</v>
      </c>
      <c r="C440" s="47" t="s">
        <v>7894</v>
      </c>
      <c r="D440" s="49"/>
      <c r="E440" s="50">
        <v>4914.9482421875</v>
      </c>
      <c r="F440" s="50">
        <v>8245.79296875</v>
      </c>
      <c r="G440" s="51"/>
      <c r="H440" s="52"/>
      <c r="I440" s="52"/>
      <c r="J440" s="63"/>
      <c r="K440" s="32">
        <v>1</v>
      </c>
      <c r="L440" s="32">
        <v>4</v>
      </c>
      <c r="M440" s="33">
        <v>0</v>
      </c>
      <c r="N440" s="33">
        <v>5.2599999999999999E-4</v>
      </c>
      <c r="O440" s="33">
        <v>3.143E-3</v>
      </c>
      <c r="P440" s="33">
        <v>0.61109400000000003</v>
      </c>
      <c r="Q440" s="33">
        <v>0.66666666666666663</v>
      </c>
      <c r="R440" s="33">
        <v>0</v>
      </c>
      <c r="S440" s="48">
        <v>440</v>
      </c>
      <c r="T4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0" s="54">
        <v>57</v>
      </c>
      <c r="V440" s="54">
        <v>108</v>
      </c>
      <c r="W440" s="54">
        <v>10679</v>
      </c>
      <c r="X440" s="54">
        <v>6324</v>
      </c>
      <c r="Y440" s="54"/>
      <c r="Z440" s="54" t="s">
        <v>5740</v>
      </c>
      <c r="AA440" s="54"/>
      <c r="AB440" s="54"/>
      <c r="AC440" s="54"/>
      <c r="AD440" s="56">
        <v>40294.497939814813</v>
      </c>
      <c r="AE440" s="54" t="s">
        <v>6607</v>
      </c>
      <c r="AF440" s="60" t="s">
        <v>7046</v>
      </c>
      <c r="AG440" s="54" t="s">
        <v>55</v>
      </c>
      <c r="AH440" s="32" t="s">
        <v>8371</v>
      </c>
      <c r="AI440" s="32" t="s">
        <v>8371</v>
      </c>
      <c r="AJ440" s="32" t="s">
        <v>2138</v>
      </c>
      <c r="AK440" s="32" t="s">
        <v>2138</v>
      </c>
      <c r="AL440" s="32"/>
      <c r="AM440" s="32"/>
      <c r="AN440" s="74" t="s">
        <v>8741</v>
      </c>
      <c r="AO440" s="74" t="s">
        <v>8741</v>
      </c>
      <c r="AP440" s="74" t="s">
        <v>9278</v>
      </c>
      <c r="AQ440" s="74" t="s">
        <v>9278</v>
      </c>
      <c r="AR440" s="2"/>
      <c r="AS440" s="3"/>
      <c r="AT440" s="3"/>
      <c r="AU440" s="3"/>
      <c r="AV440" s="3"/>
    </row>
    <row r="441" spans="1:48" x14ac:dyDescent="0.25">
      <c r="A441" s="46" t="s">
        <v>461</v>
      </c>
      <c r="B441">
        <v>441</v>
      </c>
      <c r="C441" s="47" t="s">
        <v>7895</v>
      </c>
      <c r="D441" s="49"/>
      <c r="E441" s="50">
        <v>6184.25146484375</v>
      </c>
      <c r="F441" s="50">
        <v>8676.2353515625</v>
      </c>
      <c r="G441" s="51"/>
      <c r="H441" s="52"/>
      <c r="I441" s="52"/>
      <c r="J441" s="63"/>
      <c r="K441" s="32">
        <v>0</v>
      </c>
      <c r="L441" s="32">
        <v>2</v>
      </c>
      <c r="M441" s="33">
        <v>0</v>
      </c>
      <c r="N441" s="33">
        <v>5.1800000000000001E-4</v>
      </c>
      <c r="O441" s="33">
        <v>2.392E-3</v>
      </c>
      <c r="P441" s="33">
        <v>0.37694899999999998</v>
      </c>
      <c r="Q441" s="33">
        <v>0.5</v>
      </c>
      <c r="R441" s="33">
        <v>0</v>
      </c>
      <c r="S441" s="48">
        <v>441</v>
      </c>
      <c r="T4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1" s="54">
        <v>172</v>
      </c>
      <c r="V441" s="54">
        <v>140</v>
      </c>
      <c r="W441" s="54">
        <v>228</v>
      </c>
      <c r="X441" s="54">
        <v>762</v>
      </c>
      <c r="Y441" s="54">
        <v>-25200</v>
      </c>
      <c r="Z441" s="54" t="s">
        <v>5741</v>
      </c>
      <c r="AA441" s="54" t="s">
        <v>6146</v>
      </c>
      <c r="AB441" s="54"/>
      <c r="AC441" s="54" t="s">
        <v>6577</v>
      </c>
      <c r="AD441" s="56">
        <v>43073.573321759257</v>
      </c>
      <c r="AE441" s="54" t="s">
        <v>6607</v>
      </c>
      <c r="AF441" s="60" t="s">
        <v>7047</v>
      </c>
      <c r="AG441" s="54" t="s">
        <v>55</v>
      </c>
      <c r="AH441" s="32"/>
      <c r="AI441" s="32"/>
      <c r="AJ441" s="32"/>
      <c r="AK441" s="32"/>
      <c r="AL441" s="32"/>
      <c r="AM441" s="32"/>
      <c r="AN441" s="74" t="s">
        <v>8638</v>
      </c>
      <c r="AO441" s="74" t="s">
        <v>8638</v>
      </c>
      <c r="AP441" s="74" t="s">
        <v>9035</v>
      </c>
      <c r="AQ441" s="74" t="s">
        <v>9035</v>
      </c>
      <c r="AR441" s="2"/>
      <c r="AS441" s="3"/>
      <c r="AT441" s="3"/>
      <c r="AU441" s="3"/>
      <c r="AV441" s="3"/>
    </row>
    <row r="442" spans="1:48" x14ac:dyDescent="0.25">
      <c r="A442" s="46" t="s">
        <v>462</v>
      </c>
      <c r="B442">
        <v>442</v>
      </c>
      <c r="C442" s="47" t="s">
        <v>7896</v>
      </c>
      <c r="D442" s="49"/>
      <c r="E442" s="50">
        <v>4466.7373046875</v>
      </c>
      <c r="F442" s="50">
        <v>7007.166015625</v>
      </c>
      <c r="G442" s="51"/>
      <c r="H442" s="52"/>
      <c r="I442" s="52"/>
      <c r="J442" s="63"/>
      <c r="K442" s="32">
        <v>0</v>
      </c>
      <c r="L442" s="32">
        <v>7</v>
      </c>
      <c r="M442" s="33">
        <v>507.27891299999999</v>
      </c>
      <c r="N442" s="33">
        <v>5.3399999999999997E-4</v>
      </c>
      <c r="O442" s="33">
        <v>3.921E-3</v>
      </c>
      <c r="P442" s="33">
        <v>0.92266300000000001</v>
      </c>
      <c r="Q442" s="33">
        <v>0.26190476190476192</v>
      </c>
      <c r="R442" s="33">
        <v>0</v>
      </c>
      <c r="S442" s="48">
        <v>442</v>
      </c>
      <c r="T4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2" s="54">
        <v>242</v>
      </c>
      <c r="V442" s="54">
        <v>3330</v>
      </c>
      <c r="W442" s="54">
        <v>935</v>
      </c>
      <c r="X442" s="54">
        <v>342</v>
      </c>
      <c r="Y442" s="54">
        <v>7200</v>
      </c>
      <c r="Z442" s="54" t="s">
        <v>5742</v>
      </c>
      <c r="AA442" s="54" t="s">
        <v>6028</v>
      </c>
      <c r="AB442" s="60" t="s">
        <v>6421</v>
      </c>
      <c r="AC442" s="54" t="s">
        <v>6024</v>
      </c>
      <c r="AD442" s="56">
        <v>40836.792731481481</v>
      </c>
      <c r="AE442" s="54" t="s">
        <v>6607</v>
      </c>
      <c r="AF442" s="60" t="s">
        <v>7048</v>
      </c>
      <c r="AG442" s="54" t="s">
        <v>55</v>
      </c>
      <c r="AH442" s="32" t="s">
        <v>1813</v>
      </c>
      <c r="AI442" s="32" t="s">
        <v>1813</v>
      </c>
      <c r="AJ442" s="32" t="s">
        <v>2138</v>
      </c>
      <c r="AK442" s="32" t="s">
        <v>2138</v>
      </c>
      <c r="AL442" s="32"/>
      <c r="AM442" s="32"/>
      <c r="AN442" s="74" t="s">
        <v>8742</v>
      </c>
      <c r="AO442" s="74" t="s">
        <v>8965</v>
      </c>
      <c r="AP442" s="74" t="s">
        <v>9279</v>
      </c>
      <c r="AQ442" s="74" t="s">
        <v>9279</v>
      </c>
      <c r="AR442" s="2"/>
      <c r="AS442" s="3"/>
      <c r="AT442" s="3"/>
      <c r="AU442" s="3"/>
      <c r="AV442" s="3"/>
    </row>
    <row r="443" spans="1:48" x14ac:dyDescent="0.25">
      <c r="A443" s="46" t="s">
        <v>463</v>
      </c>
      <c r="B443">
        <v>443</v>
      </c>
      <c r="C443" s="47" t="s">
        <v>7897</v>
      </c>
      <c r="D443" s="49"/>
      <c r="E443" s="50">
        <v>7065.9541015625</v>
      </c>
      <c r="F443" s="50">
        <v>6458.79345703125</v>
      </c>
      <c r="G443" s="51"/>
      <c r="H443" s="52"/>
      <c r="I443" s="52"/>
      <c r="J443" s="63"/>
      <c r="K443" s="32">
        <v>0</v>
      </c>
      <c r="L443" s="32">
        <v>3</v>
      </c>
      <c r="M443" s="33">
        <v>2.2644479999999998</v>
      </c>
      <c r="N443" s="33">
        <v>5.1800000000000001E-4</v>
      </c>
      <c r="O443" s="33">
        <v>2.7669999999999999E-3</v>
      </c>
      <c r="P443" s="33">
        <v>0.48319400000000001</v>
      </c>
      <c r="Q443" s="33">
        <v>0.33333333333333331</v>
      </c>
      <c r="R443" s="33">
        <v>0</v>
      </c>
      <c r="S443" s="48">
        <v>443</v>
      </c>
      <c r="T4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3" s="54">
        <v>1041</v>
      </c>
      <c r="V443" s="54">
        <v>1860</v>
      </c>
      <c r="W443" s="54">
        <v>5272</v>
      </c>
      <c r="X443" s="54">
        <v>456</v>
      </c>
      <c r="Y443" s="54">
        <v>7200</v>
      </c>
      <c r="Z443" s="54" t="s">
        <v>5743</v>
      </c>
      <c r="AA443" s="54" t="s">
        <v>6020</v>
      </c>
      <c r="AB443" s="60" t="s">
        <v>6422</v>
      </c>
      <c r="AC443" s="54" t="s">
        <v>6024</v>
      </c>
      <c r="AD443" s="56">
        <v>40696.642847222225</v>
      </c>
      <c r="AE443" s="54" t="s">
        <v>6607</v>
      </c>
      <c r="AF443" s="60" t="s">
        <v>7049</v>
      </c>
      <c r="AG443" s="54" t="s">
        <v>55</v>
      </c>
      <c r="AH443" s="32"/>
      <c r="AI443" s="32"/>
      <c r="AJ443" s="32"/>
      <c r="AK443" s="32"/>
      <c r="AL443" s="32"/>
      <c r="AM443" s="32"/>
      <c r="AN443" s="74" t="s">
        <v>8743</v>
      </c>
      <c r="AO443" s="74" t="s">
        <v>8966</v>
      </c>
      <c r="AP443" s="74" t="s">
        <v>9132</v>
      </c>
      <c r="AQ443" s="74" t="s">
        <v>9455</v>
      </c>
      <c r="AR443" s="2"/>
      <c r="AS443" s="3"/>
      <c r="AT443" s="3"/>
      <c r="AU443" s="3"/>
      <c r="AV443" s="3"/>
    </row>
    <row r="444" spans="1:48" x14ac:dyDescent="0.25">
      <c r="A444" s="46" t="s">
        <v>464</v>
      </c>
      <c r="B444">
        <v>444</v>
      </c>
      <c r="C444" s="47" t="s">
        <v>7898</v>
      </c>
      <c r="D444" s="49"/>
      <c r="E444" s="50">
        <v>2204.704345703125</v>
      </c>
      <c r="F444" s="50">
        <v>1421.716552734375</v>
      </c>
      <c r="G444" s="51"/>
      <c r="H444" s="52"/>
      <c r="I444" s="52"/>
      <c r="J444" s="63"/>
      <c r="K444" s="32">
        <v>1</v>
      </c>
      <c r="L444" s="32">
        <v>1</v>
      </c>
      <c r="M444" s="33">
        <v>0</v>
      </c>
      <c r="N444" s="33">
        <v>0</v>
      </c>
      <c r="O444" s="33">
        <v>0</v>
      </c>
      <c r="P444" s="33">
        <v>0.99999899999999997</v>
      </c>
      <c r="Q444" s="33">
        <v>0</v>
      </c>
      <c r="R444" s="33" t="s">
        <v>8309</v>
      </c>
      <c r="S444" s="48">
        <v>444</v>
      </c>
      <c r="T4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4" s="54">
        <v>35</v>
      </c>
      <c r="V444" s="54">
        <v>32</v>
      </c>
      <c r="W444" s="54">
        <v>30</v>
      </c>
      <c r="X444" s="54">
        <v>43</v>
      </c>
      <c r="Y444" s="54">
        <v>7200</v>
      </c>
      <c r="Z444" s="54"/>
      <c r="AA444" s="54"/>
      <c r="AB444" s="54"/>
      <c r="AC444" s="54" t="s">
        <v>6024</v>
      </c>
      <c r="AD444" s="56">
        <v>40831.902951388889</v>
      </c>
      <c r="AE444" s="54" t="s">
        <v>6607</v>
      </c>
      <c r="AF444" s="60" t="s">
        <v>7050</v>
      </c>
      <c r="AG444" s="54" t="s">
        <v>55</v>
      </c>
      <c r="AH444" s="32" t="s">
        <v>1877</v>
      </c>
      <c r="AI444" s="32" t="s">
        <v>1877</v>
      </c>
      <c r="AJ444" s="32" t="s">
        <v>2139</v>
      </c>
      <c r="AK444" s="32" t="s">
        <v>2139</v>
      </c>
      <c r="AL444" s="32"/>
      <c r="AM444" s="32"/>
      <c r="AN444" s="74" t="s">
        <v>8744</v>
      </c>
      <c r="AO444" s="74" t="s">
        <v>8744</v>
      </c>
      <c r="AP444" s="74" t="s">
        <v>9280</v>
      </c>
      <c r="AQ444" s="74" t="s">
        <v>9280</v>
      </c>
      <c r="AR444" s="2"/>
      <c r="AS444" s="3"/>
      <c r="AT444" s="3"/>
      <c r="AU444" s="3"/>
      <c r="AV444" s="3"/>
    </row>
    <row r="445" spans="1:48" x14ac:dyDescent="0.25">
      <c r="A445" s="46" t="s">
        <v>465</v>
      </c>
      <c r="B445">
        <v>445</v>
      </c>
      <c r="C445" s="47" t="s">
        <v>7899</v>
      </c>
      <c r="D445" s="49"/>
      <c r="E445" s="50">
        <v>1667.4605712890625</v>
      </c>
      <c r="F445" s="50">
        <v>4444.9384765625</v>
      </c>
      <c r="G445" s="51"/>
      <c r="H445" s="52"/>
      <c r="I445" s="52"/>
      <c r="J445" s="63"/>
      <c r="K445" s="32">
        <v>0</v>
      </c>
      <c r="L445" s="32">
        <v>2</v>
      </c>
      <c r="M445" s="33">
        <v>1210</v>
      </c>
      <c r="N445" s="33">
        <v>3.2299999999999999E-4</v>
      </c>
      <c r="O445" s="33">
        <v>5.0000000000000004E-6</v>
      </c>
      <c r="P445" s="33">
        <v>0.92205700000000002</v>
      </c>
      <c r="Q445" s="33">
        <v>0</v>
      </c>
      <c r="R445" s="33">
        <v>0</v>
      </c>
      <c r="S445" s="48">
        <v>445</v>
      </c>
      <c r="T4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5" s="54">
        <v>9</v>
      </c>
      <c r="V445" s="54">
        <v>14</v>
      </c>
      <c r="W445" s="54">
        <v>178</v>
      </c>
      <c r="X445" s="54">
        <v>252</v>
      </c>
      <c r="Y445" s="54"/>
      <c r="Z445" s="54"/>
      <c r="AA445" s="54" t="s">
        <v>2232</v>
      </c>
      <c r="AB445" s="54"/>
      <c r="AC445" s="54"/>
      <c r="AD445" s="56">
        <v>42894.746388888889</v>
      </c>
      <c r="AE445" s="54" t="s">
        <v>6607</v>
      </c>
      <c r="AF445" s="60" t="s">
        <v>7051</v>
      </c>
      <c r="AG445" s="54" t="s">
        <v>55</v>
      </c>
      <c r="AH445" s="32" t="s">
        <v>1878</v>
      </c>
      <c r="AI445" s="32" t="s">
        <v>1878</v>
      </c>
      <c r="AJ445" s="32" t="s">
        <v>2139</v>
      </c>
      <c r="AK445" s="32" t="s">
        <v>2139</v>
      </c>
      <c r="AL445" s="32"/>
      <c r="AM445" s="32"/>
      <c r="AN445" s="74" t="s">
        <v>8745</v>
      </c>
      <c r="AO445" s="74" t="s">
        <v>8745</v>
      </c>
      <c r="AP445" s="74" t="s">
        <v>9281</v>
      </c>
      <c r="AQ445" s="74" t="s">
        <v>9281</v>
      </c>
      <c r="AR445" s="2"/>
      <c r="AS445" s="3"/>
      <c r="AT445" s="3"/>
      <c r="AU445" s="3"/>
      <c r="AV445" s="3"/>
    </row>
    <row r="446" spans="1:48" x14ac:dyDescent="0.25">
      <c r="A446" s="46" t="s">
        <v>937</v>
      </c>
      <c r="B446">
        <v>446</v>
      </c>
      <c r="C446" s="47" t="s">
        <v>7900</v>
      </c>
      <c r="D446" s="49"/>
      <c r="E446" s="50">
        <v>996.22174072265625</v>
      </c>
      <c r="F446" s="50">
        <v>2740.2939453125</v>
      </c>
      <c r="G446" s="51"/>
      <c r="H446" s="52"/>
      <c r="I446" s="52"/>
      <c r="J446" s="63"/>
      <c r="K446" s="32">
        <v>1</v>
      </c>
      <c r="L446" s="32">
        <v>0</v>
      </c>
      <c r="M446" s="33">
        <v>0</v>
      </c>
      <c r="N446" s="33">
        <v>2.7E-4</v>
      </c>
      <c r="O446" s="33">
        <v>0</v>
      </c>
      <c r="P446" s="33">
        <v>0.54187399999999997</v>
      </c>
      <c r="Q446" s="33">
        <v>0</v>
      </c>
      <c r="R446" s="33">
        <v>0</v>
      </c>
      <c r="S446" s="48">
        <v>446</v>
      </c>
      <c r="T4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6" s="54">
        <v>80</v>
      </c>
      <c r="V446" s="54">
        <v>29</v>
      </c>
      <c r="W446" s="54">
        <v>1917</v>
      </c>
      <c r="X446" s="54">
        <v>973</v>
      </c>
      <c r="Y446" s="54"/>
      <c r="Z446" s="54"/>
      <c r="AA446" s="54"/>
      <c r="AB446" s="54"/>
      <c r="AC446" s="54"/>
      <c r="AD446" s="56">
        <v>42009.762708333335</v>
      </c>
      <c r="AE446" s="54" t="s">
        <v>6607</v>
      </c>
      <c r="AF446" s="60" t="s">
        <v>7052</v>
      </c>
      <c r="AG446" s="54" t="s">
        <v>54</v>
      </c>
      <c r="AH446" s="32"/>
      <c r="AI446" s="32"/>
      <c r="AJ446" s="32"/>
      <c r="AK446" s="32"/>
      <c r="AL446" s="32"/>
      <c r="AM446" s="32"/>
      <c r="AN446" s="32"/>
      <c r="AO446" s="32"/>
      <c r="AP446" s="32"/>
      <c r="AQ446" s="32"/>
      <c r="AR446" s="2"/>
      <c r="AS446" s="3"/>
      <c r="AT446" s="3"/>
      <c r="AU446" s="3"/>
      <c r="AV446" s="3"/>
    </row>
    <row r="447" spans="1:48" x14ac:dyDescent="0.25">
      <c r="A447" s="46" t="s">
        <v>938</v>
      </c>
      <c r="B447">
        <v>447</v>
      </c>
      <c r="C447" s="47" t="s">
        <v>7901</v>
      </c>
      <c r="D447" s="49"/>
      <c r="E447" s="50">
        <v>4305.673828125</v>
      </c>
      <c r="F447" s="50">
        <v>6377.51513671875</v>
      </c>
      <c r="G447" s="51"/>
      <c r="H447" s="52"/>
      <c r="I447" s="52"/>
      <c r="J447" s="63"/>
      <c r="K447" s="32">
        <v>3</v>
      </c>
      <c r="L447" s="32">
        <v>0</v>
      </c>
      <c r="M447" s="33">
        <v>7216</v>
      </c>
      <c r="N447" s="33">
        <v>4.0099999999999999E-4</v>
      </c>
      <c r="O447" s="33">
        <v>1.05E-4</v>
      </c>
      <c r="P447" s="33">
        <v>1.0992839999999999</v>
      </c>
      <c r="Q447" s="33">
        <v>0</v>
      </c>
      <c r="R447" s="33">
        <v>0</v>
      </c>
      <c r="S447" s="48">
        <v>447</v>
      </c>
      <c r="T4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7" s="54">
        <v>943</v>
      </c>
      <c r="V447" s="54">
        <v>1061</v>
      </c>
      <c r="W447" s="54">
        <v>2049</v>
      </c>
      <c r="X447" s="54">
        <v>1761</v>
      </c>
      <c r="Y447" s="54"/>
      <c r="Z447" s="54" t="s">
        <v>5744</v>
      </c>
      <c r="AA447" s="54" t="s">
        <v>6012</v>
      </c>
      <c r="AB447" s="60" t="s">
        <v>6423</v>
      </c>
      <c r="AC447" s="54"/>
      <c r="AD447" s="56">
        <v>40971.893946759257</v>
      </c>
      <c r="AE447" s="54" t="s">
        <v>6607</v>
      </c>
      <c r="AF447" s="60" t="s">
        <v>7053</v>
      </c>
      <c r="AG447" s="54" t="s">
        <v>54</v>
      </c>
      <c r="AH447" s="32"/>
      <c r="AI447" s="32"/>
      <c r="AJ447" s="32"/>
      <c r="AK447" s="32"/>
      <c r="AL447" s="32"/>
      <c r="AM447" s="32"/>
      <c r="AN447" s="32"/>
      <c r="AO447" s="32"/>
      <c r="AP447" s="32"/>
      <c r="AQ447" s="32"/>
      <c r="AR447" s="2"/>
      <c r="AS447" s="3"/>
      <c r="AT447" s="3"/>
      <c r="AU447" s="3"/>
      <c r="AV447" s="3"/>
    </row>
    <row r="448" spans="1:48" x14ac:dyDescent="0.25">
      <c r="A448" s="46" t="s">
        <v>466</v>
      </c>
      <c r="B448">
        <v>448</v>
      </c>
      <c r="C448" s="47" t="s">
        <v>7902</v>
      </c>
      <c r="D448" s="49"/>
      <c r="E448" s="50">
        <v>3204.168212890625</v>
      </c>
      <c r="F448" s="50">
        <v>4510.6484375</v>
      </c>
      <c r="G448" s="51"/>
      <c r="H448" s="52"/>
      <c r="I448" s="52"/>
      <c r="J448" s="63"/>
      <c r="K448" s="32">
        <v>0</v>
      </c>
      <c r="L448" s="32">
        <v>5</v>
      </c>
      <c r="M448" s="33">
        <v>227.62902099999999</v>
      </c>
      <c r="N448" s="33">
        <v>4.9799999999999996E-4</v>
      </c>
      <c r="O448" s="33">
        <v>2.062E-3</v>
      </c>
      <c r="P448" s="33">
        <v>0.70161700000000005</v>
      </c>
      <c r="Q448" s="33">
        <v>0.2</v>
      </c>
      <c r="R448" s="33">
        <v>0</v>
      </c>
      <c r="S448" s="48">
        <v>448</v>
      </c>
      <c r="T4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8" s="54">
        <v>165</v>
      </c>
      <c r="V448" s="54">
        <v>146</v>
      </c>
      <c r="W448" s="54">
        <v>2044</v>
      </c>
      <c r="X448" s="54">
        <v>1324</v>
      </c>
      <c r="Y448" s="54"/>
      <c r="Z448" s="54" t="s">
        <v>5745</v>
      </c>
      <c r="AA448" s="54"/>
      <c r="AB448" s="54"/>
      <c r="AC448" s="54"/>
      <c r="AD448" s="56">
        <v>43133.882222222222</v>
      </c>
      <c r="AE448" s="54" t="s">
        <v>6607</v>
      </c>
      <c r="AF448" s="60" t="s">
        <v>7054</v>
      </c>
      <c r="AG448" s="54" t="s">
        <v>55</v>
      </c>
      <c r="AH448" s="32" t="s">
        <v>1744</v>
      </c>
      <c r="AI448" s="32" t="s">
        <v>1744</v>
      </c>
      <c r="AJ448" s="32" t="s">
        <v>2138</v>
      </c>
      <c r="AK448" s="32" t="s">
        <v>2138</v>
      </c>
      <c r="AL448" s="32"/>
      <c r="AM448" s="32"/>
      <c r="AN448" s="74" t="s">
        <v>8746</v>
      </c>
      <c r="AO448" s="74" t="s">
        <v>8967</v>
      </c>
      <c r="AP448" s="74" t="s">
        <v>9206</v>
      </c>
      <c r="AQ448" s="74" t="s">
        <v>9206</v>
      </c>
      <c r="AR448" s="2"/>
      <c r="AS448" s="3"/>
      <c r="AT448" s="3"/>
      <c r="AU448" s="3"/>
      <c r="AV448" s="3"/>
    </row>
    <row r="449" spans="1:48" x14ac:dyDescent="0.25">
      <c r="A449" s="46" t="s">
        <v>467</v>
      </c>
      <c r="B449">
        <v>449</v>
      </c>
      <c r="C449" s="47" t="s">
        <v>7903</v>
      </c>
      <c r="D449" s="49"/>
      <c r="E449" s="50">
        <v>7669.201171875</v>
      </c>
      <c r="F449" s="50">
        <v>5318.47705078125</v>
      </c>
      <c r="G449" s="51"/>
      <c r="H449" s="52"/>
      <c r="I449" s="52"/>
      <c r="J449" s="63"/>
      <c r="K449" s="32">
        <v>0</v>
      </c>
      <c r="L449" s="32">
        <v>3</v>
      </c>
      <c r="M449" s="33">
        <v>19.249184</v>
      </c>
      <c r="N449" s="33">
        <v>4.8500000000000003E-4</v>
      </c>
      <c r="O449" s="33">
        <v>1.4909999999999999E-3</v>
      </c>
      <c r="P449" s="33">
        <v>0.466198</v>
      </c>
      <c r="Q449" s="33">
        <v>0</v>
      </c>
      <c r="R449" s="33">
        <v>0</v>
      </c>
      <c r="S449" s="48">
        <v>449</v>
      </c>
      <c r="T4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49" s="54">
        <v>1307</v>
      </c>
      <c r="V449" s="54">
        <v>3100</v>
      </c>
      <c r="W449" s="54">
        <v>7203</v>
      </c>
      <c r="X449" s="54">
        <v>38851</v>
      </c>
      <c r="Y449" s="54">
        <v>7200</v>
      </c>
      <c r="Z449" s="54" t="s">
        <v>5746</v>
      </c>
      <c r="AA449" s="54" t="s">
        <v>6060</v>
      </c>
      <c r="AB449" s="60" t="s">
        <v>6424</v>
      </c>
      <c r="AC449" s="54" t="s">
        <v>6024</v>
      </c>
      <c r="AD449" s="56">
        <v>40379.832395833335</v>
      </c>
      <c r="AE449" s="54" t="s">
        <v>6607</v>
      </c>
      <c r="AF449" s="60" t="s">
        <v>7055</v>
      </c>
      <c r="AG449" s="54" t="s">
        <v>55</v>
      </c>
      <c r="AH449" s="32"/>
      <c r="AI449" s="32"/>
      <c r="AJ449" s="32"/>
      <c r="AK449" s="32"/>
      <c r="AL449" s="32"/>
      <c r="AM449" s="32"/>
      <c r="AN449" s="74" t="s">
        <v>8671</v>
      </c>
      <c r="AO449" s="74" t="s">
        <v>8968</v>
      </c>
      <c r="AP449" s="74" t="s">
        <v>9198</v>
      </c>
      <c r="AQ449" s="74" t="s">
        <v>9456</v>
      </c>
      <c r="AR449" s="2"/>
      <c r="AS449" s="3"/>
      <c r="AT449" s="3"/>
      <c r="AU449" s="3"/>
      <c r="AV449" s="3"/>
    </row>
    <row r="450" spans="1:48" x14ac:dyDescent="0.25">
      <c r="A450" s="46" t="s">
        <v>468</v>
      </c>
      <c r="B450">
        <v>450</v>
      </c>
      <c r="C450" s="47" t="s">
        <v>7904</v>
      </c>
      <c r="D450" s="49"/>
      <c r="E450" s="50">
        <v>1838.90283203125</v>
      </c>
      <c r="F450" s="50">
        <v>3939.45068359375</v>
      </c>
      <c r="G450" s="51"/>
      <c r="H450" s="52"/>
      <c r="I450" s="52"/>
      <c r="J450" s="63"/>
      <c r="K450" s="32">
        <v>0</v>
      </c>
      <c r="L450" s="32">
        <v>2</v>
      </c>
      <c r="M450" s="33">
        <v>0</v>
      </c>
      <c r="N450" s="33">
        <v>5.0600000000000005E-4</v>
      </c>
      <c r="O450" s="33">
        <v>1.72E-3</v>
      </c>
      <c r="P450" s="33">
        <v>0.37292599999999998</v>
      </c>
      <c r="Q450" s="33">
        <v>0.5</v>
      </c>
      <c r="R450" s="33">
        <v>0</v>
      </c>
      <c r="S450" s="48">
        <v>450</v>
      </c>
      <c r="T4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0" s="54">
        <v>230</v>
      </c>
      <c r="V450" s="54">
        <v>113</v>
      </c>
      <c r="W450" s="54">
        <v>410</v>
      </c>
      <c r="X450" s="54">
        <v>5902</v>
      </c>
      <c r="Y450" s="54"/>
      <c r="Z450" s="54" t="s">
        <v>5747</v>
      </c>
      <c r="AA450" s="54" t="s">
        <v>6147</v>
      </c>
      <c r="AB450" s="60" t="s">
        <v>6425</v>
      </c>
      <c r="AC450" s="54"/>
      <c r="AD450" s="56">
        <v>40988.940115740741</v>
      </c>
      <c r="AE450" s="54" t="s">
        <v>6607</v>
      </c>
      <c r="AF450" s="60" t="s">
        <v>7056</v>
      </c>
      <c r="AG450" s="54" t="s">
        <v>55</v>
      </c>
      <c r="AH450" s="32"/>
      <c r="AI450" s="32"/>
      <c r="AJ450" s="32"/>
      <c r="AK450" s="32"/>
      <c r="AL450" s="32"/>
      <c r="AM450" s="32"/>
      <c r="AN450" s="74" t="s">
        <v>8588</v>
      </c>
      <c r="AO450" s="74" t="s">
        <v>8588</v>
      </c>
      <c r="AP450" s="74" t="s">
        <v>9132</v>
      </c>
      <c r="AQ450" s="74" t="s">
        <v>9132</v>
      </c>
      <c r="AR450" s="2"/>
      <c r="AS450" s="3"/>
      <c r="AT450" s="3"/>
      <c r="AU450" s="3"/>
      <c r="AV450" s="3"/>
    </row>
    <row r="451" spans="1:48" x14ac:dyDescent="0.25">
      <c r="A451" s="46" t="s">
        <v>469</v>
      </c>
      <c r="B451">
        <v>451</v>
      </c>
      <c r="C451" s="47" t="s">
        <v>7905</v>
      </c>
      <c r="D451" s="49"/>
      <c r="E451" s="50">
        <v>6570.2646484375</v>
      </c>
      <c r="F451" s="50">
        <v>4220.53759765625</v>
      </c>
      <c r="G451" s="51"/>
      <c r="H451" s="52"/>
      <c r="I451" s="52"/>
      <c r="J451" s="63"/>
      <c r="K451" s="32">
        <v>0</v>
      </c>
      <c r="L451" s="32">
        <v>3</v>
      </c>
      <c r="M451" s="33">
        <v>13.468173</v>
      </c>
      <c r="N451" s="33">
        <v>5.3600000000000002E-4</v>
      </c>
      <c r="O451" s="33">
        <v>3.3E-3</v>
      </c>
      <c r="P451" s="33">
        <v>0.48909799999999998</v>
      </c>
      <c r="Q451" s="33">
        <v>0.33333333333333331</v>
      </c>
      <c r="R451" s="33">
        <v>0</v>
      </c>
      <c r="S451" s="48">
        <v>451</v>
      </c>
      <c r="T4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1" s="54">
        <v>337</v>
      </c>
      <c r="V451" s="54">
        <v>188</v>
      </c>
      <c r="W451" s="54">
        <v>4265</v>
      </c>
      <c r="X451" s="54">
        <v>1242</v>
      </c>
      <c r="Y451" s="54"/>
      <c r="Z451" s="54"/>
      <c r="AA451" s="54"/>
      <c r="AB451" s="54"/>
      <c r="AC451" s="54"/>
      <c r="AD451" s="56">
        <v>40877.838125000002</v>
      </c>
      <c r="AE451" s="54" t="s">
        <v>6607</v>
      </c>
      <c r="AF451" s="60" t="s">
        <v>7057</v>
      </c>
      <c r="AG451" s="54" t="s">
        <v>55</v>
      </c>
      <c r="AH451" s="32"/>
      <c r="AI451" s="32"/>
      <c r="AJ451" s="32"/>
      <c r="AK451" s="32"/>
      <c r="AL451" s="32"/>
      <c r="AM451" s="32"/>
      <c r="AN451" s="74" t="s">
        <v>8638</v>
      </c>
      <c r="AO451" s="74" t="s">
        <v>8638</v>
      </c>
      <c r="AP451" s="74" t="s">
        <v>9035</v>
      </c>
      <c r="AQ451" s="74" t="s">
        <v>9035</v>
      </c>
      <c r="AR451" s="2"/>
      <c r="AS451" s="3"/>
      <c r="AT451" s="3"/>
      <c r="AU451" s="3"/>
      <c r="AV451" s="3"/>
    </row>
    <row r="452" spans="1:48" x14ac:dyDescent="0.25">
      <c r="A452" s="46" t="s">
        <v>470</v>
      </c>
      <c r="B452">
        <v>452</v>
      </c>
      <c r="C452" s="47" t="s">
        <v>7906</v>
      </c>
      <c r="D452" s="49"/>
      <c r="E452" s="50">
        <v>6766.671875</v>
      </c>
      <c r="F452" s="50">
        <v>6816.39013671875</v>
      </c>
      <c r="G452" s="51"/>
      <c r="H452" s="52"/>
      <c r="I452" s="52"/>
      <c r="J452" s="63"/>
      <c r="K452" s="32">
        <v>0</v>
      </c>
      <c r="L452" s="32">
        <v>2</v>
      </c>
      <c r="M452" s="33">
        <v>0</v>
      </c>
      <c r="N452" s="33">
        <v>5.1800000000000001E-4</v>
      </c>
      <c r="O452" s="33">
        <v>2.392E-3</v>
      </c>
      <c r="P452" s="33">
        <v>0.37694899999999998</v>
      </c>
      <c r="Q452" s="33">
        <v>0.5</v>
      </c>
      <c r="R452" s="33">
        <v>0</v>
      </c>
      <c r="S452" s="48">
        <v>452</v>
      </c>
      <c r="T4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2" s="54">
        <v>391</v>
      </c>
      <c r="V452" s="54">
        <v>137</v>
      </c>
      <c r="W452" s="54">
        <v>124</v>
      </c>
      <c r="X452" s="54">
        <v>236</v>
      </c>
      <c r="Y452" s="54"/>
      <c r="Z452" s="54" t="s">
        <v>5748</v>
      </c>
      <c r="AA452" s="54" t="s">
        <v>6012</v>
      </c>
      <c r="AB452" s="54"/>
      <c r="AC452" s="54"/>
      <c r="AD452" s="56">
        <v>41702.839629629627</v>
      </c>
      <c r="AE452" s="54" t="s">
        <v>6607</v>
      </c>
      <c r="AF452" s="60" t="s">
        <v>7058</v>
      </c>
      <c r="AG452" s="54" t="s">
        <v>55</v>
      </c>
      <c r="AH452" s="32"/>
      <c r="AI452" s="32"/>
      <c r="AJ452" s="32"/>
      <c r="AK452" s="32"/>
      <c r="AL452" s="32"/>
      <c r="AM452" s="32"/>
      <c r="AN452" s="74" t="s">
        <v>8638</v>
      </c>
      <c r="AO452" s="74" t="s">
        <v>8638</v>
      </c>
      <c r="AP452" s="74" t="s">
        <v>9035</v>
      </c>
      <c r="AQ452" s="74" t="s">
        <v>9035</v>
      </c>
      <c r="AR452" s="2"/>
      <c r="AS452" s="3"/>
      <c r="AT452" s="3"/>
      <c r="AU452" s="3"/>
      <c r="AV452" s="3"/>
    </row>
    <row r="453" spans="1:48" x14ac:dyDescent="0.25">
      <c r="A453" s="46" t="s">
        <v>471</v>
      </c>
      <c r="B453">
        <v>453</v>
      </c>
      <c r="C453" s="47" t="s">
        <v>7907</v>
      </c>
      <c r="D453" s="49"/>
      <c r="E453" s="50">
        <v>7199.66796875</v>
      </c>
      <c r="F453" s="50">
        <v>6633.18701171875</v>
      </c>
      <c r="G453" s="51"/>
      <c r="H453" s="52"/>
      <c r="I453" s="52"/>
      <c r="J453" s="63"/>
      <c r="K453" s="32">
        <v>1</v>
      </c>
      <c r="L453" s="32">
        <v>2</v>
      </c>
      <c r="M453" s="33">
        <v>0</v>
      </c>
      <c r="N453" s="33">
        <v>5.1800000000000001E-4</v>
      </c>
      <c r="O453" s="33">
        <v>2.5000000000000001E-3</v>
      </c>
      <c r="P453" s="33">
        <v>0.52597499999999997</v>
      </c>
      <c r="Q453" s="33">
        <v>0.5</v>
      </c>
      <c r="R453" s="33">
        <v>0</v>
      </c>
      <c r="S453" s="48">
        <v>453</v>
      </c>
      <c r="T4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3" s="54">
        <v>788</v>
      </c>
      <c r="V453" s="54">
        <v>8194</v>
      </c>
      <c r="W453" s="54">
        <v>8008</v>
      </c>
      <c r="X453" s="54">
        <v>812</v>
      </c>
      <c r="Y453" s="54"/>
      <c r="Z453" s="54" t="s">
        <v>5749</v>
      </c>
      <c r="AA453" s="54" t="s">
        <v>6017</v>
      </c>
      <c r="AB453" s="60" t="s">
        <v>6426</v>
      </c>
      <c r="AC453" s="54"/>
      <c r="AD453" s="56">
        <v>40792.332256944443</v>
      </c>
      <c r="AE453" s="54" t="s">
        <v>6607</v>
      </c>
      <c r="AF453" s="60" t="s">
        <v>7059</v>
      </c>
      <c r="AG453" s="54" t="s">
        <v>55</v>
      </c>
      <c r="AH453" s="32"/>
      <c r="AI453" s="32"/>
      <c r="AJ453" s="32"/>
      <c r="AK453" s="32"/>
      <c r="AL453" s="32"/>
      <c r="AM453" s="32"/>
      <c r="AN453" s="74" t="s">
        <v>8638</v>
      </c>
      <c r="AO453" s="74" t="s">
        <v>8638</v>
      </c>
      <c r="AP453" s="74" t="s">
        <v>9035</v>
      </c>
      <c r="AQ453" s="74" t="s">
        <v>9035</v>
      </c>
      <c r="AR453" s="2"/>
      <c r="AS453" s="3"/>
      <c r="AT453" s="3"/>
      <c r="AU453" s="3"/>
      <c r="AV453" s="3"/>
    </row>
    <row r="454" spans="1:48" x14ac:dyDescent="0.25">
      <c r="A454" s="46" t="s">
        <v>472</v>
      </c>
      <c r="B454">
        <v>454</v>
      </c>
      <c r="C454" s="47" t="s">
        <v>7908</v>
      </c>
      <c r="D454" s="49"/>
      <c r="E454" s="50">
        <v>6921.44873046875</v>
      </c>
      <c r="F454" s="50">
        <v>8109.2978515625</v>
      </c>
      <c r="G454" s="51"/>
      <c r="H454" s="52"/>
      <c r="I454" s="52"/>
      <c r="J454" s="63"/>
      <c r="K454" s="32">
        <v>0</v>
      </c>
      <c r="L454" s="32">
        <v>3</v>
      </c>
      <c r="M454" s="33">
        <v>0</v>
      </c>
      <c r="N454" s="33">
        <v>5.1800000000000001E-4</v>
      </c>
      <c r="O454" s="33">
        <v>2.5000000000000001E-3</v>
      </c>
      <c r="P454" s="33">
        <v>0.52597499999999997</v>
      </c>
      <c r="Q454" s="33">
        <v>0.5</v>
      </c>
      <c r="R454" s="33">
        <v>0</v>
      </c>
      <c r="S454" s="48">
        <v>454</v>
      </c>
      <c r="T4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4" s="54">
        <v>199</v>
      </c>
      <c r="V454" s="54">
        <v>17</v>
      </c>
      <c r="W454" s="54">
        <v>47</v>
      </c>
      <c r="X454" s="54">
        <v>90</v>
      </c>
      <c r="Y454" s="54"/>
      <c r="Z454" s="54" t="s">
        <v>5750</v>
      </c>
      <c r="AA454" s="54" t="s">
        <v>6017</v>
      </c>
      <c r="AB454" s="54"/>
      <c r="AC454" s="54"/>
      <c r="AD454" s="56">
        <v>43228.500243055554</v>
      </c>
      <c r="AE454" s="54" t="s">
        <v>6607</v>
      </c>
      <c r="AF454" s="60" t="s">
        <v>7060</v>
      </c>
      <c r="AG454" s="54" t="s">
        <v>55</v>
      </c>
      <c r="AH454" s="32"/>
      <c r="AI454" s="32"/>
      <c r="AJ454" s="32"/>
      <c r="AK454" s="32"/>
      <c r="AL454" s="32"/>
      <c r="AM454" s="32"/>
      <c r="AN454" s="74" t="s">
        <v>8747</v>
      </c>
      <c r="AO454" s="74" t="s">
        <v>8747</v>
      </c>
      <c r="AP454" s="74" t="s">
        <v>9282</v>
      </c>
      <c r="AQ454" s="74" t="s">
        <v>9282</v>
      </c>
      <c r="AR454" s="2"/>
      <c r="AS454" s="3"/>
      <c r="AT454" s="3"/>
      <c r="AU454" s="3"/>
      <c r="AV454" s="3"/>
    </row>
    <row r="455" spans="1:48" x14ac:dyDescent="0.25">
      <c r="A455" s="46" t="s">
        <v>473</v>
      </c>
      <c r="B455">
        <v>455</v>
      </c>
      <c r="C455" s="47" t="s">
        <v>7909</v>
      </c>
      <c r="D455" s="49"/>
      <c r="E455" s="50">
        <v>9524.47265625</v>
      </c>
      <c r="F455" s="50">
        <v>2544.51611328125</v>
      </c>
      <c r="G455" s="51"/>
      <c r="H455" s="52"/>
      <c r="I455" s="52"/>
      <c r="J455" s="63"/>
      <c r="K455" s="32">
        <v>1</v>
      </c>
      <c r="L455" s="32">
        <v>1</v>
      </c>
      <c r="M455" s="33">
        <v>0</v>
      </c>
      <c r="N455" s="33">
        <v>0</v>
      </c>
      <c r="O455" s="33">
        <v>0</v>
      </c>
      <c r="P455" s="33">
        <v>0.99999899999999997</v>
      </c>
      <c r="Q455" s="33">
        <v>0</v>
      </c>
      <c r="R455" s="33" t="s">
        <v>8309</v>
      </c>
      <c r="S455" s="48">
        <v>455</v>
      </c>
      <c r="T4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5" s="54">
        <v>1771</v>
      </c>
      <c r="V455" s="54">
        <v>4411</v>
      </c>
      <c r="W455" s="54">
        <v>203634</v>
      </c>
      <c r="X455" s="54">
        <v>209</v>
      </c>
      <c r="Y455" s="54">
        <v>10800</v>
      </c>
      <c r="Z455" s="54" t="s">
        <v>5751</v>
      </c>
      <c r="AA455" s="54" t="s">
        <v>6148</v>
      </c>
      <c r="AB455" s="60" t="s">
        <v>6427</v>
      </c>
      <c r="AC455" s="54" t="s">
        <v>6576</v>
      </c>
      <c r="AD455" s="56">
        <v>41199.504537037035</v>
      </c>
      <c r="AE455" s="54" t="s">
        <v>6607</v>
      </c>
      <c r="AF455" s="60" t="s">
        <v>7061</v>
      </c>
      <c r="AG455" s="54" t="s">
        <v>55</v>
      </c>
      <c r="AH455" s="32" t="s">
        <v>1879</v>
      </c>
      <c r="AI455" s="32" t="s">
        <v>1879</v>
      </c>
      <c r="AJ455" s="32" t="s">
        <v>2139</v>
      </c>
      <c r="AK455" s="32" t="s">
        <v>2139</v>
      </c>
      <c r="AL455" s="32"/>
      <c r="AM455" s="32"/>
      <c r="AN455" s="74" t="s">
        <v>8748</v>
      </c>
      <c r="AO455" s="74" t="s">
        <v>8748</v>
      </c>
      <c r="AP455" s="74" t="s">
        <v>9283</v>
      </c>
      <c r="AQ455" s="74" t="s">
        <v>9283</v>
      </c>
      <c r="AR455" s="2"/>
      <c r="AS455" s="3"/>
      <c r="AT455" s="3"/>
      <c r="AU455" s="3"/>
      <c r="AV455" s="3"/>
    </row>
    <row r="456" spans="1:48" x14ac:dyDescent="0.25">
      <c r="A456" s="46" t="s">
        <v>474</v>
      </c>
      <c r="B456">
        <v>456</v>
      </c>
      <c r="C456" s="47" t="s">
        <v>7910</v>
      </c>
      <c r="D456" s="49"/>
      <c r="E456" s="50">
        <v>3193.568603515625</v>
      </c>
      <c r="F456" s="50">
        <v>7753.94873046875</v>
      </c>
      <c r="G456" s="51"/>
      <c r="H456" s="52"/>
      <c r="I456" s="52"/>
      <c r="J456" s="63"/>
      <c r="K456" s="32">
        <v>1</v>
      </c>
      <c r="L456" s="32">
        <v>1</v>
      </c>
      <c r="M456" s="33">
        <v>0</v>
      </c>
      <c r="N456" s="33">
        <v>0</v>
      </c>
      <c r="O456" s="33">
        <v>0</v>
      </c>
      <c r="P456" s="33">
        <v>0.99999899999999997</v>
      </c>
      <c r="Q456" s="33">
        <v>0</v>
      </c>
      <c r="R456" s="33" t="s">
        <v>8309</v>
      </c>
      <c r="S456" s="48">
        <v>456</v>
      </c>
      <c r="T4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6" s="54">
        <v>329</v>
      </c>
      <c r="V456" s="54">
        <v>110</v>
      </c>
      <c r="W456" s="54">
        <v>691</v>
      </c>
      <c r="X456" s="54">
        <v>1159</v>
      </c>
      <c r="Y456" s="54"/>
      <c r="Z456" s="54"/>
      <c r="AA456" s="54"/>
      <c r="AB456" s="54"/>
      <c r="AC456" s="54"/>
      <c r="AD456" s="56">
        <v>41500.012824074074</v>
      </c>
      <c r="AE456" s="54" t="s">
        <v>6607</v>
      </c>
      <c r="AF456" s="60" t="s">
        <v>7062</v>
      </c>
      <c r="AG456" s="54" t="s">
        <v>55</v>
      </c>
      <c r="AH456" s="32"/>
      <c r="AI456" s="32"/>
      <c r="AJ456" s="32"/>
      <c r="AK456" s="32"/>
      <c r="AL456" s="32"/>
      <c r="AM456" s="32"/>
      <c r="AN456" s="74" t="s">
        <v>8749</v>
      </c>
      <c r="AO456" s="74" t="s">
        <v>8749</v>
      </c>
      <c r="AP456" s="74" t="s">
        <v>9284</v>
      </c>
      <c r="AQ456" s="74" t="s">
        <v>9284</v>
      </c>
      <c r="AR456" s="2"/>
      <c r="AS456" s="3"/>
      <c r="AT456" s="3"/>
      <c r="AU456" s="3"/>
      <c r="AV456" s="3"/>
    </row>
    <row r="457" spans="1:48" x14ac:dyDescent="0.25">
      <c r="A457" s="46" t="s">
        <v>475</v>
      </c>
      <c r="B457">
        <v>457</v>
      </c>
      <c r="C457" s="47" t="s">
        <v>7911</v>
      </c>
      <c r="D457" s="49"/>
      <c r="E457" s="50">
        <v>3736.342529296875</v>
      </c>
      <c r="F457" s="50">
        <v>3573.8603515625</v>
      </c>
      <c r="G457" s="51"/>
      <c r="H457" s="52"/>
      <c r="I457" s="52"/>
      <c r="J457" s="63"/>
      <c r="K457" s="32">
        <v>0</v>
      </c>
      <c r="L457" s="32">
        <v>2</v>
      </c>
      <c r="M457" s="33">
        <v>0</v>
      </c>
      <c r="N457" s="33">
        <v>5.1800000000000001E-4</v>
      </c>
      <c r="O457" s="33">
        <v>2.392E-3</v>
      </c>
      <c r="P457" s="33">
        <v>0.37694899999999998</v>
      </c>
      <c r="Q457" s="33">
        <v>0.5</v>
      </c>
      <c r="R457" s="33">
        <v>0</v>
      </c>
      <c r="S457" s="48">
        <v>457</v>
      </c>
      <c r="T4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7" s="54">
        <v>314</v>
      </c>
      <c r="V457" s="54">
        <v>253</v>
      </c>
      <c r="W457" s="54">
        <v>1663</v>
      </c>
      <c r="X457" s="54">
        <v>2458</v>
      </c>
      <c r="Y457" s="54"/>
      <c r="Z457" s="54"/>
      <c r="AA457" s="54"/>
      <c r="AB457" s="54"/>
      <c r="AC457" s="54"/>
      <c r="AD457" s="56">
        <v>41303.267141203702</v>
      </c>
      <c r="AE457" s="54" t="s">
        <v>6607</v>
      </c>
      <c r="AF457" s="60" t="s">
        <v>7063</v>
      </c>
      <c r="AG457" s="54" t="s">
        <v>55</v>
      </c>
      <c r="AH457" s="32"/>
      <c r="AI457" s="32"/>
      <c r="AJ457" s="32"/>
      <c r="AK457" s="32"/>
      <c r="AL457" s="32"/>
      <c r="AM457" s="32"/>
      <c r="AN457" s="74" t="s">
        <v>8638</v>
      </c>
      <c r="AO457" s="74" t="s">
        <v>8638</v>
      </c>
      <c r="AP457" s="74" t="s">
        <v>9035</v>
      </c>
      <c r="AQ457" s="74" t="s">
        <v>9035</v>
      </c>
      <c r="AR457" s="2"/>
      <c r="AS457" s="3"/>
      <c r="AT457" s="3"/>
      <c r="AU457" s="3"/>
      <c r="AV457" s="3"/>
    </row>
    <row r="458" spans="1:48" x14ac:dyDescent="0.25">
      <c r="A458" s="46" t="s">
        <v>476</v>
      </c>
      <c r="B458">
        <v>458</v>
      </c>
      <c r="C458" s="47" t="s">
        <v>7912</v>
      </c>
      <c r="D458" s="49"/>
      <c r="E458" s="50">
        <v>5865.0498046875</v>
      </c>
      <c r="F458" s="50">
        <v>3303.37451171875</v>
      </c>
      <c r="G458" s="51"/>
      <c r="H458" s="52"/>
      <c r="I458" s="52"/>
      <c r="J458" s="63"/>
      <c r="K458" s="32">
        <v>0</v>
      </c>
      <c r="L458" s="32">
        <v>5</v>
      </c>
      <c r="M458" s="33">
        <v>1369.432867</v>
      </c>
      <c r="N458" s="33">
        <v>4.4999999999999999E-4</v>
      </c>
      <c r="O458" s="33">
        <v>2.2000000000000001E-4</v>
      </c>
      <c r="P458" s="33">
        <v>1.002035</v>
      </c>
      <c r="Q458" s="33">
        <v>0.2</v>
      </c>
      <c r="R458" s="33">
        <v>0</v>
      </c>
      <c r="S458" s="48">
        <v>458</v>
      </c>
      <c r="T4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8" s="54">
        <v>1732</v>
      </c>
      <c r="V458" s="54">
        <v>2587</v>
      </c>
      <c r="W458" s="54">
        <v>14911</v>
      </c>
      <c r="X458" s="54">
        <v>27412</v>
      </c>
      <c r="Y458" s="54">
        <v>36000</v>
      </c>
      <c r="Z458" s="54" t="s">
        <v>5752</v>
      </c>
      <c r="AA458" s="54" t="s">
        <v>6149</v>
      </c>
      <c r="AB458" s="60" t="s">
        <v>6428</v>
      </c>
      <c r="AC458" s="54" t="s">
        <v>6600</v>
      </c>
      <c r="AD458" s="56">
        <v>40298.155324074076</v>
      </c>
      <c r="AE458" s="54" t="s">
        <v>6607</v>
      </c>
      <c r="AF458" s="60" t="s">
        <v>7064</v>
      </c>
      <c r="AG458" s="54" t="s">
        <v>55</v>
      </c>
      <c r="AH458" s="32" t="s">
        <v>1880</v>
      </c>
      <c r="AI458" s="32" t="s">
        <v>1880</v>
      </c>
      <c r="AJ458" s="32" t="s">
        <v>2144</v>
      </c>
      <c r="AK458" s="32" t="s">
        <v>2144</v>
      </c>
      <c r="AL458" s="32" t="s">
        <v>2225</v>
      </c>
      <c r="AM458" s="32" t="s">
        <v>2225</v>
      </c>
      <c r="AN458" s="74" t="s">
        <v>8750</v>
      </c>
      <c r="AO458" s="74" t="s">
        <v>8969</v>
      </c>
      <c r="AP458" s="74" t="s">
        <v>9104</v>
      </c>
      <c r="AQ458" s="74" t="s">
        <v>9104</v>
      </c>
      <c r="AR458" s="2"/>
      <c r="AS458" s="3"/>
      <c r="AT458" s="3"/>
      <c r="AU458" s="3"/>
      <c r="AV458" s="3"/>
    </row>
    <row r="459" spans="1:48" x14ac:dyDescent="0.25">
      <c r="A459" s="46" t="s">
        <v>939</v>
      </c>
      <c r="B459">
        <v>459</v>
      </c>
      <c r="C459" s="47" t="s">
        <v>7913</v>
      </c>
      <c r="D459" s="49"/>
      <c r="E459" s="50">
        <v>9082.09375</v>
      </c>
      <c r="F459" s="50">
        <v>3267.629638671875</v>
      </c>
      <c r="G459" s="51"/>
      <c r="H459" s="52"/>
      <c r="I459" s="52"/>
      <c r="J459" s="63"/>
      <c r="K459" s="32">
        <v>1</v>
      </c>
      <c r="L459" s="32">
        <v>0</v>
      </c>
      <c r="M459" s="33">
        <v>0</v>
      </c>
      <c r="N459" s="33">
        <v>3.5399999999999999E-4</v>
      </c>
      <c r="O459" s="33">
        <v>9.0000000000000002E-6</v>
      </c>
      <c r="P459" s="33">
        <v>0.32034600000000002</v>
      </c>
      <c r="Q459" s="33">
        <v>0</v>
      </c>
      <c r="R459" s="33">
        <v>0</v>
      </c>
      <c r="S459" s="48">
        <v>459</v>
      </c>
      <c r="T4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59" s="54">
        <v>871</v>
      </c>
      <c r="V459" s="54">
        <v>3051</v>
      </c>
      <c r="W459" s="54">
        <v>7308</v>
      </c>
      <c r="X459" s="54">
        <v>713</v>
      </c>
      <c r="Y459" s="54">
        <v>-7200</v>
      </c>
      <c r="Z459" s="54" t="s">
        <v>5753</v>
      </c>
      <c r="AA459" s="54" t="s">
        <v>6024</v>
      </c>
      <c r="AB459" s="60" t="s">
        <v>6429</v>
      </c>
      <c r="AC459" s="54" t="s">
        <v>6588</v>
      </c>
      <c r="AD459" s="56">
        <v>39693.828090277777</v>
      </c>
      <c r="AE459" s="54" t="s">
        <v>6607</v>
      </c>
      <c r="AF459" s="60" t="s">
        <v>7065</v>
      </c>
      <c r="AG459" s="54" t="s">
        <v>54</v>
      </c>
      <c r="AH459" s="32"/>
      <c r="AI459" s="32"/>
      <c r="AJ459" s="32"/>
      <c r="AK459" s="32"/>
      <c r="AL459" s="32"/>
      <c r="AM459" s="32"/>
      <c r="AN459" s="32"/>
      <c r="AO459" s="32"/>
      <c r="AP459" s="32"/>
      <c r="AQ459" s="32"/>
      <c r="AR459" s="2"/>
      <c r="AS459" s="3"/>
      <c r="AT459" s="3"/>
      <c r="AU459" s="3"/>
      <c r="AV459" s="3"/>
    </row>
    <row r="460" spans="1:48" x14ac:dyDescent="0.25">
      <c r="A460" s="46" t="s">
        <v>940</v>
      </c>
      <c r="B460">
        <v>460</v>
      </c>
      <c r="C460" s="47" t="s">
        <v>7914</v>
      </c>
      <c r="D460" s="49"/>
      <c r="E460" s="50">
        <v>5277.890625</v>
      </c>
      <c r="F460" s="50">
        <v>3063.341796875</v>
      </c>
      <c r="G460" s="51"/>
      <c r="H460" s="52"/>
      <c r="I460" s="52"/>
      <c r="J460" s="63"/>
      <c r="K460" s="32">
        <v>6</v>
      </c>
      <c r="L460" s="32">
        <v>0</v>
      </c>
      <c r="M460" s="33">
        <v>775.23162500000001</v>
      </c>
      <c r="N460" s="33">
        <v>4.3199999999999998E-4</v>
      </c>
      <c r="O460" s="33">
        <v>1.4999999999999999E-4</v>
      </c>
      <c r="P460" s="33">
        <v>1.1265590000000001</v>
      </c>
      <c r="Q460" s="33">
        <v>0.4</v>
      </c>
      <c r="R460" s="33">
        <v>0</v>
      </c>
      <c r="S460" s="48">
        <v>460</v>
      </c>
      <c r="T4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0" s="54">
        <v>178</v>
      </c>
      <c r="V460" s="54">
        <v>1444</v>
      </c>
      <c r="W460" s="54">
        <v>568</v>
      </c>
      <c r="X460" s="54">
        <v>326</v>
      </c>
      <c r="Y460" s="54">
        <v>7200</v>
      </c>
      <c r="Z460" s="54" t="s">
        <v>5754</v>
      </c>
      <c r="AA460" s="54" t="s">
        <v>6020</v>
      </c>
      <c r="AB460" s="60" t="s">
        <v>6430</v>
      </c>
      <c r="AC460" s="54" t="s">
        <v>6024</v>
      </c>
      <c r="AD460" s="56">
        <v>40882.548715277779</v>
      </c>
      <c r="AE460" s="54" t="s">
        <v>6607</v>
      </c>
      <c r="AF460" s="60" t="s">
        <v>7066</v>
      </c>
      <c r="AG460" s="54" t="s">
        <v>54</v>
      </c>
      <c r="AH460" s="32"/>
      <c r="AI460" s="32"/>
      <c r="AJ460" s="32"/>
      <c r="AK460" s="32"/>
      <c r="AL460" s="32"/>
      <c r="AM460" s="32"/>
      <c r="AN460" s="32"/>
      <c r="AO460" s="32"/>
      <c r="AP460" s="32"/>
      <c r="AQ460" s="32"/>
      <c r="AR460" s="2"/>
      <c r="AS460" s="3"/>
      <c r="AT460" s="3"/>
      <c r="AU460" s="3"/>
      <c r="AV460" s="3"/>
    </row>
    <row r="461" spans="1:48" x14ac:dyDescent="0.25">
      <c r="A461" s="46" t="s">
        <v>477</v>
      </c>
      <c r="B461">
        <v>461</v>
      </c>
      <c r="C461" s="47" t="s">
        <v>7915</v>
      </c>
      <c r="D461" s="49"/>
      <c r="E461" s="50">
        <v>5195.77783203125</v>
      </c>
      <c r="F461" s="50">
        <v>1186.4793701171875</v>
      </c>
      <c r="G461" s="51"/>
      <c r="H461" s="52"/>
      <c r="I461" s="52"/>
      <c r="J461" s="63"/>
      <c r="K461" s="32">
        <v>0</v>
      </c>
      <c r="L461" s="32">
        <v>3</v>
      </c>
      <c r="M461" s="33">
        <v>5.2932959999999998</v>
      </c>
      <c r="N461" s="33">
        <v>4.0900000000000002E-4</v>
      </c>
      <c r="O461" s="33">
        <v>2.6200000000000003E-4</v>
      </c>
      <c r="P461" s="33">
        <v>0.49134100000000003</v>
      </c>
      <c r="Q461" s="33">
        <v>0</v>
      </c>
      <c r="R461" s="33">
        <v>0</v>
      </c>
      <c r="S461" s="48">
        <v>461</v>
      </c>
      <c r="T4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1" s="54">
        <v>320</v>
      </c>
      <c r="V461" s="54">
        <v>190</v>
      </c>
      <c r="W461" s="54">
        <v>2577</v>
      </c>
      <c r="X461" s="54">
        <v>1436</v>
      </c>
      <c r="Y461" s="54"/>
      <c r="Z461" s="54" t="s">
        <v>5755</v>
      </c>
      <c r="AA461" s="54" t="s">
        <v>6024</v>
      </c>
      <c r="AB461" s="54"/>
      <c r="AC461" s="54"/>
      <c r="AD461" s="56">
        <v>41929.751782407409</v>
      </c>
      <c r="AE461" s="54" t="s">
        <v>6607</v>
      </c>
      <c r="AF461" s="60" t="s">
        <v>7067</v>
      </c>
      <c r="AG461" s="54" t="s">
        <v>55</v>
      </c>
      <c r="AH461" s="32"/>
      <c r="AI461" s="32"/>
      <c r="AJ461" s="32"/>
      <c r="AK461" s="32"/>
      <c r="AL461" s="32"/>
      <c r="AM461" s="32"/>
      <c r="AN461" s="74" t="s">
        <v>8751</v>
      </c>
      <c r="AO461" s="74" t="s">
        <v>8751</v>
      </c>
      <c r="AP461" s="74" t="s">
        <v>9285</v>
      </c>
      <c r="AQ461" s="74" t="s">
        <v>9285</v>
      </c>
      <c r="AR461" s="2"/>
      <c r="AS461" s="3"/>
      <c r="AT461" s="3"/>
      <c r="AU461" s="3"/>
      <c r="AV461" s="3"/>
    </row>
    <row r="462" spans="1:48" x14ac:dyDescent="0.25">
      <c r="A462" s="46" t="s">
        <v>478</v>
      </c>
      <c r="B462">
        <v>462</v>
      </c>
      <c r="C462" s="47" t="s">
        <v>7916</v>
      </c>
      <c r="D462" s="49"/>
      <c r="E462" s="50">
        <v>7354.337890625</v>
      </c>
      <c r="F462" s="50">
        <v>741.600341796875</v>
      </c>
      <c r="G462" s="51"/>
      <c r="H462" s="52"/>
      <c r="I462" s="52"/>
      <c r="J462" s="63"/>
      <c r="K462" s="32">
        <v>1</v>
      </c>
      <c r="L462" s="32">
        <v>1</v>
      </c>
      <c r="M462" s="33">
        <v>0</v>
      </c>
      <c r="N462" s="33">
        <v>0</v>
      </c>
      <c r="O462" s="33">
        <v>0</v>
      </c>
      <c r="P462" s="33">
        <v>0.99999899999999997</v>
      </c>
      <c r="Q462" s="33">
        <v>0</v>
      </c>
      <c r="R462" s="33" t="s">
        <v>8309</v>
      </c>
      <c r="S462" s="48">
        <v>462</v>
      </c>
      <c r="T4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2" s="54">
        <v>208</v>
      </c>
      <c r="V462" s="54">
        <v>117</v>
      </c>
      <c r="W462" s="54">
        <v>1533</v>
      </c>
      <c r="X462" s="54">
        <v>408</v>
      </c>
      <c r="Y462" s="54"/>
      <c r="Z462" s="54"/>
      <c r="AA462" s="54"/>
      <c r="AB462" s="54"/>
      <c r="AC462" s="54"/>
      <c r="AD462" s="56">
        <v>40825.828194444446</v>
      </c>
      <c r="AE462" s="54" t="s">
        <v>6607</v>
      </c>
      <c r="AF462" s="60" t="s">
        <v>7068</v>
      </c>
      <c r="AG462" s="54" t="s">
        <v>55</v>
      </c>
      <c r="AH462" s="32" t="s">
        <v>1881</v>
      </c>
      <c r="AI462" s="32" t="s">
        <v>1881</v>
      </c>
      <c r="AJ462" s="32" t="s">
        <v>2140</v>
      </c>
      <c r="AK462" s="32" t="s">
        <v>2140</v>
      </c>
      <c r="AL462" s="32"/>
      <c r="AM462" s="32"/>
      <c r="AN462" s="74" t="s">
        <v>8752</v>
      </c>
      <c r="AO462" s="74" t="s">
        <v>8752</v>
      </c>
      <c r="AP462" s="74" t="s">
        <v>9286</v>
      </c>
      <c r="AQ462" s="74" t="s">
        <v>9286</v>
      </c>
      <c r="AR462" s="2"/>
      <c r="AS462" s="3"/>
      <c r="AT462" s="3"/>
      <c r="AU462" s="3"/>
      <c r="AV462" s="3"/>
    </row>
    <row r="463" spans="1:48" x14ac:dyDescent="0.25">
      <c r="A463" s="46" t="s">
        <v>479</v>
      </c>
      <c r="B463">
        <v>463</v>
      </c>
      <c r="C463" s="47" t="s">
        <v>7917</v>
      </c>
      <c r="D463" s="49"/>
      <c r="E463" s="50">
        <v>6948.708984375</v>
      </c>
      <c r="F463" s="50">
        <v>7070.64990234375</v>
      </c>
      <c r="G463" s="51"/>
      <c r="H463" s="52"/>
      <c r="I463" s="52"/>
      <c r="J463" s="63"/>
      <c r="K463" s="32">
        <v>0</v>
      </c>
      <c r="L463" s="32">
        <v>3</v>
      </c>
      <c r="M463" s="33">
        <v>2.2644479999999998</v>
      </c>
      <c r="N463" s="33">
        <v>5.1800000000000001E-4</v>
      </c>
      <c r="O463" s="33">
        <v>2.7669999999999999E-3</v>
      </c>
      <c r="P463" s="33">
        <v>0.48319400000000001</v>
      </c>
      <c r="Q463" s="33">
        <v>0.33333333333333331</v>
      </c>
      <c r="R463" s="33">
        <v>0</v>
      </c>
      <c r="S463" s="48">
        <v>463</v>
      </c>
      <c r="T4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3" s="54">
        <v>322</v>
      </c>
      <c r="V463" s="54">
        <v>210</v>
      </c>
      <c r="W463" s="54">
        <v>4537</v>
      </c>
      <c r="X463" s="54">
        <v>4779</v>
      </c>
      <c r="Y463" s="54">
        <v>7200</v>
      </c>
      <c r="Z463" s="54" t="s">
        <v>5756</v>
      </c>
      <c r="AA463" s="54" t="s">
        <v>6024</v>
      </c>
      <c r="AB463" s="54"/>
      <c r="AC463" s="54" t="s">
        <v>6024</v>
      </c>
      <c r="AD463" s="56">
        <v>39933.514652777776</v>
      </c>
      <c r="AE463" s="54" t="s">
        <v>6607</v>
      </c>
      <c r="AF463" s="60" t="s">
        <v>7069</v>
      </c>
      <c r="AG463" s="54" t="s">
        <v>55</v>
      </c>
      <c r="AH463" s="32"/>
      <c r="AI463" s="32"/>
      <c r="AJ463" s="32"/>
      <c r="AK463" s="32"/>
      <c r="AL463" s="32"/>
      <c r="AM463" s="32"/>
      <c r="AN463" s="74" t="s">
        <v>8753</v>
      </c>
      <c r="AO463" s="74" t="s">
        <v>8970</v>
      </c>
      <c r="AP463" s="74" t="s">
        <v>9035</v>
      </c>
      <c r="AQ463" s="74" t="s">
        <v>9202</v>
      </c>
      <c r="AR463" s="2"/>
      <c r="AS463" s="3"/>
      <c r="AT463" s="3"/>
      <c r="AU463" s="3"/>
      <c r="AV463" s="3"/>
    </row>
    <row r="464" spans="1:48" x14ac:dyDescent="0.25">
      <c r="A464" s="46" t="s">
        <v>480</v>
      </c>
      <c r="B464">
        <v>464</v>
      </c>
      <c r="C464" s="47" t="s">
        <v>7918</v>
      </c>
      <c r="D464" s="49"/>
      <c r="E464" s="50">
        <v>2007.265380859375</v>
      </c>
      <c r="F464" s="50">
        <v>5014.9599609375</v>
      </c>
      <c r="G464" s="51"/>
      <c r="H464" s="52"/>
      <c r="I464" s="52"/>
      <c r="J464" s="63"/>
      <c r="K464" s="32">
        <v>1</v>
      </c>
      <c r="L464" s="32">
        <v>1</v>
      </c>
      <c r="M464" s="33">
        <v>0</v>
      </c>
      <c r="N464" s="33">
        <v>0</v>
      </c>
      <c r="O464" s="33">
        <v>0</v>
      </c>
      <c r="P464" s="33">
        <v>0.99999899999999997</v>
      </c>
      <c r="Q464" s="33">
        <v>0</v>
      </c>
      <c r="R464" s="33" t="s">
        <v>8309</v>
      </c>
      <c r="S464" s="48">
        <v>464</v>
      </c>
      <c r="T4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4" s="54">
        <v>166</v>
      </c>
      <c r="V464" s="54">
        <v>78</v>
      </c>
      <c r="W464" s="54">
        <v>394</v>
      </c>
      <c r="X464" s="54">
        <v>410</v>
      </c>
      <c r="Y464" s="54"/>
      <c r="Z464" s="54" t="s">
        <v>5757</v>
      </c>
      <c r="AA464" s="54" t="s">
        <v>6150</v>
      </c>
      <c r="AB464" s="54"/>
      <c r="AC464" s="54"/>
      <c r="AD464" s="56">
        <v>42572.199560185189</v>
      </c>
      <c r="AE464" s="54" t="s">
        <v>6607</v>
      </c>
      <c r="AF464" s="60" t="s">
        <v>7070</v>
      </c>
      <c r="AG464" s="54" t="s">
        <v>55</v>
      </c>
      <c r="AH464" s="32"/>
      <c r="AI464" s="32"/>
      <c r="AJ464" s="32"/>
      <c r="AK464" s="32"/>
      <c r="AL464" s="32"/>
      <c r="AM464" s="32"/>
      <c r="AN464" s="74" t="s">
        <v>8754</v>
      </c>
      <c r="AO464" s="74" t="s">
        <v>8754</v>
      </c>
      <c r="AP464" s="74" t="s">
        <v>9287</v>
      </c>
      <c r="AQ464" s="74" t="s">
        <v>9287</v>
      </c>
      <c r="AR464" s="2"/>
      <c r="AS464" s="3"/>
      <c r="AT464" s="3"/>
      <c r="AU464" s="3"/>
      <c r="AV464" s="3"/>
    </row>
    <row r="465" spans="1:48" x14ac:dyDescent="0.25">
      <c r="A465" s="46" t="s">
        <v>481</v>
      </c>
      <c r="B465">
        <v>465</v>
      </c>
      <c r="C465" s="47" t="s">
        <v>7919</v>
      </c>
      <c r="D465" s="49"/>
      <c r="E465" s="50">
        <v>6479.2197265625</v>
      </c>
      <c r="F465" s="50">
        <v>3724.523681640625</v>
      </c>
      <c r="G465" s="51"/>
      <c r="H465" s="52"/>
      <c r="I465" s="52"/>
      <c r="J465" s="63"/>
      <c r="K465" s="32">
        <v>3</v>
      </c>
      <c r="L465" s="32">
        <v>3</v>
      </c>
      <c r="M465" s="33">
        <v>9.0641250000000007</v>
      </c>
      <c r="N465" s="33">
        <v>5.1599999999999997E-4</v>
      </c>
      <c r="O465" s="33">
        <v>2.5110000000000002E-3</v>
      </c>
      <c r="P465" s="33">
        <v>0.70087500000000003</v>
      </c>
      <c r="Q465" s="33">
        <v>0.33333333333333331</v>
      </c>
      <c r="R465" s="33">
        <v>0</v>
      </c>
      <c r="S465" s="48">
        <v>465</v>
      </c>
      <c r="T4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5" s="54">
        <v>305</v>
      </c>
      <c r="V465" s="54">
        <v>656</v>
      </c>
      <c r="W465" s="54">
        <v>4754</v>
      </c>
      <c r="X465" s="54">
        <v>3675</v>
      </c>
      <c r="Y465" s="54"/>
      <c r="Z465" s="54"/>
      <c r="AA465" s="54"/>
      <c r="AB465" s="54"/>
      <c r="AC465" s="54"/>
      <c r="AD465" s="56">
        <v>41691.459108796298</v>
      </c>
      <c r="AE465" s="54" t="s">
        <v>6607</v>
      </c>
      <c r="AF465" s="60" t="s">
        <v>7071</v>
      </c>
      <c r="AG465" s="54" t="s">
        <v>55</v>
      </c>
      <c r="AH465" s="32" t="s">
        <v>8372</v>
      </c>
      <c r="AI465" s="32" t="s">
        <v>8372</v>
      </c>
      <c r="AJ465" s="32" t="s">
        <v>2138</v>
      </c>
      <c r="AK465" s="32" t="s">
        <v>2138</v>
      </c>
      <c r="AL465" s="32"/>
      <c r="AM465" s="32"/>
      <c r="AN465" s="74" t="s">
        <v>8755</v>
      </c>
      <c r="AO465" s="74" t="s">
        <v>8755</v>
      </c>
      <c r="AP465" s="74" t="s">
        <v>9174</v>
      </c>
      <c r="AQ465" s="74" t="s">
        <v>9174</v>
      </c>
      <c r="AR465" s="2"/>
      <c r="AS465" s="3"/>
      <c r="AT465" s="3"/>
      <c r="AU465" s="3"/>
      <c r="AV465" s="3"/>
    </row>
    <row r="466" spans="1:48" x14ac:dyDescent="0.25">
      <c r="A466" s="46" t="s">
        <v>482</v>
      </c>
      <c r="B466">
        <v>466</v>
      </c>
      <c r="C466" s="47" t="s">
        <v>7920</v>
      </c>
      <c r="D466" s="49"/>
      <c r="E466" s="50">
        <v>5482.08544921875</v>
      </c>
      <c r="F466" s="50">
        <v>4373.07275390625</v>
      </c>
      <c r="G466" s="51"/>
      <c r="H466" s="52"/>
      <c r="I466" s="52"/>
      <c r="J466" s="63"/>
      <c r="K466" s="32">
        <v>2</v>
      </c>
      <c r="L466" s="32">
        <v>6</v>
      </c>
      <c r="M466" s="33">
        <v>35.938344000000001</v>
      </c>
      <c r="N466" s="33">
        <v>5.2599999999999999E-4</v>
      </c>
      <c r="O466" s="33">
        <v>3.7299999999999998E-3</v>
      </c>
      <c r="P466" s="33">
        <v>0.91199799999999998</v>
      </c>
      <c r="Q466" s="33">
        <v>0.33333333333333331</v>
      </c>
      <c r="R466" s="33">
        <v>0</v>
      </c>
      <c r="S466" s="48">
        <v>466</v>
      </c>
      <c r="T4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6" s="54">
        <v>595</v>
      </c>
      <c r="V466" s="54">
        <v>1653</v>
      </c>
      <c r="W466" s="54">
        <v>50514</v>
      </c>
      <c r="X466" s="54">
        <v>89622</v>
      </c>
      <c r="Y466" s="54">
        <v>7200</v>
      </c>
      <c r="Z466" s="54" t="s">
        <v>5758</v>
      </c>
      <c r="AA466" s="54"/>
      <c r="AB466" s="54"/>
      <c r="AC466" s="54" t="s">
        <v>6024</v>
      </c>
      <c r="AD466" s="56">
        <v>41816.615671296298</v>
      </c>
      <c r="AE466" s="54" t="s">
        <v>6607</v>
      </c>
      <c r="AF466" s="60" t="s">
        <v>7072</v>
      </c>
      <c r="AG466" s="54" t="s">
        <v>55</v>
      </c>
      <c r="AH466" s="32" t="s">
        <v>8373</v>
      </c>
      <c r="AI466" s="32" t="s">
        <v>8373</v>
      </c>
      <c r="AJ466" s="32" t="s">
        <v>8433</v>
      </c>
      <c r="AK466" s="32" t="s">
        <v>8433</v>
      </c>
      <c r="AL466" s="32" t="s">
        <v>2215</v>
      </c>
      <c r="AM466" s="32" t="s">
        <v>2215</v>
      </c>
      <c r="AN466" s="74" t="s">
        <v>9567</v>
      </c>
      <c r="AO466" s="74" t="s">
        <v>9683</v>
      </c>
      <c r="AP466" s="74" t="s">
        <v>9768</v>
      </c>
      <c r="AQ466" s="74" t="s">
        <v>9768</v>
      </c>
      <c r="AR466" s="2"/>
      <c r="AS466" s="3"/>
      <c r="AT466" s="3"/>
      <c r="AU466" s="3"/>
      <c r="AV466" s="3"/>
    </row>
    <row r="467" spans="1:48" x14ac:dyDescent="0.25">
      <c r="A467" s="46" t="s">
        <v>484</v>
      </c>
      <c r="B467">
        <v>467</v>
      </c>
      <c r="C467" s="47" t="s">
        <v>7921</v>
      </c>
      <c r="D467" s="49"/>
      <c r="E467" s="50">
        <v>8602.115234375</v>
      </c>
      <c r="F467" s="50">
        <v>5191.125</v>
      </c>
      <c r="G467" s="51"/>
      <c r="H467" s="52"/>
      <c r="I467" s="52"/>
      <c r="J467" s="63"/>
      <c r="K467" s="32">
        <v>0</v>
      </c>
      <c r="L467" s="32">
        <v>2</v>
      </c>
      <c r="M467" s="33">
        <v>7.8473649999999999</v>
      </c>
      <c r="N467" s="33">
        <v>4.6700000000000002E-4</v>
      </c>
      <c r="O467" s="33">
        <v>1.0399999999999999E-3</v>
      </c>
      <c r="P467" s="33">
        <v>0.36215700000000001</v>
      </c>
      <c r="Q467" s="33">
        <v>0</v>
      </c>
      <c r="R467" s="33">
        <v>0</v>
      </c>
      <c r="S467" s="48">
        <v>467</v>
      </c>
      <c r="T4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7" s="54">
        <v>36</v>
      </c>
      <c r="V467" s="54">
        <v>42</v>
      </c>
      <c r="W467" s="54">
        <v>661</v>
      </c>
      <c r="X467" s="54">
        <v>976</v>
      </c>
      <c r="Y467" s="54"/>
      <c r="Z467" s="54"/>
      <c r="AA467" s="54"/>
      <c r="AB467" s="54"/>
      <c r="AC467" s="54"/>
      <c r="AD467" s="56">
        <v>43115.533807870372</v>
      </c>
      <c r="AE467" s="54" t="s">
        <v>6607</v>
      </c>
      <c r="AF467" s="60" t="s">
        <v>7073</v>
      </c>
      <c r="AG467" s="54" t="s">
        <v>55</v>
      </c>
      <c r="AH467" s="32" t="s">
        <v>1813</v>
      </c>
      <c r="AI467" s="32" t="s">
        <v>1813</v>
      </c>
      <c r="AJ467" s="32" t="s">
        <v>2138</v>
      </c>
      <c r="AK467" s="32" t="s">
        <v>2138</v>
      </c>
      <c r="AL467" s="32"/>
      <c r="AM467" s="32"/>
      <c r="AN467" s="74" t="s">
        <v>8756</v>
      </c>
      <c r="AO467" s="74" t="s">
        <v>8971</v>
      </c>
      <c r="AP467" s="74" t="s">
        <v>9229</v>
      </c>
      <c r="AQ467" s="74" t="s">
        <v>9229</v>
      </c>
      <c r="AR467" s="2"/>
      <c r="AS467" s="3"/>
      <c r="AT467" s="3"/>
      <c r="AU467" s="3"/>
      <c r="AV467" s="3"/>
    </row>
    <row r="468" spans="1:48" x14ac:dyDescent="0.25">
      <c r="A468" s="46" t="s">
        <v>485</v>
      </c>
      <c r="B468">
        <v>468</v>
      </c>
      <c r="C468" s="47" t="s">
        <v>7922</v>
      </c>
      <c r="D468" s="49"/>
      <c r="E468" s="50">
        <v>7849.5185546875</v>
      </c>
      <c r="F468" s="50">
        <v>8288.2158203125</v>
      </c>
      <c r="G468" s="51"/>
      <c r="H468" s="52"/>
      <c r="I468" s="52"/>
      <c r="J468" s="63"/>
      <c r="K468" s="32">
        <v>1</v>
      </c>
      <c r="L468" s="32">
        <v>1</v>
      </c>
      <c r="M468" s="33">
        <v>0</v>
      </c>
      <c r="N468" s="33">
        <v>0</v>
      </c>
      <c r="O468" s="33">
        <v>0</v>
      </c>
      <c r="P468" s="33">
        <v>0.99999899999999997</v>
      </c>
      <c r="Q468" s="33">
        <v>0</v>
      </c>
      <c r="R468" s="33" t="s">
        <v>8309</v>
      </c>
      <c r="S468" s="48">
        <v>468</v>
      </c>
      <c r="T4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8" s="54">
        <v>1622</v>
      </c>
      <c r="V468" s="54">
        <v>3793</v>
      </c>
      <c r="W468" s="54">
        <v>25873</v>
      </c>
      <c r="X468" s="54">
        <v>44445</v>
      </c>
      <c r="Y468" s="54">
        <v>-7200</v>
      </c>
      <c r="Z468" s="54" t="s">
        <v>5759</v>
      </c>
      <c r="AA468" s="54" t="s">
        <v>6053</v>
      </c>
      <c r="AB468" s="60" t="s">
        <v>6431</v>
      </c>
      <c r="AC468" s="54" t="s">
        <v>6588</v>
      </c>
      <c r="AD468" s="56">
        <v>40037.417199074072</v>
      </c>
      <c r="AE468" s="54" t="s">
        <v>6607</v>
      </c>
      <c r="AF468" s="60" t="s">
        <v>7074</v>
      </c>
      <c r="AG468" s="54" t="s">
        <v>55</v>
      </c>
      <c r="AH468" s="32" t="s">
        <v>1883</v>
      </c>
      <c r="AI468" s="32" t="s">
        <v>1883</v>
      </c>
      <c r="AJ468" s="32" t="s">
        <v>2148</v>
      </c>
      <c r="AK468" s="32" t="s">
        <v>2148</v>
      </c>
      <c r="AL468" s="32"/>
      <c r="AM468" s="32"/>
      <c r="AN468" s="74" t="s">
        <v>9568</v>
      </c>
      <c r="AO468" s="74" t="s">
        <v>9568</v>
      </c>
      <c r="AP468" s="74" t="s">
        <v>9769</v>
      </c>
      <c r="AQ468" s="74" t="s">
        <v>9769</v>
      </c>
      <c r="AR468" s="2"/>
      <c r="AS468" s="3"/>
      <c r="AT468" s="3"/>
      <c r="AU468" s="3"/>
      <c r="AV468" s="3"/>
    </row>
    <row r="469" spans="1:48" x14ac:dyDescent="0.25">
      <c r="A469" s="46" t="s">
        <v>486</v>
      </c>
      <c r="B469">
        <v>469</v>
      </c>
      <c r="C469" s="47" t="s">
        <v>7923</v>
      </c>
      <c r="D469" s="49"/>
      <c r="E469" s="50">
        <v>8476.0712890625</v>
      </c>
      <c r="F469" s="50">
        <v>4600.5263671875</v>
      </c>
      <c r="G469" s="51"/>
      <c r="H469" s="52"/>
      <c r="I469" s="52"/>
      <c r="J469" s="63"/>
      <c r="K469" s="32">
        <v>0</v>
      </c>
      <c r="L469" s="32">
        <v>3</v>
      </c>
      <c r="M469" s="33">
        <v>40.270530000000001</v>
      </c>
      <c r="N469" s="33">
        <v>4.6299999999999998E-4</v>
      </c>
      <c r="O469" s="33">
        <v>5.7600000000000001E-4</v>
      </c>
      <c r="P469" s="33">
        <v>0.49244100000000002</v>
      </c>
      <c r="Q469" s="33">
        <v>0</v>
      </c>
      <c r="R469" s="33">
        <v>0</v>
      </c>
      <c r="S469" s="48">
        <v>469</v>
      </c>
      <c r="T4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69" s="54">
        <v>77</v>
      </c>
      <c r="V469" s="54">
        <v>287</v>
      </c>
      <c r="W469" s="54">
        <v>6178</v>
      </c>
      <c r="X469" s="54">
        <v>6075</v>
      </c>
      <c r="Y469" s="54">
        <v>7200</v>
      </c>
      <c r="Z469" s="54"/>
      <c r="AA469" s="54"/>
      <c r="AB469" s="54"/>
      <c r="AC469" s="54" t="s">
        <v>6027</v>
      </c>
      <c r="AD469" s="56">
        <v>42315.318530092591</v>
      </c>
      <c r="AE469" s="54" t="s">
        <v>6607</v>
      </c>
      <c r="AF469" s="60" t="s">
        <v>7075</v>
      </c>
      <c r="AG469" s="54" t="s">
        <v>55</v>
      </c>
      <c r="AH469" s="32" t="s">
        <v>1884</v>
      </c>
      <c r="AI469" s="32" t="s">
        <v>1884</v>
      </c>
      <c r="AJ469" s="32" t="s">
        <v>2142</v>
      </c>
      <c r="AK469" s="32" t="s">
        <v>2142</v>
      </c>
      <c r="AL469" s="32"/>
      <c r="AM469" s="32"/>
      <c r="AN469" s="74" t="s">
        <v>8757</v>
      </c>
      <c r="AO469" s="74" t="s">
        <v>8972</v>
      </c>
      <c r="AP469" s="74" t="s">
        <v>9288</v>
      </c>
      <c r="AQ469" s="74" t="s">
        <v>9288</v>
      </c>
      <c r="AR469" s="2"/>
      <c r="AS469" s="3"/>
      <c r="AT469" s="3"/>
      <c r="AU469" s="3"/>
      <c r="AV469" s="3"/>
    </row>
    <row r="470" spans="1:48" x14ac:dyDescent="0.25">
      <c r="A470" s="46" t="s">
        <v>610</v>
      </c>
      <c r="B470">
        <v>470</v>
      </c>
      <c r="C470" s="47" t="s">
        <v>7924</v>
      </c>
      <c r="D470" s="49"/>
      <c r="E470" s="50">
        <v>5079.001953125</v>
      </c>
      <c r="F470" s="50">
        <v>5240.04736328125</v>
      </c>
      <c r="G470" s="51"/>
      <c r="H470" s="52"/>
      <c r="I470" s="52"/>
      <c r="J470" s="63"/>
      <c r="K470" s="32">
        <v>2</v>
      </c>
      <c r="L470" s="32">
        <v>26</v>
      </c>
      <c r="M470" s="33">
        <v>9974.9210540000004</v>
      </c>
      <c r="N470" s="33">
        <v>6.1799999999999995E-4</v>
      </c>
      <c r="O470" s="33">
        <v>8.1609999999999999E-3</v>
      </c>
      <c r="P470" s="33">
        <v>3.3935680000000001</v>
      </c>
      <c r="Q470" s="33">
        <v>7.6719576719576715E-2</v>
      </c>
      <c r="R470" s="33">
        <v>0</v>
      </c>
      <c r="S470" s="48">
        <v>470</v>
      </c>
      <c r="T4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0" s="54">
        <v>2985</v>
      </c>
      <c r="V470" s="54">
        <v>8037</v>
      </c>
      <c r="W470" s="54">
        <v>181440</v>
      </c>
      <c r="X470" s="54">
        <v>291905</v>
      </c>
      <c r="Y470" s="54">
        <v>7200</v>
      </c>
      <c r="Z470" s="54" t="s">
        <v>5438</v>
      </c>
      <c r="AA470" s="54" t="s">
        <v>6151</v>
      </c>
      <c r="AB470" s="54"/>
      <c r="AC470" s="54" t="s">
        <v>6024</v>
      </c>
      <c r="AD470" s="56">
        <v>41683.74628472222</v>
      </c>
      <c r="AE470" s="54" t="s">
        <v>6607</v>
      </c>
      <c r="AF470" s="60" t="s">
        <v>7076</v>
      </c>
      <c r="AG470" s="54" t="s">
        <v>55</v>
      </c>
      <c r="AH470" s="32" t="s">
        <v>9486</v>
      </c>
      <c r="AI470" s="32" t="s">
        <v>9486</v>
      </c>
      <c r="AJ470" s="32" t="s">
        <v>8434</v>
      </c>
      <c r="AK470" s="32" t="s">
        <v>8434</v>
      </c>
      <c r="AL470" s="32"/>
      <c r="AM470" s="32"/>
      <c r="AN470" s="74" t="s">
        <v>9569</v>
      </c>
      <c r="AO470" s="74" t="s">
        <v>9684</v>
      </c>
      <c r="AP470" s="74" t="s">
        <v>9770</v>
      </c>
      <c r="AQ470" s="74" t="s">
        <v>9770</v>
      </c>
      <c r="AR470" s="2"/>
      <c r="AS470" s="3"/>
      <c r="AT470" s="3"/>
      <c r="AU470" s="3"/>
      <c r="AV470" s="3"/>
    </row>
    <row r="471" spans="1:48" x14ac:dyDescent="0.25">
      <c r="A471" s="46" t="s">
        <v>724</v>
      </c>
      <c r="B471">
        <v>471</v>
      </c>
      <c r="C471" s="47" t="s">
        <v>7925</v>
      </c>
      <c r="D471" s="49"/>
      <c r="E471" s="50">
        <v>6207.31982421875</v>
      </c>
      <c r="F471" s="50">
        <v>5208.35986328125</v>
      </c>
      <c r="G471" s="51"/>
      <c r="H471" s="52"/>
      <c r="I471" s="52"/>
      <c r="J471" s="63"/>
      <c r="K471" s="32">
        <v>5</v>
      </c>
      <c r="L471" s="32">
        <v>5</v>
      </c>
      <c r="M471" s="33">
        <v>1543.1812110000001</v>
      </c>
      <c r="N471" s="33">
        <v>5.1599999999999997E-4</v>
      </c>
      <c r="O471" s="33">
        <v>2.1640000000000001E-3</v>
      </c>
      <c r="P471" s="33">
        <v>1.3027169999999999</v>
      </c>
      <c r="Q471" s="33">
        <v>5.3571428571428568E-2</v>
      </c>
      <c r="R471" s="33">
        <v>0</v>
      </c>
      <c r="S471" s="48">
        <v>471</v>
      </c>
      <c r="T4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1" s="54">
        <v>1235</v>
      </c>
      <c r="V471" s="54">
        <v>738</v>
      </c>
      <c r="W471" s="54">
        <v>10690</v>
      </c>
      <c r="X471" s="54">
        <v>3972</v>
      </c>
      <c r="Y471" s="54">
        <v>-25200</v>
      </c>
      <c r="Z471" s="54" t="s">
        <v>5760</v>
      </c>
      <c r="AA471" s="54" t="s">
        <v>6152</v>
      </c>
      <c r="AB471" s="54"/>
      <c r="AC471" s="54" t="s">
        <v>6577</v>
      </c>
      <c r="AD471" s="56">
        <v>42912.751608796294</v>
      </c>
      <c r="AE471" s="54" t="s">
        <v>6607</v>
      </c>
      <c r="AF471" s="60" t="s">
        <v>7077</v>
      </c>
      <c r="AG471" s="54" t="s">
        <v>55</v>
      </c>
      <c r="AH471" s="32" t="s">
        <v>2016</v>
      </c>
      <c r="AI471" s="32" t="s">
        <v>2016</v>
      </c>
      <c r="AJ471" s="32" t="s">
        <v>2139</v>
      </c>
      <c r="AK471" s="32" t="s">
        <v>2139</v>
      </c>
      <c r="AL471" s="32"/>
      <c r="AM471" s="32"/>
      <c r="AN471" s="74" t="s">
        <v>9570</v>
      </c>
      <c r="AO471" s="74" t="s">
        <v>9685</v>
      </c>
      <c r="AP471" s="74" t="s">
        <v>9771</v>
      </c>
      <c r="AQ471" s="74" t="s">
        <v>9771</v>
      </c>
      <c r="AR471" s="2"/>
      <c r="AS471" s="3"/>
      <c r="AT471" s="3"/>
      <c r="AU471" s="3"/>
      <c r="AV471" s="3"/>
    </row>
    <row r="472" spans="1:48" x14ac:dyDescent="0.25">
      <c r="A472" s="46" t="s">
        <v>524</v>
      </c>
      <c r="B472">
        <v>472</v>
      </c>
      <c r="C472" s="47" t="s">
        <v>7926</v>
      </c>
      <c r="D472" s="49"/>
      <c r="E472" s="50">
        <v>5529.1376953125</v>
      </c>
      <c r="F472" s="50">
        <v>4103.8857421875</v>
      </c>
      <c r="G472" s="51"/>
      <c r="H472" s="52"/>
      <c r="I472" s="52"/>
      <c r="J472" s="63"/>
      <c r="K472" s="32">
        <v>11</v>
      </c>
      <c r="L472" s="32">
        <v>2</v>
      </c>
      <c r="M472" s="33">
        <v>3164.6875620000001</v>
      </c>
      <c r="N472" s="33">
        <v>5.2099999999999998E-4</v>
      </c>
      <c r="O472" s="33">
        <v>3.026E-3</v>
      </c>
      <c r="P472" s="33">
        <v>1.7800480000000001</v>
      </c>
      <c r="Q472" s="33">
        <v>9.6153846153846159E-2</v>
      </c>
      <c r="R472" s="33">
        <v>0</v>
      </c>
      <c r="S472" s="48">
        <v>472</v>
      </c>
      <c r="T4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2" s="54">
        <v>740</v>
      </c>
      <c r="V472" s="54">
        <v>1859</v>
      </c>
      <c r="W472" s="54">
        <v>1083</v>
      </c>
      <c r="X472" s="54">
        <v>27146</v>
      </c>
      <c r="Y472" s="54">
        <v>7200</v>
      </c>
      <c r="Z472" s="54" t="s">
        <v>5761</v>
      </c>
      <c r="AA472" s="54" t="s">
        <v>6153</v>
      </c>
      <c r="AB472" s="54"/>
      <c r="AC472" s="54" t="s">
        <v>6575</v>
      </c>
      <c r="AD472" s="56">
        <v>40856.564386574071</v>
      </c>
      <c r="AE472" s="54" t="s">
        <v>6607</v>
      </c>
      <c r="AF472" s="60" t="s">
        <v>7078</v>
      </c>
      <c r="AG472" s="54" t="s">
        <v>55</v>
      </c>
      <c r="AH472" s="32" t="s">
        <v>1884</v>
      </c>
      <c r="AI472" s="32" t="s">
        <v>1884</v>
      </c>
      <c r="AJ472" s="32" t="s">
        <v>2142</v>
      </c>
      <c r="AK472" s="32" t="s">
        <v>2142</v>
      </c>
      <c r="AL472" s="32"/>
      <c r="AM472" s="32"/>
      <c r="AN472" s="74" t="s">
        <v>8973</v>
      </c>
      <c r="AO472" s="74" t="s">
        <v>8973</v>
      </c>
      <c r="AP472" s="74" t="s">
        <v>9457</v>
      </c>
      <c r="AQ472" s="74" t="s">
        <v>9457</v>
      </c>
      <c r="AR472" s="2"/>
      <c r="AS472" s="3"/>
      <c r="AT472" s="3"/>
      <c r="AU472" s="3"/>
      <c r="AV472" s="3"/>
    </row>
    <row r="473" spans="1:48" x14ac:dyDescent="0.25">
      <c r="A473" s="46" t="s">
        <v>487</v>
      </c>
      <c r="B473">
        <v>473</v>
      </c>
      <c r="C473" s="47" t="s">
        <v>7927</v>
      </c>
      <c r="D473" s="49"/>
      <c r="E473" s="50">
        <v>8016.7578125</v>
      </c>
      <c r="F473" s="50">
        <v>1393.504638671875</v>
      </c>
      <c r="G473" s="51"/>
      <c r="H473" s="52"/>
      <c r="I473" s="52"/>
      <c r="J473" s="63"/>
      <c r="K473" s="32">
        <v>1</v>
      </c>
      <c r="L473" s="32">
        <v>1</v>
      </c>
      <c r="M473" s="33">
        <v>0</v>
      </c>
      <c r="N473" s="33">
        <v>4.0400000000000001E-4</v>
      </c>
      <c r="O473" s="33">
        <v>1.5699999999999999E-4</v>
      </c>
      <c r="P473" s="33">
        <v>0.41564000000000001</v>
      </c>
      <c r="Q473" s="33">
        <v>0.5</v>
      </c>
      <c r="R473" s="33">
        <v>0</v>
      </c>
      <c r="S473" s="48">
        <v>473</v>
      </c>
      <c r="T4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3" s="54">
        <v>28</v>
      </c>
      <c r="V473" s="54">
        <v>61</v>
      </c>
      <c r="W473" s="54">
        <v>44</v>
      </c>
      <c r="X473" s="54">
        <v>20</v>
      </c>
      <c r="Y473" s="54"/>
      <c r="Z473" s="54"/>
      <c r="AA473" s="54" t="s">
        <v>6017</v>
      </c>
      <c r="AB473" s="60" t="s">
        <v>6432</v>
      </c>
      <c r="AC473" s="54"/>
      <c r="AD473" s="56">
        <v>42824.293449074074</v>
      </c>
      <c r="AE473" s="54" t="s">
        <v>6607</v>
      </c>
      <c r="AF473" s="60" t="s">
        <v>7079</v>
      </c>
      <c r="AG473" s="54" t="s">
        <v>55</v>
      </c>
      <c r="AH473" s="32"/>
      <c r="AI473" s="32"/>
      <c r="AJ473" s="32"/>
      <c r="AK473" s="32"/>
      <c r="AL473" s="32" t="s">
        <v>2226</v>
      </c>
      <c r="AM473" s="32" t="s">
        <v>2226</v>
      </c>
      <c r="AN473" s="74" t="s">
        <v>8758</v>
      </c>
      <c r="AO473" s="74" t="s">
        <v>8758</v>
      </c>
      <c r="AP473" s="74" t="s">
        <v>9225</v>
      </c>
      <c r="AQ473" s="74" t="s">
        <v>9225</v>
      </c>
      <c r="AR473" s="2"/>
      <c r="AS473" s="3"/>
      <c r="AT473" s="3"/>
      <c r="AU473" s="3"/>
      <c r="AV473" s="3"/>
    </row>
    <row r="474" spans="1:48" x14ac:dyDescent="0.25">
      <c r="A474" s="46" t="s">
        <v>754</v>
      </c>
      <c r="B474">
        <v>474</v>
      </c>
      <c r="C474" s="47" t="s">
        <v>7928</v>
      </c>
      <c r="D474" s="49"/>
      <c r="E474" s="50">
        <v>6814.41015625</v>
      </c>
      <c r="F474" s="50">
        <v>4163.033203125</v>
      </c>
      <c r="G474" s="51"/>
      <c r="H474" s="52"/>
      <c r="I474" s="52"/>
      <c r="J474" s="63"/>
      <c r="K474" s="32">
        <v>10</v>
      </c>
      <c r="L474" s="32">
        <v>2</v>
      </c>
      <c r="M474" s="33">
        <v>1034.781473</v>
      </c>
      <c r="N474" s="33">
        <v>4.6900000000000002E-4</v>
      </c>
      <c r="O474" s="33">
        <v>1.7880000000000001E-3</v>
      </c>
      <c r="P474" s="33">
        <v>1.5304199999999999</v>
      </c>
      <c r="Q474" s="33">
        <v>6.6666666666666666E-2</v>
      </c>
      <c r="R474" s="33">
        <v>0</v>
      </c>
      <c r="S474" s="48">
        <v>474</v>
      </c>
      <c r="T4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4" s="54">
        <v>22</v>
      </c>
      <c r="V474" s="54">
        <v>424</v>
      </c>
      <c r="W474" s="54">
        <v>1689</v>
      </c>
      <c r="X474" s="54">
        <v>342</v>
      </c>
      <c r="Y474" s="54"/>
      <c r="Z474" s="54" t="s">
        <v>5762</v>
      </c>
      <c r="AA474" s="54" t="s">
        <v>6017</v>
      </c>
      <c r="AB474" s="60" t="s">
        <v>6433</v>
      </c>
      <c r="AC474" s="54"/>
      <c r="AD474" s="56">
        <v>42296.534166666665</v>
      </c>
      <c r="AE474" s="54" t="s">
        <v>6607</v>
      </c>
      <c r="AF474" s="60" t="s">
        <v>7080</v>
      </c>
      <c r="AG474" s="54" t="s">
        <v>55</v>
      </c>
      <c r="AH474" s="32" t="s">
        <v>2034</v>
      </c>
      <c r="AI474" s="32" t="s">
        <v>2034</v>
      </c>
      <c r="AJ474" s="32" t="s">
        <v>2139</v>
      </c>
      <c r="AK474" s="32" t="s">
        <v>2139</v>
      </c>
      <c r="AL474" s="32" t="s">
        <v>2226</v>
      </c>
      <c r="AM474" s="32" t="s">
        <v>2226</v>
      </c>
      <c r="AN474" s="74" t="s">
        <v>8759</v>
      </c>
      <c r="AO474" s="74" t="s">
        <v>8974</v>
      </c>
      <c r="AP474" s="74" t="s">
        <v>9289</v>
      </c>
      <c r="AQ474" s="74" t="s">
        <v>9289</v>
      </c>
      <c r="AR474" s="2"/>
      <c r="AS474" s="3"/>
      <c r="AT474" s="3"/>
      <c r="AU474" s="3"/>
      <c r="AV474" s="3"/>
    </row>
    <row r="475" spans="1:48" x14ac:dyDescent="0.25">
      <c r="A475" s="46" t="s">
        <v>488</v>
      </c>
      <c r="B475">
        <v>475</v>
      </c>
      <c r="C475" s="47" t="s">
        <v>7929</v>
      </c>
      <c r="D475" s="49"/>
      <c r="E475" s="50">
        <v>547.3309326171875</v>
      </c>
      <c r="F475" s="50">
        <v>6136.93505859375</v>
      </c>
      <c r="G475" s="51"/>
      <c r="H475" s="52"/>
      <c r="I475" s="52"/>
      <c r="J475" s="63"/>
      <c r="K475" s="32">
        <v>1</v>
      </c>
      <c r="L475" s="32">
        <v>1</v>
      </c>
      <c r="M475" s="33">
        <v>0</v>
      </c>
      <c r="N475" s="33">
        <v>0</v>
      </c>
      <c r="O475" s="33">
        <v>0</v>
      </c>
      <c r="P475" s="33">
        <v>0.99999899999999997</v>
      </c>
      <c r="Q475" s="33">
        <v>0</v>
      </c>
      <c r="R475" s="33" t="s">
        <v>8309</v>
      </c>
      <c r="S475" s="48">
        <v>475</v>
      </c>
      <c r="T4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5" s="54">
        <v>1614</v>
      </c>
      <c r="V475" s="54">
        <v>788</v>
      </c>
      <c r="W475" s="54">
        <v>1110</v>
      </c>
      <c r="X475" s="54">
        <v>1843</v>
      </c>
      <c r="Y475" s="54">
        <v>7200</v>
      </c>
      <c r="Z475" s="54" t="s">
        <v>5763</v>
      </c>
      <c r="AA475" s="54" t="s">
        <v>6024</v>
      </c>
      <c r="AB475" s="54"/>
      <c r="AC475" s="54" t="s">
        <v>6586</v>
      </c>
      <c r="AD475" s="56">
        <v>39983.384259259263</v>
      </c>
      <c r="AE475" s="54" t="s">
        <v>6607</v>
      </c>
      <c r="AF475" s="60" t="s">
        <v>7081</v>
      </c>
      <c r="AG475" s="54" t="s">
        <v>55</v>
      </c>
      <c r="AH475" s="32" t="s">
        <v>1886</v>
      </c>
      <c r="AI475" s="32" t="s">
        <v>1886</v>
      </c>
      <c r="AJ475" s="32" t="s">
        <v>2139</v>
      </c>
      <c r="AK475" s="32" t="s">
        <v>2139</v>
      </c>
      <c r="AL475" s="32"/>
      <c r="AM475" s="32"/>
      <c r="AN475" s="74" t="s">
        <v>8760</v>
      </c>
      <c r="AO475" s="74" t="s">
        <v>8760</v>
      </c>
      <c r="AP475" s="74" t="s">
        <v>9290</v>
      </c>
      <c r="AQ475" s="74" t="s">
        <v>9290</v>
      </c>
      <c r="AR475" s="2"/>
      <c r="AS475" s="3"/>
      <c r="AT475" s="3"/>
      <c r="AU475" s="3"/>
      <c r="AV475" s="3"/>
    </row>
    <row r="476" spans="1:48" x14ac:dyDescent="0.25">
      <c r="A476" s="46" t="s">
        <v>489</v>
      </c>
      <c r="B476">
        <v>476</v>
      </c>
      <c r="C476" s="47" t="s">
        <v>7930</v>
      </c>
      <c r="D476" s="49"/>
      <c r="E476" s="50">
        <v>755.26385498046875</v>
      </c>
      <c r="F476" s="50">
        <v>5771.5947265625</v>
      </c>
      <c r="G476" s="51"/>
      <c r="H476" s="52"/>
      <c r="I476" s="52"/>
      <c r="J476" s="63"/>
      <c r="K476" s="32">
        <v>1</v>
      </c>
      <c r="L476" s="32">
        <v>1</v>
      </c>
      <c r="M476" s="33">
        <v>0</v>
      </c>
      <c r="N476" s="33">
        <v>0</v>
      </c>
      <c r="O476" s="33">
        <v>0</v>
      </c>
      <c r="P476" s="33">
        <v>0.99999899999999997</v>
      </c>
      <c r="Q476" s="33">
        <v>0</v>
      </c>
      <c r="R476" s="33" t="s">
        <v>8309</v>
      </c>
      <c r="S476" s="48">
        <v>476</v>
      </c>
      <c r="T4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6" s="54">
        <v>96</v>
      </c>
      <c r="V476" s="54">
        <v>174</v>
      </c>
      <c r="W476" s="54">
        <v>1729</v>
      </c>
      <c r="X476" s="54">
        <v>11</v>
      </c>
      <c r="Y476" s="54"/>
      <c r="Z476" s="54"/>
      <c r="AA476" s="54"/>
      <c r="AB476" s="54"/>
      <c r="AC476" s="54"/>
      <c r="AD476" s="56">
        <v>40860.234409722223</v>
      </c>
      <c r="AE476" s="54" t="s">
        <v>6607</v>
      </c>
      <c r="AF476" s="60" t="s">
        <v>7082</v>
      </c>
      <c r="AG476" s="54" t="s">
        <v>55</v>
      </c>
      <c r="AH476" s="32" t="s">
        <v>1887</v>
      </c>
      <c r="AI476" s="32" t="s">
        <v>1887</v>
      </c>
      <c r="AJ476" s="32" t="s">
        <v>2139</v>
      </c>
      <c r="AK476" s="32" t="s">
        <v>2139</v>
      </c>
      <c r="AL476" s="32"/>
      <c r="AM476" s="32"/>
      <c r="AN476" s="74" t="s">
        <v>9571</v>
      </c>
      <c r="AO476" s="74" t="s">
        <v>9571</v>
      </c>
      <c r="AP476" s="74" t="s">
        <v>9772</v>
      </c>
      <c r="AQ476" s="74" t="s">
        <v>9772</v>
      </c>
      <c r="AR476" s="2"/>
      <c r="AS476" s="3"/>
      <c r="AT476" s="3"/>
      <c r="AU476" s="3"/>
      <c r="AV476" s="3"/>
    </row>
    <row r="477" spans="1:48" x14ac:dyDescent="0.25">
      <c r="A477" s="46" t="s">
        <v>490</v>
      </c>
      <c r="B477">
        <v>477</v>
      </c>
      <c r="C477" s="47" t="s">
        <v>7931</v>
      </c>
      <c r="D477" s="49"/>
      <c r="E477" s="50">
        <v>7079.66845703125</v>
      </c>
      <c r="F477" s="50">
        <v>3391.079833984375</v>
      </c>
      <c r="G477" s="51"/>
      <c r="H477" s="52"/>
      <c r="I477" s="52"/>
      <c r="J477" s="63"/>
      <c r="K477" s="32">
        <v>0</v>
      </c>
      <c r="L477" s="32">
        <v>3</v>
      </c>
      <c r="M477" s="33">
        <v>0</v>
      </c>
      <c r="N477" s="33">
        <v>4.17E-4</v>
      </c>
      <c r="O477" s="33">
        <v>7.8100000000000001E-4</v>
      </c>
      <c r="P477" s="33">
        <v>0.45703899999999997</v>
      </c>
      <c r="Q477" s="33">
        <v>0.66666666666666663</v>
      </c>
      <c r="R477" s="33">
        <v>0</v>
      </c>
      <c r="S477" s="48">
        <v>477</v>
      </c>
      <c r="T4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7" s="54">
        <v>1565</v>
      </c>
      <c r="V477" s="54">
        <v>868</v>
      </c>
      <c r="W477" s="54">
        <v>45376</v>
      </c>
      <c r="X477" s="54">
        <v>58123</v>
      </c>
      <c r="Y477" s="54"/>
      <c r="Z477" s="54"/>
      <c r="AA477" s="54"/>
      <c r="AB477" s="54"/>
      <c r="AC477" s="54"/>
      <c r="AD477" s="56">
        <v>42056.644305555557</v>
      </c>
      <c r="AE477" s="54" t="s">
        <v>6607</v>
      </c>
      <c r="AF477" s="60" t="s">
        <v>7083</v>
      </c>
      <c r="AG477" s="54" t="s">
        <v>55</v>
      </c>
      <c r="AH477" s="32"/>
      <c r="AI477" s="32"/>
      <c r="AJ477" s="32"/>
      <c r="AK477" s="32"/>
      <c r="AL477" s="32"/>
      <c r="AM477" s="32"/>
      <c r="AN477" s="74" t="s">
        <v>8706</v>
      </c>
      <c r="AO477" s="74" t="s">
        <v>8706</v>
      </c>
      <c r="AP477" s="74" t="s">
        <v>9243</v>
      </c>
      <c r="AQ477" s="74" t="s">
        <v>9243</v>
      </c>
      <c r="AR477" s="2"/>
      <c r="AS477" s="3"/>
      <c r="AT477" s="3"/>
      <c r="AU477" s="3"/>
      <c r="AV477" s="3"/>
    </row>
    <row r="478" spans="1:48" x14ac:dyDescent="0.25">
      <c r="A478" s="46" t="s">
        <v>491</v>
      </c>
      <c r="B478">
        <v>478</v>
      </c>
      <c r="C478" s="47" t="s">
        <v>7932</v>
      </c>
      <c r="D478" s="49"/>
      <c r="E478" s="50">
        <v>2381.2216796875</v>
      </c>
      <c r="F478" s="50">
        <v>5296.87939453125</v>
      </c>
      <c r="G478" s="51"/>
      <c r="H478" s="52"/>
      <c r="I478" s="52"/>
      <c r="J478" s="63"/>
      <c r="K478" s="32">
        <v>0</v>
      </c>
      <c r="L478" s="32">
        <v>2</v>
      </c>
      <c r="M478" s="33">
        <v>0</v>
      </c>
      <c r="N478" s="33">
        <v>5.2700000000000002E-4</v>
      </c>
      <c r="O478" s="33">
        <v>2.2539999999999999E-3</v>
      </c>
      <c r="P478" s="33">
        <v>0.37882900000000003</v>
      </c>
      <c r="Q478" s="33">
        <v>0.5</v>
      </c>
      <c r="R478" s="33">
        <v>0</v>
      </c>
      <c r="S478" s="48">
        <v>478</v>
      </c>
      <c r="T4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8" s="54">
        <v>161</v>
      </c>
      <c r="V478" s="54">
        <v>105</v>
      </c>
      <c r="W478" s="54">
        <v>2532</v>
      </c>
      <c r="X478" s="54">
        <v>1506</v>
      </c>
      <c r="Y478" s="54"/>
      <c r="Z478" s="54"/>
      <c r="AA478" s="54"/>
      <c r="AB478" s="54"/>
      <c r="AC478" s="54"/>
      <c r="AD478" s="56">
        <v>41951.869386574072</v>
      </c>
      <c r="AE478" s="54" t="s">
        <v>6607</v>
      </c>
      <c r="AF478" s="60" t="s">
        <v>7084</v>
      </c>
      <c r="AG478" s="54" t="s">
        <v>55</v>
      </c>
      <c r="AH478" s="32"/>
      <c r="AI478" s="32"/>
      <c r="AJ478" s="32"/>
      <c r="AK478" s="32"/>
      <c r="AL478" s="32"/>
      <c r="AM478" s="32"/>
      <c r="AN478" s="74" t="s">
        <v>9572</v>
      </c>
      <c r="AO478" s="74" t="s">
        <v>9686</v>
      </c>
      <c r="AP478" s="74" t="s">
        <v>9756</v>
      </c>
      <c r="AQ478" s="74" t="s">
        <v>9756</v>
      </c>
      <c r="AR478" s="2"/>
      <c r="AS478" s="3"/>
      <c r="AT478" s="3"/>
      <c r="AU478" s="3"/>
      <c r="AV478" s="3"/>
    </row>
    <row r="479" spans="1:48" x14ac:dyDescent="0.25">
      <c r="A479" s="46" t="s">
        <v>493</v>
      </c>
      <c r="B479">
        <v>479</v>
      </c>
      <c r="C479" s="47" t="s">
        <v>7933</v>
      </c>
      <c r="D479" s="49"/>
      <c r="E479" s="50">
        <v>3004.476806640625</v>
      </c>
      <c r="F479" s="50">
        <v>5967.98046875</v>
      </c>
      <c r="G479" s="51"/>
      <c r="H479" s="52"/>
      <c r="I479" s="52"/>
      <c r="J479" s="63"/>
      <c r="K479" s="32">
        <v>0</v>
      </c>
      <c r="L479" s="32">
        <v>1</v>
      </c>
      <c r="M479" s="33">
        <v>0</v>
      </c>
      <c r="N479" s="33">
        <v>4.75E-4</v>
      </c>
      <c r="O479" s="33">
        <v>9.0799999999999995E-4</v>
      </c>
      <c r="P479" s="33">
        <v>0.26214900000000002</v>
      </c>
      <c r="Q479" s="33">
        <v>0</v>
      </c>
      <c r="R479" s="33">
        <v>0</v>
      </c>
      <c r="S479" s="48">
        <v>479</v>
      </c>
      <c r="T4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79" s="54">
        <v>388</v>
      </c>
      <c r="V479" s="54">
        <v>157</v>
      </c>
      <c r="W479" s="54">
        <v>1385</v>
      </c>
      <c r="X479" s="54">
        <v>3337</v>
      </c>
      <c r="Y479" s="54"/>
      <c r="Z479" s="54" t="s">
        <v>5764</v>
      </c>
      <c r="AA479" s="54" t="s">
        <v>6154</v>
      </c>
      <c r="AB479" s="54"/>
      <c r="AC479" s="54"/>
      <c r="AD479" s="56">
        <v>40723.469224537039</v>
      </c>
      <c r="AE479" s="54" t="s">
        <v>6607</v>
      </c>
      <c r="AF479" s="60" t="s">
        <v>7085</v>
      </c>
      <c r="AG479" s="54" t="s">
        <v>55</v>
      </c>
      <c r="AH479" s="32"/>
      <c r="AI479" s="32"/>
      <c r="AJ479" s="32"/>
      <c r="AK479" s="32"/>
      <c r="AL479" s="32"/>
      <c r="AM479" s="32"/>
      <c r="AN479" s="74" t="s">
        <v>9573</v>
      </c>
      <c r="AO479" s="74" t="s">
        <v>9573</v>
      </c>
      <c r="AP479" s="74" t="s">
        <v>9773</v>
      </c>
      <c r="AQ479" s="74" t="s">
        <v>9773</v>
      </c>
      <c r="AR479" s="2"/>
      <c r="AS479" s="3"/>
      <c r="AT479" s="3"/>
      <c r="AU479" s="3"/>
      <c r="AV479" s="3"/>
    </row>
    <row r="480" spans="1:48" x14ac:dyDescent="0.25">
      <c r="A480" s="46" t="s">
        <v>771</v>
      </c>
      <c r="B480">
        <v>480</v>
      </c>
      <c r="C480" s="47" t="s">
        <v>7934</v>
      </c>
      <c r="D480" s="49"/>
      <c r="E480" s="50">
        <v>5460.92138671875</v>
      </c>
      <c r="F480" s="50">
        <v>5029.044921875</v>
      </c>
      <c r="G480" s="51"/>
      <c r="H480" s="52"/>
      <c r="I480" s="52"/>
      <c r="J480" s="63"/>
      <c r="K480" s="32">
        <v>28</v>
      </c>
      <c r="L480" s="32">
        <v>3</v>
      </c>
      <c r="M480" s="33">
        <v>28359.84319</v>
      </c>
      <c r="N480" s="33">
        <v>6.0099999999999997E-4</v>
      </c>
      <c r="O480" s="33">
        <v>5.8110000000000002E-3</v>
      </c>
      <c r="P480" s="33">
        <v>3.7723170000000001</v>
      </c>
      <c r="Q480" s="33">
        <v>4.8029556650246302E-2</v>
      </c>
      <c r="R480" s="33">
        <v>6.8965517241379309E-2</v>
      </c>
      <c r="S480" s="48">
        <v>480</v>
      </c>
      <c r="T4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0" s="54">
        <v>1083</v>
      </c>
      <c r="V480" s="54">
        <v>7481</v>
      </c>
      <c r="W480" s="54">
        <v>9996</v>
      </c>
      <c r="X480" s="54">
        <v>1450</v>
      </c>
      <c r="Y480" s="54">
        <v>7200</v>
      </c>
      <c r="Z480" s="54" t="s">
        <v>5765</v>
      </c>
      <c r="AA480" s="54" t="s">
        <v>6012</v>
      </c>
      <c r="AB480" s="60" t="s">
        <v>6434</v>
      </c>
      <c r="AC480" s="54" t="s">
        <v>6024</v>
      </c>
      <c r="AD480" s="56">
        <v>40842.485995370371</v>
      </c>
      <c r="AE480" s="54" t="s">
        <v>6607</v>
      </c>
      <c r="AF480" s="60" t="s">
        <v>7086</v>
      </c>
      <c r="AG480" s="54" t="s">
        <v>55</v>
      </c>
      <c r="AH480" s="32"/>
      <c r="AI480" s="32"/>
      <c r="AJ480" s="32"/>
      <c r="AK480" s="32"/>
      <c r="AL480" s="32" t="s">
        <v>2232</v>
      </c>
      <c r="AM480" s="32" t="s">
        <v>2232</v>
      </c>
      <c r="AN480" s="74" t="s">
        <v>8761</v>
      </c>
      <c r="AO480" s="74" t="s">
        <v>8975</v>
      </c>
      <c r="AP480" s="74" t="s">
        <v>9292</v>
      </c>
      <c r="AQ480" s="74" t="s">
        <v>9292</v>
      </c>
      <c r="AR480" s="2"/>
      <c r="AS480" s="3"/>
      <c r="AT480" s="3"/>
      <c r="AU480" s="3"/>
      <c r="AV480" s="3"/>
    </row>
    <row r="481" spans="1:48" x14ac:dyDescent="0.25">
      <c r="A481" s="46" t="s">
        <v>499</v>
      </c>
      <c r="B481">
        <v>481</v>
      </c>
      <c r="C481" s="47" t="s">
        <v>7935</v>
      </c>
      <c r="D481" s="49"/>
      <c r="E481" s="50">
        <v>8093.06689453125</v>
      </c>
      <c r="F481" s="50">
        <v>1597.3653564453125</v>
      </c>
      <c r="G481" s="51"/>
      <c r="H481" s="52"/>
      <c r="I481" s="52"/>
      <c r="J481" s="63"/>
      <c r="K481" s="32">
        <v>1</v>
      </c>
      <c r="L481" s="32">
        <v>1</v>
      </c>
      <c r="M481" s="33">
        <v>0</v>
      </c>
      <c r="N481" s="33">
        <v>0</v>
      </c>
      <c r="O481" s="33">
        <v>0</v>
      </c>
      <c r="P481" s="33">
        <v>0.99999899999999997</v>
      </c>
      <c r="Q481" s="33">
        <v>0</v>
      </c>
      <c r="R481" s="33" t="s">
        <v>8309</v>
      </c>
      <c r="S481" s="48">
        <v>481</v>
      </c>
      <c r="T4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1" s="54">
        <v>32</v>
      </c>
      <c r="V481" s="54">
        <v>271</v>
      </c>
      <c r="W481" s="54">
        <v>3228</v>
      </c>
      <c r="X481" s="54">
        <v>0</v>
      </c>
      <c r="Y481" s="54"/>
      <c r="Z481" s="54" t="s">
        <v>5766</v>
      </c>
      <c r="AA481" s="54" t="s">
        <v>6024</v>
      </c>
      <c r="AB481" s="60" t="s">
        <v>6435</v>
      </c>
      <c r="AC481" s="54"/>
      <c r="AD481" s="56">
        <v>40875.830474537041</v>
      </c>
      <c r="AE481" s="54" t="s">
        <v>6607</v>
      </c>
      <c r="AF481" s="60" t="s">
        <v>7087</v>
      </c>
      <c r="AG481" s="54" t="s">
        <v>55</v>
      </c>
      <c r="AH481" s="32" t="s">
        <v>1894</v>
      </c>
      <c r="AI481" s="32" t="s">
        <v>1894</v>
      </c>
      <c r="AJ481" s="32" t="s">
        <v>2165</v>
      </c>
      <c r="AK481" s="32" t="s">
        <v>2165</v>
      </c>
      <c r="AL481" s="32"/>
      <c r="AM481" s="32"/>
      <c r="AN481" s="74" t="s">
        <v>9574</v>
      </c>
      <c r="AO481" s="74" t="s">
        <v>9574</v>
      </c>
      <c r="AP481" s="74" t="s">
        <v>9774</v>
      </c>
      <c r="AQ481" s="74" t="s">
        <v>9774</v>
      </c>
      <c r="AR481" s="2"/>
      <c r="AS481" s="3"/>
      <c r="AT481" s="3"/>
      <c r="AU481" s="3"/>
      <c r="AV481" s="3"/>
    </row>
    <row r="482" spans="1:48" x14ac:dyDescent="0.25">
      <c r="A482" s="46" t="s">
        <v>500</v>
      </c>
      <c r="B482">
        <v>482</v>
      </c>
      <c r="C482" s="47" t="s">
        <v>7936</v>
      </c>
      <c r="D482" s="49"/>
      <c r="E482" s="50">
        <v>4616.4423828125</v>
      </c>
      <c r="F482" s="50">
        <v>4763.6474609375</v>
      </c>
      <c r="G482" s="51"/>
      <c r="H482" s="52"/>
      <c r="I482" s="52"/>
      <c r="J482" s="63"/>
      <c r="K482" s="32">
        <v>0</v>
      </c>
      <c r="L482" s="32">
        <v>8</v>
      </c>
      <c r="M482" s="33">
        <v>400.614171</v>
      </c>
      <c r="N482" s="33">
        <v>5.4699999999999996E-4</v>
      </c>
      <c r="O482" s="33">
        <v>4.5500000000000002E-3</v>
      </c>
      <c r="P482" s="33">
        <v>1.0216730000000001</v>
      </c>
      <c r="Q482" s="33">
        <v>0.14285714285714285</v>
      </c>
      <c r="R482" s="33">
        <v>0</v>
      </c>
      <c r="S482" s="48">
        <v>482</v>
      </c>
      <c r="T4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2" s="54">
        <v>880</v>
      </c>
      <c r="V482" s="54">
        <v>1220</v>
      </c>
      <c r="W482" s="54">
        <v>35356</v>
      </c>
      <c r="X482" s="54">
        <v>175141</v>
      </c>
      <c r="Y482" s="54"/>
      <c r="Z482" s="54"/>
      <c r="AA482" s="54"/>
      <c r="AB482" s="54"/>
      <c r="AC482" s="54"/>
      <c r="AD482" s="56">
        <v>41801.835335648146</v>
      </c>
      <c r="AE482" s="54" t="s">
        <v>6607</v>
      </c>
      <c r="AF482" s="60" t="s">
        <v>7088</v>
      </c>
      <c r="AG482" s="54" t="s">
        <v>55</v>
      </c>
      <c r="AH482" s="32" t="s">
        <v>8374</v>
      </c>
      <c r="AI482" s="32" t="s">
        <v>8374</v>
      </c>
      <c r="AJ482" s="32" t="s">
        <v>8435</v>
      </c>
      <c r="AK482" s="32" t="s">
        <v>8435</v>
      </c>
      <c r="AL482" s="32"/>
      <c r="AM482" s="32"/>
      <c r="AN482" s="74" t="s">
        <v>9575</v>
      </c>
      <c r="AO482" s="74" t="s">
        <v>9687</v>
      </c>
      <c r="AP482" s="74" t="s">
        <v>9775</v>
      </c>
      <c r="AQ482" s="74" t="s">
        <v>9775</v>
      </c>
      <c r="AR482" s="2"/>
      <c r="AS482" s="3"/>
      <c r="AT482" s="3"/>
      <c r="AU482" s="3"/>
      <c r="AV482" s="3"/>
    </row>
    <row r="483" spans="1:48" x14ac:dyDescent="0.25">
      <c r="A483" s="46" t="s">
        <v>502</v>
      </c>
      <c r="B483">
        <v>483</v>
      </c>
      <c r="C483" s="47" t="s">
        <v>7937</v>
      </c>
      <c r="D483" s="49"/>
      <c r="E483" s="50">
        <v>6130.51953125</v>
      </c>
      <c r="F483" s="50">
        <v>4865.716796875</v>
      </c>
      <c r="G483" s="51"/>
      <c r="H483" s="52"/>
      <c r="I483" s="52"/>
      <c r="J483" s="63"/>
      <c r="K483" s="32">
        <v>0</v>
      </c>
      <c r="L483" s="32">
        <v>8</v>
      </c>
      <c r="M483" s="33">
        <v>2543.0869899999998</v>
      </c>
      <c r="N483" s="33">
        <v>5.04E-4</v>
      </c>
      <c r="O483" s="33">
        <v>2.7620000000000001E-3</v>
      </c>
      <c r="P483" s="33">
        <v>1.143723</v>
      </c>
      <c r="Q483" s="33">
        <v>0.10714285714285714</v>
      </c>
      <c r="R483" s="33">
        <v>0</v>
      </c>
      <c r="S483" s="48">
        <v>483</v>
      </c>
      <c r="T4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3" s="54">
        <v>1121</v>
      </c>
      <c r="V483" s="54">
        <v>912</v>
      </c>
      <c r="W483" s="54">
        <v>12757</v>
      </c>
      <c r="X483" s="54">
        <v>20808</v>
      </c>
      <c r="Y483" s="54">
        <v>-25200</v>
      </c>
      <c r="Z483" s="54" t="s">
        <v>5767</v>
      </c>
      <c r="AA483" s="54" t="s">
        <v>6155</v>
      </c>
      <c r="AB483" s="54"/>
      <c r="AC483" s="54" t="s">
        <v>6577</v>
      </c>
      <c r="AD483" s="56">
        <v>42311.835555555554</v>
      </c>
      <c r="AE483" s="54" t="s">
        <v>6607</v>
      </c>
      <c r="AF483" s="60" t="s">
        <v>7089</v>
      </c>
      <c r="AG483" s="54" t="s">
        <v>55</v>
      </c>
      <c r="AH483" s="32" t="s">
        <v>8375</v>
      </c>
      <c r="AI483" s="32" t="s">
        <v>8375</v>
      </c>
      <c r="AJ483" s="32" t="s">
        <v>8436</v>
      </c>
      <c r="AK483" s="32" t="s">
        <v>8436</v>
      </c>
      <c r="AL483" s="32"/>
      <c r="AM483" s="32"/>
      <c r="AN483" s="74" t="s">
        <v>9576</v>
      </c>
      <c r="AO483" s="74" t="s">
        <v>9576</v>
      </c>
      <c r="AP483" s="74" t="s">
        <v>9776</v>
      </c>
      <c r="AQ483" s="74" t="s">
        <v>9776</v>
      </c>
      <c r="AR483" s="2"/>
      <c r="AS483" s="3"/>
      <c r="AT483" s="3"/>
      <c r="AU483" s="3"/>
      <c r="AV483" s="3"/>
    </row>
    <row r="484" spans="1:48" x14ac:dyDescent="0.25">
      <c r="A484" s="46" t="s">
        <v>760</v>
      </c>
      <c r="B484">
        <v>484</v>
      </c>
      <c r="C484" s="47" t="s">
        <v>7938</v>
      </c>
      <c r="D484" s="49"/>
      <c r="E484" s="50">
        <v>4185.21435546875</v>
      </c>
      <c r="F484" s="50">
        <v>4646.58984375</v>
      </c>
      <c r="G484" s="51"/>
      <c r="H484" s="52"/>
      <c r="I484" s="52"/>
      <c r="J484" s="63"/>
      <c r="K484" s="32">
        <v>11</v>
      </c>
      <c r="L484" s="32">
        <v>2</v>
      </c>
      <c r="M484" s="33">
        <v>2659.660899</v>
      </c>
      <c r="N484" s="33">
        <v>5.0900000000000001E-4</v>
      </c>
      <c r="O484" s="33">
        <v>2.2729999999999998E-3</v>
      </c>
      <c r="P484" s="33">
        <v>1.8558190000000001</v>
      </c>
      <c r="Q484" s="33">
        <v>5.4545454545454543E-2</v>
      </c>
      <c r="R484" s="33">
        <v>0</v>
      </c>
      <c r="S484" s="48">
        <v>484</v>
      </c>
      <c r="T4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4" s="54">
        <v>980</v>
      </c>
      <c r="V484" s="54">
        <v>610</v>
      </c>
      <c r="W484" s="54">
        <v>2333</v>
      </c>
      <c r="X484" s="54">
        <v>5661</v>
      </c>
      <c r="Y484" s="54">
        <v>-25200</v>
      </c>
      <c r="Z484" s="54"/>
      <c r="AA484" s="54"/>
      <c r="AB484" s="54"/>
      <c r="AC484" s="54" t="s">
        <v>6577</v>
      </c>
      <c r="AD484" s="56">
        <v>42301.306875000002</v>
      </c>
      <c r="AE484" s="54" t="s">
        <v>6607</v>
      </c>
      <c r="AF484" s="60" t="s">
        <v>7090</v>
      </c>
      <c r="AG484" s="54" t="s">
        <v>55</v>
      </c>
      <c r="AH484" s="32" t="s">
        <v>9487</v>
      </c>
      <c r="AI484" s="32" t="s">
        <v>9487</v>
      </c>
      <c r="AJ484" s="32" t="s">
        <v>2189</v>
      </c>
      <c r="AK484" s="32" t="s">
        <v>2189</v>
      </c>
      <c r="AL484" s="32"/>
      <c r="AM484" s="32"/>
      <c r="AN484" s="74" t="s">
        <v>9577</v>
      </c>
      <c r="AO484" s="74" t="s">
        <v>9577</v>
      </c>
      <c r="AP484" s="74" t="s">
        <v>9266</v>
      </c>
      <c r="AQ484" s="74" t="s">
        <v>9266</v>
      </c>
      <c r="AR484" s="2"/>
      <c r="AS484" s="3"/>
      <c r="AT484" s="3"/>
      <c r="AU484" s="3"/>
      <c r="AV484" s="3"/>
    </row>
    <row r="485" spans="1:48" x14ac:dyDescent="0.25">
      <c r="A485" s="46" t="s">
        <v>503</v>
      </c>
      <c r="B485">
        <v>485</v>
      </c>
      <c r="C485" s="47" t="s">
        <v>7939</v>
      </c>
      <c r="D485" s="49"/>
      <c r="E485" s="50">
        <v>5729.076171875</v>
      </c>
      <c r="F485" s="50">
        <v>9582.8037109375</v>
      </c>
      <c r="G485" s="51"/>
      <c r="H485" s="52"/>
      <c r="I485" s="52"/>
      <c r="J485" s="63"/>
      <c r="K485" s="32">
        <v>1</v>
      </c>
      <c r="L485" s="32">
        <v>1</v>
      </c>
      <c r="M485" s="33">
        <v>0</v>
      </c>
      <c r="N485" s="33">
        <v>0</v>
      </c>
      <c r="O485" s="33">
        <v>0</v>
      </c>
      <c r="P485" s="33">
        <v>0.99999899999999997</v>
      </c>
      <c r="Q485" s="33">
        <v>0</v>
      </c>
      <c r="R485" s="33" t="s">
        <v>8309</v>
      </c>
      <c r="S485" s="48">
        <v>485</v>
      </c>
      <c r="T4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5" s="54">
        <v>243</v>
      </c>
      <c r="V485" s="54">
        <v>804</v>
      </c>
      <c r="W485" s="54">
        <v>17837</v>
      </c>
      <c r="X485" s="54">
        <v>0</v>
      </c>
      <c r="Y485" s="54">
        <v>7200</v>
      </c>
      <c r="Z485" s="54" t="s">
        <v>5768</v>
      </c>
      <c r="AA485" s="54" t="s">
        <v>6012</v>
      </c>
      <c r="AB485" s="60" t="s">
        <v>6436</v>
      </c>
      <c r="AC485" s="54" t="s">
        <v>6024</v>
      </c>
      <c r="AD485" s="56">
        <v>39887.586180555554</v>
      </c>
      <c r="AE485" s="54" t="s">
        <v>6607</v>
      </c>
      <c r="AF485" s="60" t="s">
        <v>7091</v>
      </c>
      <c r="AG485" s="54" t="s">
        <v>55</v>
      </c>
      <c r="AH485" s="32" t="s">
        <v>1897</v>
      </c>
      <c r="AI485" s="32" t="s">
        <v>1897</v>
      </c>
      <c r="AJ485" s="32" t="s">
        <v>2166</v>
      </c>
      <c r="AK485" s="32" t="s">
        <v>2166</v>
      </c>
      <c r="AL485" s="32"/>
      <c r="AM485" s="32"/>
      <c r="AN485" s="74" t="s">
        <v>9578</v>
      </c>
      <c r="AO485" s="74" t="s">
        <v>9578</v>
      </c>
      <c r="AP485" s="74" t="s">
        <v>9777</v>
      </c>
      <c r="AQ485" s="74" t="s">
        <v>9777</v>
      </c>
      <c r="AR485" s="2"/>
      <c r="AS485" s="3"/>
      <c r="AT485" s="3"/>
      <c r="AU485" s="3"/>
      <c r="AV485" s="3"/>
    </row>
    <row r="486" spans="1:48" x14ac:dyDescent="0.25">
      <c r="A486" s="46" t="s">
        <v>504</v>
      </c>
      <c r="B486">
        <v>486</v>
      </c>
      <c r="C486" s="47" t="s">
        <v>7940</v>
      </c>
      <c r="D486" s="49"/>
      <c r="E486" s="50">
        <v>2477.798583984375</v>
      </c>
      <c r="F486" s="50">
        <v>2580.822998046875</v>
      </c>
      <c r="G486" s="51"/>
      <c r="H486" s="52"/>
      <c r="I486" s="52"/>
      <c r="J486" s="63"/>
      <c r="K486" s="32">
        <v>2</v>
      </c>
      <c r="L486" s="32">
        <v>1</v>
      </c>
      <c r="M486" s="33">
        <v>0</v>
      </c>
      <c r="N486" s="33">
        <v>1</v>
      </c>
      <c r="O486" s="33">
        <v>0</v>
      </c>
      <c r="P486" s="33">
        <v>1.2982450000000001</v>
      </c>
      <c r="Q486" s="33">
        <v>0</v>
      </c>
      <c r="R486" s="33">
        <v>0</v>
      </c>
      <c r="S486" s="48">
        <v>486</v>
      </c>
      <c r="T4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6" s="54">
        <v>1096</v>
      </c>
      <c r="V486" s="54">
        <v>1084</v>
      </c>
      <c r="W486" s="54">
        <v>30117</v>
      </c>
      <c r="X486" s="54">
        <v>22805</v>
      </c>
      <c r="Y486" s="54"/>
      <c r="Z486" s="54" t="s">
        <v>5769</v>
      </c>
      <c r="AA486" s="54" t="s">
        <v>6156</v>
      </c>
      <c r="AB486" s="54"/>
      <c r="AC486" s="54"/>
      <c r="AD486" s="56">
        <v>41673.702638888892</v>
      </c>
      <c r="AE486" s="54" t="s">
        <v>6607</v>
      </c>
      <c r="AF486" s="60" t="s">
        <v>7092</v>
      </c>
      <c r="AG486" s="54" t="s">
        <v>55</v>
      </c>
      <c r="AH486" s="32" t="s">
        <v>1898</v>
      </c>
      <c r="AI486" s="32" t="s">
        <v>1898</v>
      </c>
      <c r="AJ486" s="32" t="s">
        <v>2167</v>
      </c>
      <c r="AK486" s="32" t="s">
        <v>2167</v>
      </c>
      <c r="AL486" s="32"/>
      <c r="AM486" s="32"/>
      <c r="AN486" s="74" t="s">
        <v>8762</v>
      </c>
      <c r="AO486" s="74" t="s">
        <v>8762</v>
      </c>
      <c r="AP486" s="74" t="s">
        <v>9293</v>
      </c>
      <c r="AQ486" s="74" t="s">
        <v>9293</v>
      </c>
      <c r="AR486" s="2"/>
      <c r="AS486" s="3"/>
      <c r="AT486" s="3"/>
      <c r="AU486" s="3"/>
      <c r="AV486" s="3"/>
    </row>
    <row r="487" spans="1:48" x14ac:dyDescent="0.25">
      <c r="A487" s="46" t="s">
        <v>505</v>
      </c>
      <c r="B487">
        <v>487</v>
      </c>
      <c r="C487" s="47" t="s">
        <v>7941</v>
      </c>
      <c r="D487" s="49"/>
      <c r="E487" s="50">
        <v>2589.603759765625</v>
      </c>
      <c r="F487" s="50">
        <v>1451.1708984375</v>
      </c>
      <c r="G487" s="51"/>
      <c r="H487" s="52"/>
      <c r="I487" s="52"/>
      <c r="J487" s="63"/>
      <c r="K487" s="32">
        <v>0</v>
      </c>
      <c r="L487" s="32">
        <v>1</v>
      </c>
      <c r="M487" s="33">
        <v>0</v>
      </c>
      <c r="N487" s="33">
        <v>1</v>
      </c>
      <c r="O487" s="33">
        <v>0</v>
      </c>
      <c r="P487" s="33">
        <v>0.70175399999999999</v>
      </c>
      <c r="Q487" s="33">
        <v>0</v>
      </c>
      <c r="R487" s="33">
        <v>0</v>
      </c>
      <c r="S487" s="48">
        <v>487</v>
      </c>
      <c r="T4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7" s="54">
        <v>313</v>
      </c>
      <c r="V487" s="54">
        <v>324</v>
      </c>
      <c r="W487" s="54">
        <v>5322</v>
      </c>
      <c r="X487" s="54">
        <v>15574</v>
      </c>
      <c r="Y487" s="54">
        <v>10800</v>
      </c>
      <c r="Z487" s="54"/>
      <c r="AA487" s="54"/>
      <c r="AB487" s="54"/>
      <c r="AC487" s="54" t="s">
        <v>6576</v>
      </c>
      <c r="AD487" s="56">
        <v>41435.828900462962</v>
      </c>
      <c r="AE487" s="54" t="s">
        <v>6607</v>
      </c>
      <c r="AF487" s="60" t="s">
        <v>7093</v>
      </c>
      <c r="AG487" s="54" t="s">
        <v>55</v>
      </c>
      <c r="AH487" s="32" t="s">
        <v>1899</v>
      </c>
      <c r="AI487" s="32" t="s">
        <v>1899</v>
      </c>
      <c r="AJ487" s="32" t="s">
        <v>2144</v>
      </c>
      <c r="AK487" s="32" t="s">
        <v>2144</v>
      </c>
      <c r="AL487" s="32"/>
      <c r="AM487" s="32"/>
      <c r="AN487" s="74" t="s">
        <v>8763</v>
      </c>
      <c r="AO487" s="74" t="s">
        <v>8763</v>
      </c>
      <c r="AP487" s="74" t="s">
        <v>9294</v>
      </c>
      <c r="AQ487" s="74" t="s">
        <v>9294</v>
      </c>
      <c r="AR487" s="2"/>
      <c r="AS487" s="3"/>
      <c r="AT487" s="3"/>
      <c r="AU487" s="3"/>
      <c r="AV487" s="3"/>
    </row>
    <row r="488" spans="1:48" x14ac:dyDescent="0.25">
      <c r="A488" s="46" t="s">
        <v>506</v>
      </c>
      <c r="B488">
        <v>488</v>
      </c>
      <c r="C488" s="47" t="s">
        <v>7942</v>
      </c>
      <c r="D488" s="49"/>
      <c r="E488" s="50">
        <v>2295.664306640625</v>
      </c>
      <c r="F488" s="50">
        <v>5451.59619140625</v>
      </c>
      <c r="G488" s="51"/>
      <c r="H488" s="52"/>
      <c r="I488" s="52"/>
      <c r="J488" s="63"/>
      <c r="K488" s="32">
        <v>0</v>
      </c>
      <c r="L488" s="32">
        <v>3</v>
      </c>
      <c r="M488" s="33">
        <v>0</v>
      </c>
      <c r="N488" s="33">
        <v>5.2599999999999999E-4</v>
      </c>
      <c r="O488" s="33">
        <v>3.0079999999999998E-3</v>
      </c>
      <c r="P488" s="33">
        <v>0.48123700000000003</v>
      </c>
      <c r="Q488" s="33">
        <v>0.66666666666666663</v>
      </c>
      <c r="R488" s="33">
        <v>0</v>
      </c>
      <c r="S488" s="48">
        <v>488</v>
      </c>
      <c r="T4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8" s="54">
        <v>450</v>
      </c>
      <c r="V488" s="54">
        <v>527</v>
      </c>
      <c r="W488" s="54">
        <v>7088</v>
      </c>
      <c r="X488" s="54">
        <v>8475</v>
      </c>
      <c r="Y488" s="54"/>
      <c r="Z488" s="54"/>
      <c r="AA488" s="54" t="s">
        <v>6017</v>
      </c>
      <c r="AB488" s="54"/>
      <c r="AC488" s="54"/>
      <c r="AD488" s="56">
        <v>42189.834780092591</v>
      </c>
      <c r="AE488" s="54" t="s">
        <v>6607</v>
      </c>
      <c r="AF488" s="60" t="s">
        <v>7094</v>
      </c>
      <c r="AG488" s="54" t="s">
        <v>55</v>
      </c>
      <c r="AH488" s="32" t="s">
        <v>1813</v>
      </c>
      <c r="AI488" s="32" t="s">
        <v>1813</v>
      </c>
      <c r="AJ488" s="32" t="s">
        <v>2138</v>
      </c>
      <c r="AK488" s="32" t="s">
        <v>2138</v>
      </c>
      <c r="AL488" s="32"/>
      <c r="AM488" s="32"/>
      <c r="AN488" s="74" t="s">
        <v>8764</v>
      </c>
      <c r="AO488" s="74" t="s">
        <v>8764</v>
      </c>
      <c r="AP488" s="74" t="s">
        <v>9174</v>
      </c>
      <c r="AQ488" s="74" t="s">
        <v>9174</v>
      </c>
      <c r="AR488" s="2"/>
      <c r="AS488" s="3"/>
      <c r="AT488" s="3"/>
      <c r="AU488" s="3"/>
      <c r="AV488" s="3"/>
    </row>
    <row r="489" spans="1:48" x14ac:dyDescent="0.25">
      <c r="A489" s="46" t="s">
        <v>509</v>
      </c>
      <c r="B489">
        <v>489</v>
      </c>
      <c r="C489" s="47" t="s">
        <v>7943</v>
      </c>
      <c r="D489" s="49"/>
      <c r="E489" s="50">
        <v>5082.80908203125</v>
      </c>
      <c r="F489" s="50">
        <v>3321.26513671875</v>
      </c>
      <c r="G489" s="51"/>
      <c r="H489" s="52"/>
      <c r="I489" s="52"/>
      <c r="J489" s="63"/>
      <c r="K489" s="32">
        <v>1</v>
      </c>
      <c r="L489" s="32">
        <v>5</v>
      </c>
      <c r="M489" s="33">
        <v>816.20078699999999</v>
      </c>
      <c r="N489" s="33">
        <v>4.1100000000000002E-4</v>
      </c>
      <c r="O489" s="33">
        <v>1.12E-4</v>
      </c>
      <c r="P489" s="33">
        <v>1.1482490000000001</v>
      </c>
      <c r="Q489" s="33">
        <v>0.33333333333333331</v>
      </c>
      <c r="R489" s="33">
        <v>0</v>
      </c>
      <c r="S489" s="48">
        <v>489</v>
      </c>
      <c r="T4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89" s="54">
        <v>529</v>
      </c>
      <c r="V489" s="54">
        <v>4331</v>
      </c>
      <c r="W489" s="54">
        <v>8376</v>
      </c>
      <c r="X489" s="54">
        <v>3731</v>
      </c>
      <c r="Y489" s="54">
        <v>10800</v>
      </c>
      <c r="Z489" s="60" t="s">
        <v>5770</v>
      </c>
      <c r="AA489" s="54" t="s">
        <v>6018</v>
      </c>
      <c r="AB489" s="54"/>
      <c r="AC489" s="54" t="s">
        <v>6576</v>
      </c>
      <c r="AD489" s="56">
        <v>40985.660150462965</v>
      </c>
      <c r="AE489" s="54" t="s">
        <v>6607</v>
      </c>
      <c r="AF489" s="60" t="s">
        <v>7095</v>
      </c>
      <c r="AG489" s="54" t="s">
        <v>55</v>
      </c>
      <c r="AH489" s="32"/>
      <c r="AI489" s="32"/>
      <c r="AJ489" s="32"/>
      <c r="AK489" s="32"/>
      <c r="AL489" s="32" t="s">
        <v>2217</v>
      </c>
      <c r="AM489" s="32" t="s">
        <v>2217</v>
      </c>
      <c r="AN489" s="74" t="s">
        <v>9579</v>
      </c>
      <c r="AO489" s="74" t="s">
        <v>8976</v>
      </c>
      <c r="AP489" s="74" t="s">
        <v>9203</v>
      </c>
      <c r="AQ489" s="74" t="s">
        <v>9203</v>
      </c>
      <c r="AR489" s="2"/>
      <c r="AS489" s="3"/>
      <c r="AT489" s="3"/>
      <c r="AU489" s="3"/>
      <c r="AV489" s="3"/>
    </row>
    <row r="490" spans="1:48" x14ac:dyDescent="0.25">
      <c r="A490" s="46" t="s">
        <v>511</v>
      </c>
      <c r="B490">
        <v>490</v>
      </c>
      <c r="C490" s="47" t="s">
        <v>7944</v>
      </c>
      <c r="D490" s="49"/>
      <c r="E490" s="50">
        <v>5761.9677734375</v>
      </c>
      <c r="F490" s="50">
        <v>7402.1611328125</v>
      </c>
      <c r="G490" s="51"/>
      <c r="H490" s="52"/>
      <c r="I490" s="52"/>
      <c r="J490" s="63"/>
      <c r="K490" s="32">
        <v>0</v>
      </c>
      <c r="L490" s="32">
        <v>3</v>
      </c>
      <c r="M490" s="33">
        <v>0</v>
      </c>
      <c r="N490" s="33">
        <v>3.9199999999999999E-4</v>
      </c>
      <c r="O490" s="33">
        <v>4.1E-5</v>
      </c>
      <c r="P490" s="33">
        <v>0.64586699999999997</v>
      </c>
      <c r="Q490" s="33">
        <v>0.5</v>
      </c>
      <c r="R490" s="33">
        <v>0</v>
      </c>
      <c r="S490" s="48">
        <v>490</v>
      </c>
      <c r="T4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0" s="54">
        <v>539</v>
      </c>
      <c r="V490" s="54">
        <v>46</v>
      </c>
      <c r="W490" s="54">
        <v>294</v>
      </c>
      <c r="X490" s="54">
        <v>824</v>
      </c>
      <c r="Y490" s="54"/>
      <c r="Z490" s="54" t="s">
        <v>5771</v>
      </c>
      <c r="AA490" s="54" t="s">
        <v>6017</v>
      </c>
      <c r="AB490" s="54"/>
      <c r="AC490" s="54"/>
      <c r="AD490" s="56">
        <v>43209.591643518521</v>
      </c>
      <c r="AE490" s="54" t="s">
        <v>6607</v>
      </c>
      <c r="AF490" s="60" t="s">
        <v>7096</v>
      </c>
      <c r="AG490" s="54" t="s">
        <v>55</v>
      </c>
      <c r="AH490" s="32"/>
      <c r="AI490" s="32"/>
      <c r="AJ490" s="32"/>
      <c r="AK490" s="32"/>
      <c r="AL490" s="32" t="s">
        <v>2224</v>
      </c>
      <c r="AM490" s="32" t="s">
        <v>2224</v>
      </c>
      <c r="AN490" s="74" t="s">
        <v>8732</v>
      </c>
      <c r="AO490" s="74" t="s">
        <v>8732</v>
      </c>
      <c r="AP490" s="74" t="s">
        <v>9269</v>
      </c>
      <c r="AQ490" s="74" t="s">
        <v>9269</v>
      </c>
      <c r="AR490" s="2"/>
      <c r="AS490" s="3"/>
      <c r="AT490" s="3"/>
      <c r="AU490" s="3"/>
      <c r="AV490" s="3"/>
    </row>
    <row r="491" spans="1:48" x14ac:dyDescent="0.25">
      <c r="A491" s="46" t="s">
        <v>512</v>
      </c>
      <c r="B491">
        <v>491</v>
      </c>
      <c r="C491" s="47" t="s">
        <v>7945</v>
      </c>
      <c r="D491" s="49"/>
      <c r="E491" s="50">
        <v>1767.6888427734375</v>
      </c>
      <c r="F491" s="50">
        <v>4709.3466796875</v>
      </c>
      <c r="G491" s="51"/>
      <c r="H491" s="52"/>
      <c r="I491" s="52"/>
      <c r="J491" s="63"/>
      <c r="K491" s="32">
        <v>1</v>
      </c>
      <c r="L491" s="32">
        <v>1</v>
      </c>
      <c r="M491" s="33">
        <v>0</v>
      </c>
      <c r="N491" s="33">
        <v>0</v>
      </c>
      <c r="O491" s="33">
        <v>0</v>
      </c>
      <c r="P491" s="33">
        <v>0.99999899999999997</v>
      </c>
      <c r="Q491" s="33">
        <v>0</v>
      </c>
      <c r="R491" s="33" t="s">
        <v>8309</v>
      </c>
      <c r="S491" s="48">
        <v>491</v>
      </c>
      <c r="T4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1" s="54">
        <v>267</v>
      </c>
      <c r="V491" s="54">
        <v>93</v>
      </c>
      <c r="W491" s="54">
        <v>2354</v>
      </c>
      <c r="X491" s="54">
        <v>179</v>
      </c>
      <c r="Y491" s="54">
        <v>7200</v>
      </c>
      <c r="Z491" s="54"/>
      <c r="AA491" s="54" t="s">
        <v>6157</v>
      </c>
      <c r="AB491" s="54"/>
      <c r="AC491" s="54" t="s">
        <v>6024</v>
      </c>
      <c r="AD491" s="56">
        <v>40910.792349537034</v>
      </c>
      <c r="AE491" s="54" t="s">
        <v>6607</v>
      </c>
      <c r="AF491" s="60" t="s">
        <v>7097</v>
      </c>
      <c r="AG491" s="54" t="s">
        <v>55</v>
      </c>
      <c r="AH491" s="32" t="s">
        <v>1902</v>
      </c>
      <c r="AI491" s="32" t="s">
        <v>1902</v>
      </c>
      <c r="AJ491" s="32" t="s">
        <v>2139</v>
      </c>
      <c r="AK491" s="32" t="s">
        <v>2139</v>
      </c>
      <c r="AL491" s="32"/>
      <c r="AM491" s="32"/>
      <c r="AN491" s="74" t="s">
        <v>8765</v>
      </c>
      <c r="AO491" s="74" t="s">
        <v>8765</v>
      </c>
      <c r="AP491" s="74" t="s">
        <v>9295</v>
      </c>
      <c r="AQ491" s="74" t="s">
        <v>9295</v>
      </c>
      <c r="AR491" s="2"/>
      <c r="AS491" s="3"/>
      <c r="AT491" s="3"/>
      <c r="AU491" s="3"/>
      <c r="AV491" s="3"/>
    </row>
    <row r="492" spans="1:48" x14ac:dyDescent="0.25">
      <c r="A492" s="46" t="s">
        <v>513</v>
      </c>
      <c r="B492">
        <v>492</v>
      </c>
      <c r="C492" s="47" t="s">
        <v>7946</v>
      </c>
      <c r="D492" s="49"/>
      <c r="E492" s="50">
        <v>6072.51220703125</v>
      </c>
      <c r="F492" s="50">
        <v>8733.255859375</v>
      </c>
      <c r="G492" s="51"/>
      <c r="H492" s="52"/>
      <c r="I492" s="52"/>
      <c r="J492" s="63"/>
      <c r="K492" s="32">
        <v>0</v>
      </c>
      <c r="L492" s="32">
        <v>1</v>
      </c>
      <c r="M492" s="33">
        <v>0</v>
      </c>
      <c r="N492" s="33">
        <v>5.0600000000000005E-4</v>
      </c>
      <c r="O492" s="33">
        <v>1.346E-3</v>
      </c>
      <c r="P492" s="33">
        <v>0.26667999999999997</v>
      </c>
      <c r="Q492" s="33">
        <v>0</v>
      </c>
      <c r="R492" s="33">
        <v>0</v>
      </c>
      <c r="S492" s="48">
        <v>492</v>
      </c>
      <c r="T4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2" s="54">
        <v>122</v>
      </c>
      <c r="V492" s="54">
        <v>20</v>
      </c>
      <c r="W492" s="54">
        <v>49</v>
      </c>
      <c r="X492" s="54">
        <v>160</v>
      </c>
      <c r="Y492" s="54">
        <v>-25200</v>
      </c>
      <c r="Z492" s="54"/>
      <c r="AA492" s="54"/>
      <c r="AB492" s="54"/>
      <c r="AC492" s="54" t="s">
        <v>6577</v>
      </c>
      <c r="AD492" s="56">
        <v>43143.552453703705</v>
      </c>
      <c r="AE492" s="54" t="s">
        <v>6607</v>
      </c>
      <c r="AF492" s="60" t="s">
        <v>7098</v>
      </c>
      <c r="AG492" s="54" t="s">
        <v>55</v>
      </c>
      <c r="AH492" s="32"/>
      <c r="AI492" s="32"/>
      <c r="AJ492" s="32"/>
      <c r="AK492" s="32"/>
      <c r="AL492" s="32"/>
      <c r="AM492" s="32"/>
      <c r="AN492" s="74" t="s">
        <v>8512</v>
      </c>
      <c r="AO492" s="74" t="s">
        <v>8512</v>
      </c>
      <c r="AP492" s="74" t="s">
        <v>9056</v>
      </c>
      <c r="AQ492" s="74" t="s">
        <v>9056</v>
      </c>
      <c r="AR492" s="2"/>
      <c r="AS492" s="3"/>
      <c r="AT492" s="3"/>
      <c r="AU492" s="3"/>
      <c r="AV492" s="3"/>
    </row>
    <row r="493" spans="1:48" x14ac:dyDescent="0.25">
      <c r="A493" s="46" t="s">
        <v>514</v>
      </c>
      <c r="B493">
        <v>493</v>
      </c>
      <c r="C493" s="47" t="s">
        <v>7947</v>
      </c>
      <c r="D493" s="49"/>
      <c r="E493" s="50">
        <v>5168.43359375</v>
      </c>
      <c r="F493" s="50">
        <v>4061.459228515625</v>
      </c>
      <c r="G493" s="51"/>
      <c r="H493" s="52"/>
      <c r="I493" s="52"/>
      <c r="J493" s="63"/>
      <c r="K493" s="32">
        <v>0</v>
      </c>
      <c r="L493" s="32">
        <v>21</v>
      </c>
      <c r="M493" s="33">
        <v>7631.6426680000004</v>
      </c>
      <c r="N493" s="33">
        <v>5.9599999999999996E-4</v>
      </c>
      <c r="O493" s="33">
        <v>6.3959999999999998E-3</v>
      </c>
      <c r="P493" s="33">
        <v>2.786775</v>
      </c>
      <c r="Q493" s="33">
        <v>5.2380952380952382E-2</v>
      </c>
      <c r="R493" s="33">
        <v>0</v>
      </c>
      <c r="S493" s="48">
        <v>493</v>
      </c>
      <c r="T4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3" s="54">
        <v>528</v>
      </c>
      <c r="V493" s="54">
        <v>295</v>
      </c>
      <c r="W493" s="54">
        <v>7986</v>
      </c>
      <c r="X493" s="54">
        <v>9074</v>
      </c>
      <c r="Y493" s="54"/>
      <c r="Z493" s="54" t="s">
        <v>5772</v>
      </c>
      <c r="AA493" s="54" t="s">
        <v>6158</v>
      </c>
      <c r="AB493" s="54"/>
      <c r="AC493" s="54"/>
      <c r="AD493" s="56">
        <v>41185.843888888892</v>
      </c>
      <c r="AE493" s="54" t="s">
        <v>6607</v>
      </c>
      <c r="AF493" s="60" t="s">
        <v>7099</v>
      </c>
      <c r="AG493" s="54" t="s">
        <v>55</v>
      </c>
      <c r="AH493" s="32" t="s">
        <v>9488</v>
      </c>
      <c r="AI493" s="32" t="s">
        <v>9488</v>
      </c>
      <c r="AJ493" s="32" t="s">
        <v>9515</v>
      </c>
      <c r="AK493" s="32" t="s">
        <v>9515</v>
      </c>
      <c r="AL493" s="32" t="s">
        <v>2227</v>
      </c>
      <c r="AM493" s="32" t="s">
        <v>2227</v>
      </c>
      <c r="AN493" s="74" t="s">
        <v>9580</v>
      </c>
      <c r="AO493" s="74" t="s">
        <v>9688</v>
      </c>
      <c r="AP493" s="74" t="s">
        <v>9778</v>
      </c>
      <c r="AQ493" s="74" t="s">
        <v>9830</v>
      </c>
      <c r="AR493" s="2"/>
      <c r="AS493" s="3"/>
      <c r="AT493" s="3"/>
      <c r="AU493" s="3"/>
      <c r="AV493" s="3"/>
    </row>
    <row r="494" spans="1:48" x14ac:dyDescent="0.25">
      <c r="A494" s="46" t="s">
        <v>941</v>
      </c>
      <c r="B494">
        <v>494</v>
      </c>
      <c r="C494" s="47" t="s">
        <v>7948</v>
      </c>
      <c r="D494" s="49"/>
      <c r="E494" s="50">
        <v>5632.8583984375</v>
      </c>
      <c r="F494" s="50">
        <v>1071.58251953125</v>
      </c>
      <c r="G494" s="51"/>
      <c r="H494" s="52"/>
      <c r="I494" s="52"/>
      <c r="J494" s="63"/>
      <c r="K494" s="32">
        <v>1</v>
      </c>
      <c r="L494" s="32">
        <v>0</v>
      </c>
      <c r="M494" s="33">
        <v>0</v>
      </c>
      <c r="N494" s="33">
        <v>4.3800000000000002E-4</v>
      </c>
      <c r="O494" s="33">
        <v>2.7599999999999999E-4</v>
      </c>
      <c r="P494" s="33">
        <v>0.26279799999999998</v>
      </c>
      <c r="Q494" s="33">
        <v>0</v>
      </c>
      <c r="R494" s="33">
        <v>0</v>
      </c>
      <c r="S494" s="48">
        <v>494</v>
      </c>
      <c r="T4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4" s="54">
        <v>21</v>
      </c>
      <c r="V494" s="54">
        <v>3</v>
      </c>
      <c r="W494" s="54">
        <v>0</v>
      </c>
      <c r="X494" s="54">
        <v>0</v>
      </c>
      <c r="Y494" s="54"/>
      <c r="Z494" s="54"/>
      <c r="AA494" s="54"/>
      <c r="AB494" s="54"/>
      <c r="AC494" s="54"/>
      <c r="AD494" s="56">
        <v>42204.856412037036</v>
      </c>
      <c r="AE494" s="54" t="s">
        <v>6607</v>
      </c>
      <c r="AF494" s="60" t="s">
        <v>7100</v>
      </c>
      <c r="AG494" s="54" t="s">
        <v>54</v>
      </c>
      <c r="AH494" s="32"/>
      <c r="AI494" s="32"/>
      <c r="AJ494" s="32"/>
      <c r="AK494" s="32"/>
      <c r="AL494" s="32"/>
      <c r="AM494" s="32"/>
      <c r="AN494" s="32"/>
      <c r="AO494" s="32"/>
      <c r="AP494" s="32"/>
      <c r="AQ494" s="32"/>
      <c r="AR494" s="2"/>
      <c r="AS494" s="3"/>
      <c r="AT494" s="3"/>
      <c r="AU494" s="3"/>
      <c r="AV494" s="3"/>
    </row>
    <row r="495" spans="1:48" x14ac:dyDescent="0.25">
      <c r="A495" s="46" t="s">
        <v>515</v>
      </c>
      <c r="B495">
        <v>495</v>
      </c>
      <c r="C495" s="47" t="s">
        <v>7949</v>
      </c>
      <c r="D495" s="49"/>
      <c r="E495" s="50">
        <v>7580.97607421875</v>
      </c>
      <c r="F495" s="50">
        <v>620.21917724609375</v>
      </c>
      <c r="G495" s="51"/>
      <c r="H495" s="52"/>
      <c r="I495" s="52"/>
      <c r="J495" s="63"/>
      <c r="K495" s="32">
        <v>2</v>
      </c>
      <c r="L495" s="32">
        <v>1</v>
      </c>
      <c r="M495" s="33">
        <v>0</v>
      </c>
      <c r="N495" s="33">
        <v>4.3800000000000002E-4</v>
      </c>
      <c r="O495" s="33">
        <v>2.8800000000000001E-4</v>
      </c>
      <c r="P495" s="33">
        <v>0.45704</v>
      </c>
      <c r="Q495" s="33">
        <v>0</v>
      </c>
      <c r="R495" s="33">
        <v>0</v>
      </c>
      <c r="S495" s="48">
        <v>495</v>
      </c>
      <c r="T4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5" s="54">
        <v>2352</v>
      </c>
      <c r="V495" s="54">
        <v>2634</v>
      </c>
      <c r="W495" s="54">
        <v>58122</v>
      </c>
      <c r="X495" s="54">
        <v>33517</v>
      </c>
      <c r="Y495" s="54">
        <v>7200</v>
      </c>
      <c r="Z495" s="54" t="s">
        <v>5773</v>
      </c>
      <c r="AA495" s="54" t="s">
        <v>6017</v>
      </c>
      <c r="AB495" s="54"/>
      <c r="AC495" s="54" t="s">
        <v>6024</v>
      </c>
      <c r="AD495" s="56">
        <v>41575.738657407404</v>
      </c>
      <c r="AE495" s="54" t="s">
        <v>6607</v>
      </c>
      <c r="AF495" s="60" t="s">
        <v>7101</v>
      </c>
      <c r="AG495" s="54" t="s">
        <v>55</v>
      </c>
      <c r="AH495" s="32" t="s">
        <v>1904</v>
      </c>
      <c r="AI495" s="32" t="s">
        <v>1904</v>
      </c>
      <c r="AJ495" s="32" t="s">
        <v>2148</v>
      </c>
      <c r="AK495" s="32" t="s">
        <v>2148</v>
      </c>
      <c r="AL495" s="32"/>
      <c r="AM495" s="32"/>
      <c r="AN495" s="74" t="s">
        <v>9581</v>
      </c>
      <c r="AO495" s="74" t="s">
        <v>9581</v>
      </c>
      <c r="AP495" s="74" t="s">
        <v>9779</v>
      </c>
      <c r="AQ495" s="74" t="s">
        <v>9779</v>
      </c>
      <c r="AR495" s="2"/>
      <c r="AS495" s="3"/>
      <c r="AT495" s="3"/>
      <c r="AU495" s="3"/>
      <c r="AV495" s="3"/>
    </row>
    <row r="496" spans="1:48" x14ac:dyDescent="0.25">
      <c r="A496" s="46" t="s">
        <v>942</v>
      </c>
      <c r="B496">
        <v>496</v>
      </c>
      <c r="C496" s="47" t="s">
        <v>7950</v>
      </c>
      <c r="D496" s="49"/>
      <c r="E496" s="50">
        <v>5327.9384765625</v>
      </c>
      <c r="F496" s="50">
        <v>4314.546875</v>
      </c>
      <c r="G496" s="51"/>
      <c r="H496" s="52"/>
      <c r="I496" s="52"/>
      <c r="J496" s="63"/>
      <c r="K496" s="32">
        <v>7</v>
      </c>
      <c r="L496" s="32">
        <v>0</v>
      </c>
      <c r="M496" s="33">
        <v>66.616726999999997</v>
      </c>
      <c r="N496" s="33">
        <v>5.1900000000000004E-4</v>
      </c>
      <c r="O496" s="33">
        <v>2.5460000000000001E-3</v>
      </c>
      <c r="P496" s="33">
        <v>0.91851899999999997</v>
      </c>
      <c r="Q496" s="33">
        <v>0.11904761904761904</v>
      </c>
      <c r="R496" s="33">
        <v>0</v>
      </c>
      <c r="S496" s="48">
        <v>496</v>
      </c>
      <c r="T4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6" s="54">
        <v>560</v>
      </c>
      <c r="V496" s="54">
        <v>2848</v>
      </c>
      <c r="W496" s="54">
        <v>2357</v>
      </c>
      <c r="X496" s="54">
        <v>1272</v>
      </c>
      <c r="Y496" s="54">
        <v>7200</v>
      </c>
      <c r="Z496" s="54"/>
      <c r="AA496" s="54"/>
      <c r="AB496" s="54"/>
      <c r="AC496" s="54" t="s">
        <v>6586</v>
      </c>
      <c r="AD496" s="56">
        <v>40956.35701388889</v>
      </c>
      <c r="AE496" s="54" t="s">
        <v>6607</v>
      </c>
      <c r="AF496" s="60" t="s">
        <v>7102</v>
      </c>
      <c r="AG496" s="54" t="s">
        <v>54</v>
      </c>
      <c r="AH496" s="32"/>
      <c r="AI496" s="32"/>
      <c r="AJ496" s="32"/>
      <c r="AK496" s="32"/>
      <c r="AL496" s="32"/>
      <c r="AM496" s="32"/>
      <c r="AN496" s="32"/>
      <c r="AO496" s="32"/>
      <c r="AP496" s="32"/>
      <c r="AQ496" s="32"/>
      <c r="AR496" s="2"/>
      <c r="AS496" s="3"/>
      <c r="AT496" s="3"/>
      <c r="AU496" s="3"/>
      <c r="AV496" s="3"/>
    </row>
    <row r="497" spans="1:48" x14ac:dyDescent="0.25">
      <c r="A497" s="46" t="s">
        <v>827</v>
      </c>
      <c r="B497">
        <v>497</v>
      </c>
      <c r="C497" s="47" t="s">
        <v>7951</v>
      </c>
      <c r="D497" s="49"/>
      <c r="E497" s="50">
        <v>5772.4716796875</v>
      </c>
      <c r="F497" s="50">
        <v>5604.06005859375</v>
      </c>
      <c r="G497" s="51"/>
      <c r="H497" s="52"/>
      <c r="I497" s="52"/>
      <c r="J497" s="63"/>
      <c r="K497" s="32">
        <v>7</v>
      </c>
      <c r="L497" s="32">
        <v>2</v>
      </c>
      <c r="M497" s="33">
        <v>349.89099099999999</v>
      </c>
      <c r="N497" s="33">
        <v>4.9600000000000002E-4</v>
      </c>
      <c r="O497" s="33">
        <v>1.5820000000000001E-3</v>
      </c>
      <c r="P497" s="33">
        <v>1.0641370000000001</v>
      </c>
      <c r="Q497" s="33">
        <v>0.17857142857142858</v>
      </c>
      <c r="R497" s="33">
        <v>0.125</v>
      </c>
      <c r="S497" s="48">
        <v>497</v>
      </c>
      <c r="T4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7" s="54">
        <v>358</v>
      </c>
      <c r="V497" s="54">
        <v>9326</v>
      </c>
      <c r="W497" s="54">
        <v>12052</v>
      </c>
      <c r="X497" s="54">
        <v>1702</v>
      </c>
      <c r="Y497" s="54"/>
      <c r="Z497" s="54" t="s">
        <v>5774</v>
      </c>
      <c r="AA497" s="54" t="s">
        <v>6024</v>
      </c>
      <c r="AB497" s="60" t="s">
        <v>6437</v>
      </c>
      <c r="AC497" s="54"/>
      <c r="AD497" s="56">
        <v>40315.628599537034</v>
      </c>
      <c r="AE497" s="54" t="s">
        <v>6607</v>
      </c>
      <c r="AF497" s="60" t="s">
        <v>7103</v>
      </c>
      <c r="AG497" s="54" t="s">
        <v>55</v>
      </c>
      <c r="AH497" s="32" t="s">
        <v>2105</v>
      </c>
      <c r="AI497" s="32" t="s">
        <v>2105</v>
      </c>
      <c r="AJ497" s="32" t="s">
        <v>2139</v>
      </c>
      <c r="AK497" s="32" t="s">
        <v>2139</v>
      </c>
      <c r="AL497" s="32"/>
      <c r="AM497" s="32"/>
      <c r="AN497" s="74" t="s">
        <v>8766</v>
      </c>
      <c r="AO497" s="74" t="s">
        <v>8766</v>
      </c>
      <c r="AP497" s="74" t="s">
        <v>9296</v>
      </c>
      <c r="AQ497" s="74" t="s">
        <v>9296</v>
      </c>
      <c r="AR497" s="2"/>
      <c r="AS497" s="3"/>
      <c r="AT497" s="3"/>
      <c r="AU497" s="3"/>
      <c r="AV497" s="3"/>
    </row>
    <row r="498" spans="1:48" x14ac:dyDescent="0.25">
      <c r="A498" s="46" t="s">
        <v>943</v>
      </c>
      <c r="B498">
        <v>498</v>
      </c>
      <c r="C498" s="47" t="s">
        <v>7952</v>
      </c>
      <c r="D498" s="49"/>
      <c r="E498" s="50">
        <v>5790.9462890625</v>
      </c>
      <c r="F498" s="50">
        <v>2766.1181640625</v>
      </c>
      <c r="G498" s="51"/>
      <c r="H498" s="52"/>
      <c r="I498" s="52"/>
      <c r="J498" s="63"/>
      <c r="K498" s="32">
        <v>4</v>
      </c>
      <c r="L498" s="32">
        <v>0</v>
      </c>
      <c r="M498" s="33">
        <v>3094.0876659999999</v>
      </c>
      <c r="N498" s="33">
        <v>4.4900000000000002E-4</v>
      </c>
      <c r="O498" s="33">
        <v>4.5899999999999999E-4</v>
      </c>
      <c r="P498" s="33">
        <v>0.80869000000000002</v>
      </c>
      <c r="Q498" s="33">
        <v>0</v>
      </c>
      <c r="R498" s="33">
        <v>0</v>
      </c>
      <c r="S498" s="48">
        <v>498</v>
      </c>
      <c r="T4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8" s="54">
        <v>209</v>
      </c>
      <c r="V498" s="54">
        <v>2417</v>
      </c>
      <c r="W498" s="54">
        <v>354</v>
      </c>
      <c r="X498" s="54">
        <v>202</v>
      </c>
      <c r="Y498" s="54">
        <v>7200</v>
      </c>
      <c r="Z498" s="54" t="s">
        <v>5775</v>
      </c>
      <c r="AA498" s="54" t="s">
        <v>6159</v>
      </c>
      <c r="AB498" s="60" t="s">
        <v>6438</v>
      </c>
      <c r="AC498" s="54" t="s">
        <v>6024</v>
      </c>
      <c r="AD498" s="56">
        <v>40423.478263888886</v>
      </c>
      <c r="AE498" s="54" t="s">
        <v>6607</v>
      </c>
      <c r="AF498" s="60" t="s">
        <v>7104</v>
      </c>
      <c r="AG498" s="54" t="s">
        <v>54</v>
      </c>
      <c r="AH498" s="32"/>
      <c r="AI498" s="32"/>
      <c r="AJ498" s="32"/>
      <c r="AK498" s="32"/>
      <c r="AL498" s="32"/>
      <c r="AM498" s="32"/>
      <c r="AN498" s="32"/>
      <c r="AO498" s="32"/>
      <c r="AP498" s="32"/>
      <c r="AQ498" s="32"/>
      <c r="AR498" s="2"/>
      <c r="AS498" s="3"/>
      <c r="AT498" s="3"/>
      <c r="AU498" s="3"/>
      <c r="AV498" s="3"/>
    </row>
    <row r="499" spans="1:48" x14ac:dyDescent="0.25">
      <c r="A499" s="46" t="s">
        <v>516</v>
      </c>
      <c r="B499">
        <v>499</v>
      </c>
      <c r="C499" s="47" t="s">
        <v>7953</v>
      </c>
      <c r="D499" s="49"/>
      <c r="E499" s="50">
        <v>1018.491455078125</v>
      </c>
      <c r="F499" s="50">
        <v>4689.91064453125</v>
      </c>
      <c r="G499" s="51"/>
      <c r="H499" s="52"/>
      <c r="I499" s="52"/>
      <c r="J499" s="63"/>
      <c r="K499" s="32">
        <v>0</v>
      </c>
      <c r="L499" s="32">
        <v>2</v>
      </c>
      <c r="M499" s="33">
        <v>43.972794999999998</v>
      </c>
      <c r="N499" s="33">
        <v>5.1900000000000004E-4</v>
      </c>
      <c r="O499" s="33">
        <v>1.7700000000000001E-3</v>
      </c>
      <c r="P499" s="33">
        <v>0.37454900000000002</v>
      </c>
      <c r="Q499" s="33">
        <v>0</v>
      </c>
      <c r="R499" s="33">
        <v>0</v>
      </c>
      <c r="S499" s="48">
        <v>499</v>
      </c>
      <c r="T4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499" s="54">
        <v>70</v>
      </c>
      <c r="V499" s="54">
        <v>30</v>
      </c>
      <c r="W499" s="54">
        <v>401</v>
      </c>
      <c r="X499" s="54">
        <v>711</v>
      </c>
      <c r="Y499" s="54"/>
      <c r="Z499" s="54"/>
      <c r="AA499" s="54"/>
      <c r="AB499" s="54"/>
      <c r="AC499" s="54"/>
      <c r="AD499" s="56">
        <v>43034.232303240744</v>
      </c>
      <c r="AE499" s="54" t="s">
        <v>6607</v>
      </c>
      <c r="AF499" s="60" t="s">
        <v>7105</v>
      </c>
      <c r="AG499" s="54" t="s">
        <v>55</v>
      </c>
      <c r="AH499" s="32"/>
      <c r="AI499" s="32"/>
      <c r="AJ499" s="32"/>
      <c r="AK499" s="32"/>
      <c r="AL499" s="32"/>
      <c r="AM499" s="32"/>
      <c r="AN499" s="74" t="s">
        <v>8767</v>
      </c>
      <c r="AO499" s="74" t="s">
        <v>8977</v>
      </c>
      <c r="AP499" s="74" t="s">
        <v>9229</v>
      </c>
      <c r="AQ499" s="74" t="s">
        <v>9229</v>
      </c>
      <c r="AR499" s="2"/>
      <c r="AS499" s="3"/>
      <c r="AT499" s="3"/>
      <c r="AU499" s="3"/>
      <c r="AV499" s="3"/>
    </row>
    <row r="500" spans="1:48" x14ac:dyDescent="0.25">
      <c r="A500" s="46" t="s">
        <v>517</v>
      </c>
      <c r="B500">
        <v>500</v>
      </c>
      <c r="C500" s="47" t="s">
        <v>7954</v>
      </c>
      <c r="D500" s="49"/>
      <c r="E500" s="50">
        <v>5181.19921875</v>
      </c>
      <c r="F500" s="50">
        <v>5587.11181640625</v>
      </c>
      <c r="G500" s="51"/>
      <c r="H500" s="52"/>
      <c r="I500" s="52"/>
      <c r="J500" s="63"/>
      <c r="K500" s="32">
        <v>0</v>
      </c>
      <c r="L500" s="32">
        <v>22</v>
      </c>
      <c r="M500" s="33">
        <v>3742.1991170000001</v>
      </c>
      <c r="N500" s="33">
        <v>5.8799999999999998E-4</v>
      </c>
      <c r="O500" s="33">
        <v>7.1320000000000003E-3</v>
      </c>
      <c r="P500" s="33">
        <v>2.5951819999999999</v>
      </c>
      <c r="Q500" s="33">
        <v>7.1428571428571425E-2</v>
      </c>
      <c r="R500" s="33">
        <v>0</v>
      </c>
      <c r="S500" s="48">
        <v>500</v>
      </c>
      <c r="T5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0" s="54">
        <v>43</v>
      </c>
      <c r="V500" s="54">
        <v>194</v>
      </c>
      <c r="W500" s="54">
        <v>14405</v>
      </c>
      <c r="X500" s="54">
        <v>23049</v>
      </c>
      <c r="Y500" s="54"/>
      <c r="Z500" s="54"/>
      <c r="AA500" s="54"/>
      <c r="AB500" s="54"/>
      <c r="AC500" s="54"/>
      <c r="AD500" s="56">
        <v>42833.596562500003</v>
      </c>
      <c r="AE500" s="54" t="s">
        <v>6607</v>
      </c>
      <c r="AF500" s="60" t="s">
        <v>7106</v>
      </c>
      <c r="AG500" s="54" t="s">
        <v>55</v>
      </c>
      <c r="AH500" s="32" t="s">
        <v>9489</v>
      </c>
      <c r="AI500" s="32" t="s">
        <v>9489</v>
      </c>
      <c r="AJ500" s="32" t="s">
        <v>9516</v>
      </c>
      <c r="AK500" s="32" t="s">
        <v>9516</v>
      </c>
      <c r="AL500" s="32"/>
      <c r="AM500" s="32"/>
      <c r="AN500" s="74" t="s">
        <v>9582</v>
      </c>
      <c r="AO500" s="74" t="s">
        <v>9689</v>
      </c>
      <c r="AP500" s="74" t="s">
        <v>9780</v>
      </c>
      <c r="AQ500" s="74" t="s">
        <v>9780</v>
      </c>
      <c r="AR500" s="2"/>
      <c r="AS500" s="3"/>
      <c r="AT500" s="3"/>
      <c r="AU500" s="3"/>
      <c r="AV500" s="3"/>
    </row>
    <row r="501" spans="1:48" x14ac:dyDescent="0.25">
      <c r="A501" s="46" t="s">
        <v>944</v>
      </c>
      <c r="B501">
        <v>501</v>
      </c>
      <c r="C501" s="47" t="s">
        <v>7955</v>
      </c>
      <c r="D501" s="49"/>
      <c r="E501" s="50">
        <v>6706.64111328125</v>
      </c>
      <c r="F501" s="50">
        <v>3869.26953125</v>
      </c>
      <c r="G501" s="51"/>
      <c r="H501" s="52"/>
      <c r="I501" s="52"/>
      <c r="J501" s="63"/>
      <c r="K501" s="32">
        <v>5</v>
      </c>
      <c r="L501" s="32">
        <v>0</v>
      </c>
      <c r="M501" s="33">
        <v>103.549921</v>
      </c>
      <c r="N501" s="33">
        <v>4.6500000000000003E-4</v>
      </c>
      <c r="O501" s="33">
        <v>1.2229999999999999E-3</v>
      </c>
      <c r="P501" s="33">
        <v>0.69971099999999997</v>
      </c>
      <c r="Q501" s="33">
        <v>0</v>
      </c>
      <c r="R501" s="33">
        <v>0</v>
      </c>
      <c r="S501" s="48">
        <v>501</v>
      </c>
      <c r="T5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1" s="54">
        <v>574</v>
      </c>
      <c r="V501" s="54">
        <v>370</v>
      </c>
      <c r="W501" s="54">
        <v>15887</v>
      </c>
      <c r="X501" s="54">
        <v>23523</v>
      </c>
      <c r="Y501" s="54">
        <v>10800</v>
      </c>
      <c r="Z501" s="54" t="s">
        <v>5776</v>
      </c>
      <c r="AA501" s="54" t="s">
        <v>6024</v>
      </c>
      <c r="AB501" s="54"/>
      <c r="AC501" s="54" t="s">
        <v>6576</v>
      </c>
      <c r="AD501" s="56">
        <v>40871.8594212963</v>
      </c>
      <c r="AE501" s="54" t="s">
        <v>6607</v>
      </c>
      <c r="AF501" s="60" t="s">
        <v>7107</v>
      </c>
      <c r="AG501" s="54" t="s">
        <v>54</v>
      </c>
      <c r="AH501" s="32"/>
      <c r="AI501" s="32"/>
      <c r="AJ501" s="32"/>
      <c r="AK501" s="32"/>
      <c r="AL501" s="32"/>
      <c r="AM501" s="32"/>
      <c r="AN501" s="32"/>
      <c r="AO501" s="32"/>
      <c r="AP501" s="32"/>
      <c r="AQ501" s="32"/>
      <c r="AR501" s="2"/>
      <c r="AS501" s="3"/>
      <c r="AT501" s="3"/>
      <c r="AU501" s="3"/>
      <c r="AV501" s="3"/>
    </row>
    <row r="502" spans="1:48" x14ac:dyDescent="0.25">
      <c r="A502" s="46" t="s">
        <v>945</v>
      </c>
      <c r="B502">
        <v>502</v>
      </c>
      <c r="C502" s="47" t="s">
        <v>7956</v>
      </c>
      <c r="D502" s="49"/>
      <c r="E502" s="50">
        <v>5044.36865234375</v>
      </c>
      <c r="F502" s="50">
        <v>8389.05859375</v>
      </c>
      <c r="G502" s="51"/>
      <c r="H502" s="52"/>
      <c r="I502" s="52"/>
      <c r="J502" s="63"/>
      <c r="K502" s="32">
        <v>3</v>
      </c>
      <c r="L502" s="32">
        <v>0</v>
      </c>
      <c r="M502" s="33">
        <v>5.3844729999999998</v>
      </c>
      <c r="N502" s="33">
        <v>4.5199999999999998E-4</v>
      </c>
      <c r="O502" s="33">
        <v>8.0900000000000004E-4</v>
      </c>
      <c r="P502" s="33">
        <v>0.46140900000000001</v>
      </c>
      <c r="Q502" s="33">
        <v>0</v>
      </c>
      <c r="R502" s="33">
        <v>0</v>
      </c>
      <c r="S502" s="48">
        <v>502</v>
      </c>
      <c r="T5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2" s="54">
        <v>281</v>
      </c>
      <c r="V502" s="54">
        <v>553</v>
      </c>
      <c r="W502" s="54">
        <v>18078</v>
      </c>
      <c r="X502" s="54">
        <v>2609</v>
      </c>
      <c r="Y502" s="54"/>
      <c r="Z502" s="54"/>
      <c r="AA502" s="54"/>
      <c r="AB502" s="54"/>
      <c r="AC502" s="54"/>
      <c r="AD502" s="56">
        <v>39881.375694444447</v>
      </c>
      <c r="AE502" s="54" t="s">
        <v>6607</v>
      </c>
      <c r="AF502" s="60" t="s">
        <v>7108</v>
      </c>
      <c r="AG502" s="54" t="s">
        <v>54</v>
      </c>
      <c r="AH502" s="32"/>
      <c r="AI502" s="32"/>
      <c r="AJ502" s="32"/>
      <c r="AK502" s="32"/>
      <c r="AL502" s="32"/>
      <c r="AM502" s="32"/>
      <c r="AN502" s="32"/>
      <c r="AO502" s="32"/>
      <c r="AP502" s="32"/>
      <c r="AQ502" s="32"/>
      <c r="AR502" s="2"/>
      <c r="AS502" s="3"/>
      <c r="AT502" s="3"/>
      <c r="AU502" s="3"/>
      <c r="AV502" s="3"/>
    </row>
    <row r="503" spans="1:48" x14ac:dyDescent="0.25">
      <c r="A503" s="46" t="s">
        <v>946</v>
      </c>
      <c r="B503">
        <v>503</v>
      </c>
      <c r="C503" s="47" t="s">
        <v>7957</v>
      </c>
      <c r="D503" s="49"/>
      <c r="E503" s="50">
        <v>5647.00048828125</v>
      </c>
      <c r="F503" s="50">
        <v>8035.1279296875</v>
      </c>
      <c r="G503" s="51"/>
      <c r="H503" s="52"/>
      <c r="I503" s="52"/>
      <c r="J503" s="63"/>
      <c r="K503" s="32">
        <v>3</v>
      </c>
      <c r="L503" s="32">
        <v>0</v>
      </c>
      <c r="M503" s="33">
        <v>5.3844729999999998</v>
      </c>
      <c r="N503" s="33">
        <v>4.5199999999999998E-4</v>
      </c>
      <c r="O503" s="33">
        <v>8.0900000000000004E-4</v>
      </c>
      <c r="P503" s="33">
        <v>0.46140900000000001</v>
      </c>
      <c r="Q503" s="33">
        <v>0</v>
      </c>
      <c r="R503" s="33">
        <v>0</v>
      </c>
      <c r="S503" s="48">
        <v>503</v>
      </c>
      <c r="T5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3" s="54">
        <v>108</v>
      </c>
      <c r="V503" s="54">
        <v>31</v>
      </c>
      <c r="W503" s="54">
        <v>250</v>
      </c>
      <c r="X503" s="54">
        <v>556</v>
      </c>
      <c r="Y503" s="54"/>
      <c r="Z503" s="54"/>
      <c r="AA503" s="54"/>
      <c r="AB503" s="54"/>
      <c r="AC503" s="54"/>
      <c r="AD503" s="56">
        <v>40621.884259259263</v>
      </c>
      <c r="AE503" s="54" t="s">
        <v>6607</v>
      </c>
      <c r="AF503" s="60" t="s">
        <v>7109</v>
      </c>
      <c r="AG503" s="54" t="s">
        <v>54</v>
      </c>
      <c r="AH503" s="32"/>
      <c r="AI503" s="32"/>
      <c r="AJ503" s="32"/>
      <c r="AK503" s="32"/>
      <c r="AL503" s="32"/>
      <c r="AM503" s="32"/>
      <c r="AN503" s="32"/>
      <c r="AO503" s="32"/>
      <c r="AP503" s="32"/>
      <c r="AQ503" s="32"/>
      <c r="AR503" s="2"/>
      <c r="AS503" s="3"/>
      <c r="AT503" s="3"/>
      <c r="AU503" s="3"/>
      <c r="AV503" s="3"/>
    </row>
    <row r="504" spans="1:48" x14ac:dyDescent="0.25">
      <c r="A504" s="46" t="s">
        <v>947</v>
      </c>
      <c r="B504">
        <v>504</v>
      </c>
      <c r="C504" s="47" t="s">
        <v>7958</v>
      </c>
      <c r="D504" s="49"/>
      <c r="E504" s="50">
        <v>1842.5345458984375</v>
      </c>
      <c r="F504" s="50">
        <v>5431.96630859375</v>
      </c>
      <c r="G504" s="51"/>
      <c r="H504" s="52"/>
      <c r="I504" s="52"/>
      <c r="J504" s="63"/>
      <c r="K504" s="32">
        <v>3</v>
      </c>
      <c r="L504" s="32">
        <v>0</v>
      </c>
      <c r="M504" s="33">
        <v>5.3844729999999998</v>
      </c>
      <c r="N504" s="33">
        <v>4.5199999999999998E-4</v>
      </c>
      <c r="O504" s="33">
        <v>8.0900000000000004E-4</v>
      </c>
      <c r="P504" s="33">
        <v>0.46140900000000001</v>
      </c>
      <c r="Q504" s="33">
        <v>0</v>
      </c>
      <c r="R504" s="33">
        <v>0</v>
      </c>
      <c r="S504" s="48">
        <v>504</v>
      </c>
      <c r="T5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4" s="54">
        <v>145</v>
      </c>
      <c r="V504" s="54">
        <v>1299</v>
      </c>
      <c r="W504" s="54">
        <v>20343</v>
      </c>
      <c r="X504" s="54">
        <v>4288</v>
      </c>
      <c r="Y504" s="54">
        <v>7200</v>
      </c>
      <c r="Z504" s="54"/>
      <c r="AA504" s="54"/>
      <c r="AB504" s="54"/>
      <c r="AC504" s="54" t="s">
        <v>6575</v>
      </c>
      <c r="AD504" s="56">
        <v>40988.376087962963</v>
      </c>
      <c r="AE504" s="54" t="s">
        <v>6607</v>
      </c>
      <c r="AF504" s="60" t="s">
        <v>7110</v>
      </c>
      <c r="AG504" s="54" t="s">
        <v>54</v>
      </c>
      <c r="AH504" s="32"/>
      <c r="AI504" s="32"/>
      <c r="AJ504" s="32"/>
      <c r="AK504" s="32"/>
      <c r="AL504" s="32"/>
      <c r="AM504" s="32"/>
      <c r="AN504" s="32"/>
      <c r="AO504" s="32"/>
      <c r="AP504" s="32"/>
      <c r="AQ504" s="32"/>
      <c r="AR504" s="2"/>
      <c r="AS504" s="3"/>
      <c r="AT504" s="3"/>
      <c r="AU504" s="3"/>
      <c r="AV504" s="3"/>
    </row>
    <row r="505" spans="1:48" x14ac:dyDescent="0.25">
      <c r="A505" s="46" t="s">
        <v>665</v>
      </c>
      <c r="B505">
        <v>505</v>
      </c>
      <c r="C505" s="47" t="s">
        <v>7959</v>
      </c>
      <c r="D505" s="49"/>
      <c r="E505" s="50">
        <v>5576.59716796875</v>
      </c>
      <c r="F505" s="50">
        <v>5774.099609375</v>
      </c>
      <c r="G505" s="51"/>
      <c r="H505" s="52"/>
      <c r="I505" s="52"/>
      <c r="J505" s="63"/>
      <c r="K505" s="32">
        <v>3</v>
      </c>
      <c r="L505" s="32">
        <v>12</v>
      </c>
      <c r="M505" s="33">
        <v>715.10779400000001</v>
      </c>
      <c r="N505" s="33">
        <v>5.5900000000000004E-4</v>
      </c>
      <c r="O505" s="33">
        <v>5.9899999999999997E-3</v>
      </c>
      <c r="P505" s="33">
        <v>1.786708</v>
      </c>
      <c r="Q505" s="33">
        <v>0.16666666666666666</v>
      </c>
      <c r="R505" s="33">
        <v>0</v>
      </c>
      <c r="S505" s="48">
        <v>505</v>
      </c>
      <c r="T5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5" s="54">
        <v>421</v>
      </c>
      <c r="V505" s="54">
        <v>585</v>
      </c>
      <c r="W505" s="54">
        <v>18625</v>
      </c>
      <c r="X505" s="54">
        <v>7086</v>
      </c>
      <c r="Y505" s="54"/>
      <c r="Z505" s="54"/>
      <c r="AA505" s="54"/>
      <c r="AB505" s="54"/>
      <c r="AC505" s="54"/>
      <c r="AD505" s="56">
        <v>41822.634432870371</v>
      </c>
      <c r="AE505" s="54" t="s">
        <v>6607</v>
      </c>
      <c r="AF505" s="60" t="s">
        <v>7111</v>
      </c>
      <c r="AG505" s="54" t="s">
        <v>55</v>
      </c>
      <c r="AH505" s="32" t="s">
        <v>1852</v>
      </c>
      <c r="AI505" s="32" t="s">
        <v>1852</v>
      </c>
      <c r="AJ505" s="32" t="s">
        <v>2141</v>
      </c>
      <c r="AK505" s="32" t="s">
        <v>2141</v>
      </c>
      <c r="AL505" s="32"/>
      <c r="AM505" s="32"/>
      <c r="AN505" s="74" t="s">
        <v>8768</v>
      </c>
      <c r="AO505" s="74" t="s">
        <v>8978</v>
      </c>
      <c r="AP505" s="74" t="s">
        <v>9297</v>
      </c>
      <c r="AQ505" s="74" t="s">
        <v>9297</v>
      </c>
      <c r="AR505" s="2"/>
      <c r="AS505" s="3"/>
      <c r="AT505" s="3"/>
      <c r="AU505" s="3"/>
      <c r="AV505" s="3"/>
    </row>
    <row r="506" spans="1:48" x14ac:dyDescent="0.25">
      <c r="A506" s="46" t="s">
        <v>518</v>
      </c>
      <c r="B506">
        <v>506</v>
      </c>
      <c r="C506" s="47" t="s">
        <v>7960</v>
      </c>
      <c r="D506" s="49"/>
      <c r="E506" s="50">
        <v>2970.362548828125</v>
      </c>
      <c r="F506" s="50">
        <v>9070.419921875</v>
      </c>
      <c r="G506" s="51"/>
      <c r="H506" s="52"/>
      <c r="I506" s="52"/>
      <c r="J506" s="63"/>
      <c r="K506" s="32">
        <v>0</v>
      </c>
      <c r="L506" s="32">
        <v>1</v>
      </c>
      <c r="M506" s="33">
        <v>0</v>
      </c>
      <c r="N506" s="33">
        <v>2.8899999999999998E-4</v>
      </c>
      <c r="O506" s="33">
        <v>0</v>
      </c>
      <c r="P506" s="33">
        <v>0.42831999999999998</v>
      </c>
      <c r="Q506" s="33">
        <v>0</v>
      </c>
      <c r="R506" s="33">
        <v>0</v>
      </c>
      <c r="S506" s="48">
        <v>506</v>
      </c>
      <c r="T5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6" s="54">
        <v>578</v>
      </c>
      <c r="V506" s="54">
        <v>575</v>
      </c>
      <c r="W506" s="54">
        <v>1613</v>
      </c>
      <c r="X506" s="54">
        <v>1506</v>
      </c>
      <c r="Y506" s="54">
        <v>7200</v>
      </c>
      <c r="Z506" s="54" t="s">
        <v>5777</v>
      </c>
      <c r="AA506" s="54" t="s">
        <v>6160</v>
      </c>
      <c r="AB506" s="60" t="s">
        <v>6439</v>
      </c>
      <c r="AC506" s="54" t="s">
        <v>6024</v>
      </c>
      <c r="AD506" s="56">
        <v>41844.326898148145</v>
      </c>
      <c r="AE506" s="54" t="s">
        <v>6607</v>
      </c>
      <c r="AF506" s="60" t="s">
        <v>7112</v>
      </c>
      <c r="AG506" s="54" t="s">
        <v>55</v>
      </c>
      <c r="AH506" s="32"/>
      <c r="AI506" s="32"/>
      <c r="AJ506" s="32"/>
      <c r="AK506" s="32"/>
      <c r="AL506" s="32" t="s">
        <v>2228</v>
      </c>
      <c r="AM506" s="32" t="s">
        <v>2228</v>
      </c>
      <c r="AN506" s="74" t="s">
        <v>8769</v>
      </c>
      <c r="AO506" s="74" t="s">
        <v>8769</v>
      </c>
      <c r="AP506" s="74" t="s">
        <v>9298</v>
      </c>
      <c r="AQ506" s="74" t="s">
        <v>9298</v>
      </c>
      <c r="AR506" s="2"/>
      <c r="AS506" s="3"/>
      <c r="AT506" s="3"/>
      <c r="AU506" s="3"/>
      <c r="AV506" s="3"/>
    </row>
    <row r="507" spans="1:48" x14ac:dyDescent="0.25">
      <c r="A507" s="46" t="s">
        <v>641</v>
      </c>
      <c r="B507">
        <v>507</v>
      </c>
      <c r="C507" s="47" t="s">
        <v>7961</v>
      </c>
      <c r="D507" s="49"/>
      <c r="E507" s="50">
        <v>4024.587646484375</v>
      </c>
      <c r="F507" s="50">
        <v>9772.7060546875</v>
      </c>
      <c r="G507" s="51"/>
      <c r="H507" s="52"/>
      <c r="I507" s="52"/>
      <c r="J507" s="63"/>
      <c r="K507" s="32">
        <v>3</v>
      </c>
      <c r="L507" s="32">
        <v>1</v>
      </c>
      <c r="M507" s="33">
        <v>1210</v>
      </c>
      <c r="N507" s="33">
        <v>3.5100000000000002E-4</v>
      </c>
      <c r="O507" s="33">
        <v>1.1E-5</v>
      </c>
      <c r="P507" s="33">
        <v>0.98230600000000001</v>
      </c>
      <c r="Q507" s="33">
        <v>0</v>
      </c>
      <c r="R507" s="33">
        <v>0</v>
      </c>
      <c r="S507" s="48">
        <v>507</v>
      </c>
      <c r="T5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7" s="54">
        <v>1103</v>
      </c>
      <c r="V507" s="54">
        <v>14634</v>
      </c>
      <c r="W507" s="54">
        <v>10625</v>
      </c>
      <c r="X507" s="54">
        <v>1293</v>
      </c>
      <c r="Y507" s="54">
        <v>7200</v>
      </c>
      <c r="Z507" s="54" t="s">
        <v>5778</v>
      </c>
      <c r="AA507" s="54" t="s">
        <v>6053</v>
      </c>
      <c r="AB507" s="60" t="s">
        <v>6440</v>
      </c>
      <c r="AC507" s="54" t="s">
        <v>6024</v>
      </c>
      <c r="AD507" s="56">
        <v>40441.719039351854</v>
      </c>
      <c r="AE507" s="54" t="s">
        <v>6607</v>
      </c>
      <c r="AF507" s="60" t="s">
        <v>7113</v>
      </c>
      <c r="AG507" s="54" t="s">
        <v>55</v>
      </c>
      <c r="AH507" s="32" t="s">
        <v>1968</v>
      </c>
      <c r="AI507" s="32" t="s">
        <v>1968</v>
      </c>
      <c r="AJ507" s="32" t="s">
        <v>2139</v>
      </c>
      <c r="AK507" s="32" t="s">
        <v>2139</v>
      </c>
      <c r="AL507" s="32" t="s">
        <v>2228</v>
      </c>
      <c r="AM507" s="32" t="s">
        <v>2228</v>
      </c>
      <c r="AN507" s="74" t="s">
        <v>8770</v>
      </c>
      <c r="AO507" s="74" t="s">
        <v>8770</v>
      </c>
      <c r="AP507" s="74" t="s">
        <v>9299</v>
      </c>
      <c r="AQ507" s="74" t="s">
        <v>9299</v>
      </c>
      <c r="AR507" s="2"/>
      <c r="AS507" s="3"/>
      <c r="AT507" s="3"/>
      <c r="AU507" s="3"/>
      <c r="AV507" s="3"/>
    </row>
    <row r="508" spans="1:48" x14ac:dyDescent="0.25">
      <c r="A508" s="46" t="s">
        <v>519</v>
      </c>
      <c r="B508">
        <v>508</v>
      </c>
      <c r="C508" s="47" t="s">
        <v>7962</v>
      </c>
      <c r="D508" s="49"/>
      <c r="E508" s="50">
        <v>5935.20263671875</v>
      </c>
      <c r="F508" s="50">
        <v>8212.30859375</v>
      </c>
      <c r="G508" s="51"/>
      <c r="H508" s="52"/>
      <c r="I508" s="52"/>
      <c r="J508" s="63"/>
      <c r="K508" s="32">
        <v>0</v>
      </c>
      <c r="L508" s="32">
        <v>2</v>
      </c>
      <c r="M508" s="33">
        <v>0</v>
      </c>
      <c r="N508" s="33">
        <v>3.21E-4</v>
      </c>
      <c r="O508" s="33">
        <v>5.0000000000000004E-6</v>
      </c>
      <c r="P508" s="33">
        <v>0.55754599999999999</v>
      </c>
      <c r="Q508" s="33">
        <v>1</v>
      </c>
      <c r="R508" s="33">
        <v>0</v>
      </c>
      <c r="S508" s="48">
        <v>508</v>
      </c>
      <c r="T5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8" s="54">
        <v>471</v>
      </c>
      <c r="V508" s="54">
        <v>315</v>
      </c>
      <c r="W508" s="54">
        <v>6317</v>
      </c>
      <c r="X508" s="54">
        <v>1885</v>
      </c>
      <c r="Y508" s="54">
        <v>7200</v>
      </c>
      <c r="Z508" s="54" t="s">
        <v>5779</v>
      </c>
      <c r="AA508" s="54" t="s">
        <v>6161</v>
      </c>
      <c r="AB508" s="60" t="s">
        <v>6441</v>
      </c>
      <c r="AC508" s="54" t="s">
        <v>6024</v>
      </c>
      <c r="AD508" s="56">
        <v>41818.569606481484</v>
      </c>
      <c r="AE508" s="54" t="s">
        <v>6607</v>
      </c>
      <c r="AF508" s="60" t="s">
        <v>7114</v>
      </c>
      <c r="AG508" s="54" t="s">
        <v>55</v>
      </c>
      <c r="AH508" s="32"/>
      <c r="AI508" s="32"/>
      <c r="AJ508" s="32"/>
      <c r="AK508" s="32"/>
      <c r="AL508" s="32" t="s">
        <v>2229</v>
      </c>
      <c r="AM508" s="32" t="s">
        <v>2229</v>
      </c>
      <c r="AN508" s="74" t="s">
        <v>8771</v>
      </c>
      <c r="AO508" s="74" t="s">
        <v>8771</v>
      </c>
      <c r="AP508" s="74" t="s">
        <v>9300</v>
      </c>
      <c r="AQ508" s="74" t="s">
        <v>9300</v>
      </c>
      <c r="AR508" s="2"/>
      <c r="AS508" s="3"/>
      <c r="AT508" s="3"/>
      <c r="AU508" s="3"/>
      <c r="AV508" s="3"/>
    </row>
    <row r="509" spans="1:48" x14ac:dyDescent="0.25">
      <c r="A509" s="46" t="s">
        <v>800</v>
      </c>
      <c r="B509">
        <v>509</v>
      </c>
      <c r="C509" s="47" t="s">
        <v>7963</v>
      </c>
      <c r="D509" s="49"/>
      <c r="E509" s="50">
        <v>5813.96875</v>
      </c>
      <c r="F509" s="50">
        <v>6319.99267578125</v>
      </c>
      <c r="G509" s="51"/>
      <c r="H509" s="52"/>
      <c r="I509" s="52"/>
      <c r="J509" s="63"/>
      <c r="K509" s="32">
        <v>4</v>
      </c>
      <c r="L509" s="32">
        <v>1</v>
      </c>
      <c r="M509" s="33">
        <v>593.15184699999998</v>
      </c>
      <c r="N509" s="33">
        <v>3.97E-4</v>
      </c>
      <c r="O509" s="33">
        <v>5.1999999999999997E-5</v>
      </c>
      <c r="P509" s="33">
        <v>0.95589199999999996</v>
      </c>
      <c r="Q509" s="33">
        <v>0.33333333333333331</v>
      </c>
      <c r="R509" s="33">
        <v>0.25</v>
      </c>
      <c r="S509" s="48">
        <v>509</v>
      </c>
      <c r="T5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09" s="54">
        <v>425</v>
      </c>
      <c r="V509" s="54">
        <v>339</v>
      </c>
      <c r="W509" s="54">
        <v>1471</v>
      </c>
      <c r="X509" s="54">
        <v>23</v>
      </c>
      <c r="Y509" s="54">
        <v>-25200</v>
      </c>
      <c r="Z509" s="54" t="s">
        <v>5780</v>
      </c>
      <c r="AA509" s="54" t="s">
        <v>6161</v>
      </c>
      <c r="AB509" s="60" t="s">
        <v>6442</v>
      </c>
      <c r="AC509" s="54" t="s">
        <v>6577</v>
      </c>
      <c r="AD509" s="56">
        <v>42034.348611111112</v>
      </c>
      <c r="AE509" s="54" t="s">
        <v>6607</v>
      </c>
      <c r="AF509" s="60" t="s">
        <v>7115</v>
      </c>
      <c r="AG509" s="54" t="s">
        <v>55</v>
      </c>
      <c r="AH509" s="32"/>
      <c r="AI509" s="32"/>
      <c r="AJ509" s="32"/>
      <c r="AK509" s="32"/>
      <c r="AL509" s="32" t="s">
        <v>2229</v>
      </c>
      <c r="AM509" s="32" t="s">
        <v>2229</v>
      </c>
      <c r="AN509" s="74" t="s">
        <v>8771</v>
      </c>
      <c r="AO509" s="74" t="s">
        <v>8771</v>
      </c>
      <c r="AP509" s="74" t="s">
        <v>9300</v>
      </c>
      <c r="AQ509" s="74" t="s">
        <v>9300</v>
      </c>
      <c r="AR509" s="2"/>
      <c r="AS509" s="3"/>
      <c r="AT509" s="3"/>
      <c r="AU509" s="3"/>
      <c r="AV509" s="3"/>
    </row>
    <row r="510" spans="1:48" x14ac:dyDescent="0.25">
      <c r="A510" s="46" t="s">
        <v>520</v>
      </c>
      <c r="B510">
        <v>510</v>
      </c>
      <c r="C510" s="47" t="s">
        <v>7964</v>
      </c>
      <c r="D510" s="49"/>
      <c r="E510" s="50">
        <v>2641.51611328125</v>
      </c>
      <c r="F510" s="50">
        <v>6194.2080078125</v>
      </c>
      <c r="G510" s="51"/>
      <c r="H510" s="52"/>
      <c r="I510" s="52"/>
      <c r="J510" s="63"/>
      <c r="K510" s="32">
        <v>0</v>
      </c>
      <c r="L510" s="32">
        <v>3</v>
      </c>
      <c r="M510" s="33">
        <v>16.670764999999999</v>
      </c>
      <c r="N510" s="33">
        <v>4.4799999999999999E-4</v>
      </c>
      <c r="O510" s="33">
        <v>8.5400000000000005E-4</v>
      </c>
      <c r="P510" s="33">
        <v>0.46478999999999998</v>
      </c>
      <c r="Q510" s="33">
        <v>0</v>
      </c>
      <c r="R510" s="33">
        <v>0</v>
      </c>
      <c r="S510" s="48">
        <v>510</v>
      </c>
      <c r="T5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0" s="54">
        <v>357</v>
      </c>
      <c r="V510" s="54">
        <v>111</v>
      </c>
      <c r="W510" s="54">
        <v>822</v>
      </c>
      <c r="X510" s="54">
        <v>767</v>
      </c>
      <c r="Y510" s="54"/>
      <c r="Z510" s="54"/>
      <c r="AA510" s="54"/>
      <c r="AB510" s="54"/>
      <c r="AC510" s="54"/>
      <c r="AD510" s="56">
        <v>42726.687199074076</v>
      </c>
      <c r="AE510" s="54" t="s">
        <v>6607</v>
      </c>
      <c r="AF510" s="60" t="s">
        <v>7116</v>
      </c>
      <c r="AG510" s="54" t="s">
        <v>55</v>
      </c>
      <c r="AH510" s="32"/>
      <c r="AI510" s="32"/>
      <c r="AJ510" s="32"/>
      <c r="AK510" s="32"/>
      <c r="AL510" s="32"/>
      <c r="AM510" s="32"/>
      <c r="AN510" s="74" t="s">
        <v>8772</v>
      </c>
      <c r="AO510" s="74" t="s">
        <v>8979</v>
      </c>
      <c r="AP510" s="74" t="s">
        <v>9301</v>
      </c>
      <c r="AQ510" s="74" t="s">
        <v>9458</v>
      </c>
      <c r="AR510" s="2"/>
      <c r="AS510" s="3"/>
      <c r="AT510" s="3"/>
      <c r="AU510" s="3"/>
      <c r="AV510" s="3"/>
    </row>
    <row r="511" spans="1:48" x14ac:dyDescent="0.25">
      <c r="A511" s="46" t="s">
        <v>521</v>
      </c>
      <c r="B511">
        <v>511</v>
      </c>
      <c r="C511" s="47" t="s">
        <v>7965</v>
      </c>
      <c r="D511" s="49"/>
      <c r="E511" s="50">
        <v>6235.7890625</v>
      </c>
      <c r="F511" s="50">
        <v>2084.972412109375</v>
      </c>
      <c r="G511" s="51"/>
      <c r="H511" s="52"/>
      <c r="I511" s="52"/>
      <c r="J511" s="63"/>
      <c r="K511" s="32">
        <v>0</v>
      </c>
      <c r="L511" s="32">
        <v>1</v>
      </c>
      <c r="M511" s="33">
        <v>0</v>
      </c>
      <c r="N511" s="33">
        <v>4.75E-4</v>
      </c>
      <c r="O511" s="33">
        <v>9.0799999999999995E-4</v>
      </c>
      <c r="P511" s="33">
        <v>0.26214900000000002</v>
      </c>
      <c r="Q511" s="33">
        <v>0</v>
      </c>
      <c r="R511" s="33">
        <v>0</v>
      </c>
      <c r="S511" s="48">
        <v>511</v>
      </c>
      <c r="T5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1" s="54">
        <v>885</v>
      </c>
      <c r="V511" s="54">
        <v>584</v>
      </c>
      <c r="W511" s="54">
        <v>5359</v>
      </c>
      <c r="X511" s="54">
        <v>3542</v>
      </c>
      <c r="Y511" s="54">
        <v>-25200</v>
      </c>
      <c r="Z511" s="54" t="s">
        <v>5781</v>
      </c>
      <c r="AA511" s="54"/>
      <c r="AB511" s="54"/>
      <c r="AC511" s="54" t="s">
        <v>6577</v>
      </c>
      <c r="AD511" s="56">
        <v>40882.705810185187</v>
      </c>
      <c r="AE511" s="54" t="s">
        <v>6607</v>
      </c>
      <c r="AF511" s="60" t="s">
        <v>7117</v>
      </c>
      <c r="AG511" s="54" t="s">
        <v>55</v>
      </c>
      <c r="AH511" s="32"/>
      <c r="AI511" s="32"/>
      <c r="AJ511" s="32"/>
      <c r="AK511" s="32"/>
      <c r="AL511" s="32"/>
      <c r="AM511" s="32"/>
      <c r="AN511" s="74" t="s">
        <v>8666</v>
      </c>
      <c r="AO511" s="74" t="s">
        <v>8666</v>
      </c>
      <c r="AP511" s="74" t="s">
        <v>9206</v>
      </c>
      <c r="AQ511" s="74" t="s">
        <v>9206</v>
      </c>
      <c r="AR511" s="2"/>
      <c r="AS511" s="3"/>
      <c r="AT511" s="3"/>
      <c r="AU511" s="3"/>
      <c r="AV511" s="3"/>
    </row>
    <row r="512" spans="1:48" x14ac:dyDescent="0.25">
      <c r="A512" s="46" t="s">
        <v>522</v>
      </c>
      <c r="B512">
        <v>512</v>
      </c>
      <c r="C512" s="47" t="s">
        <v>7966</v>
      </c>
      <c r="D512" s="49"/>
      <c r="E512" s="50">
        <v>7596.75830078125</v>
      </c>
      <c r="F512" s="50">
        <v>8774.341796875</v>
      </c>
      <c r="G512" s="51"/>
      <c r="H512" s="52"/>
      <c r="I512" s="52"/>
      <c r="J512" s="63"/>
      <c r="K512" s="32">
        <v>1</v>
      </c>
      <c r="L512" s="32">
        <v>1</v>
      </c>
      <c r="M512" s="33">
        <v>0</v>
      </c>
      <c r="N512" s="33">
        <v>0</v>
      </c>
      <c r="O512" s="33">
        <v>0</v>
      </c>
      <c r="P512" s="33">
        <v>0.99999899999999997</v>
      </c>
      <c r="Q512" s="33">
        <v>0</v>
      </c>
      <c r="R512" s="33" t="s">
        <v>8309</v>
      </c>
      <c r="S512" s="48">
        <v>512</v>
      </c>
      <c r="T5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2" s="54">
        <v>518</v>
      </c>
      <c r="V512" s="54">
        <v>236</v>
      </c>
      <c r="W512" s="54">
        <v>8743</v>
      </c>
      <c r="X512" s="54">
        <v>165</v>
      </c>
      <c r="Y512" s="54"/>
      <c r="Z512" s="54"/>
      <c r="AA512" s="54"/>
      <c r="AB512" s="60" t="s">
        <v>6443</v>
      </c>
      <c r="AC512" s="54"/>
      <c r="AD512" s="56">
        <v>41197.840092592596</v>
      </c>
      <c r="AE512" s="54" t="s">
        <v>6607</v>
      </c>
      <c r="AF512" s="60" t="s">
        <v>7118</v>
      </c>
      <c r="AG512" s="54" t="s">
        <v>55</v>
      </c>
      <c r="AH512" s="32"/>
      <c r="AI512" s="32"/>
      <c r="AJ512" s="32"/>
      <c r="AK512" s="32"/>
      <c r="AL512" s="32"/>
      <c r="AM512" s="32"/>
      <c r="AN512" s="74" t="s">
        <v>8774</v>
      </c>
      <c r="AO512" s="74" t="s">
        <v>8774</v>
      </c>
      <c r="AP512" s="74" t="s">
        <v>9302</v>
      </c>
      <c r="AQ512" s="74" t="s">
        <v>9302</v>
      </c>
      <c r="AR512" s="2"/>
      <c r="AS512" s="3"/>
      <c r="AT512" s="3"/>
      <c r="AU512" s="3"/>
      <c r="AV512" s="3"/>
    </row>
    <row r="513" spans="1:48" x14ac:dyDescent="0.25">
      <c r="A513" s="46" t="s">
        <v>523</v>
      </c>
      <c r="B513">
        <v>513</v>
      </c>
      <c r="C513" s="47" t="s">
        <v>7967</v>
      </c>
      <c r="D513" s="49"/>
      <c r="E513" s="50">
        <v>4894.94970703125</v>
      </c>
      <c r="F513" s="50">
        <v>4434.375</v>
      </c>
      <c r="G513" s="51"/>
      <c r="H513" s="52"/>
      <c r="I513" s="52"/>
      <c r="J513" s="63"/>
      <c r="K513" s="32">
        <v>0</v>
      </c>
      <c r="L513" s="32">
        <v>4</v>
      </c>
      <c r="M513" s="33">
        <v>1210</v>
      </c>
      <c r="N513" s="33">
        <v>5.3600000000000002E-4</v>
      </c>
      <c r="O513" s="33">
        <v>2.7079999999999999E-3</v>
      </c>
      <c r="P513" s="33">
        <v>0.77203900000000003</v>
      </c>
      <c r="Q513" s="33">
        <v>0.25</v>
      </c>
      <c r="R513" s="33">
        <v>0</v>
      </c>
      <c r="S513" s="48">
        <v>513</v>
      </c>
      <c r="T5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3" s="54">
        <v>17</v>
      </c>
      <c r="V513" s="54">
        <v>0</v>
      </c>
      <c r="W513" s="54">
        <v>21</v>
      </c>
      <c r="X513" s="54">
        <v>127</v>
      </c>
      <c r="Y513" s="54"/>
      <c r="Z513" s="54"/>
      <c r="AA513" s="54"/>
      <c r="AB513" s="54"/>
      <c r="AC513" s="54"/>
      <c r="AD513" s="56">
        <v>43181.364895833336</v>
      </c>
      <c r="AE513" s="54" t="s">
        <v>6607</v>
      </c>
      <c r="AF513" s="60" t="s">
        <v>7119</v>
      </c>
      <c r="AG513" s="54" t="s">
        <v>55</v>
      </c>
      <c r="AH513" s="32"/>
      <c r="AI513" s="32"/>
      <c r="AJ513" s="32"/>
      <c r="AK513" s="32"/>
      <c r="AL513" s="32"/>
      <c r="AM513" s="32"/>
      <c r="AN513" s="74" t="s">
        <v>9583</v>
      </c>
      <c r="AO513" s="74" t="s">
        <v>9690</v>
      </c>
      <c r="AP513" s="74" t="s">
        <v>9303</v>
      </c>
      <c r="AQ513" s="74" t="s">
        <v>9303</v>
      </c>
      <c r="AR513" s="2"/>
      <c r="AS513" s="3"/>
      <c r="AT513" s="3"/>
      <c r="AU513" s="3"/>
      <c r="AV513" s="3"/>
    </row>
    <row r="514" spans="1:48" x14ac:dyDescent="0.25">
      <c r="A514" s="46" t="s">
        <v>948</v>
      </c>
      <c r="B514">
        <v>514</v>
      </c>
      <c r="C514" s="47" t="s">
        <v>7968</v>
      </c>
      <c r="D514" s="49"/>
      <c r="E514" s="50">
        <v>8796.64453125</v>
      </c>
      <c r="F514" s="50">
        <v>3863.866455078125</v>
      </c>
      <c r="G514" s="51"/>
      <c r="H514" s="52"/>
      <c r="I514" s="52"/>
      <c r="J514" s="63"/>
      <c r="K514" s="32">
        <v>1</v>
      </c>
      <c r="L514" s="32">
        <v>0</v>
      </c>
      <c r="M514" s="33">
        <v>0</v>
      </c>
      <c r="N514" s="33">
        <v>4.0499999999999998E-4</v>
      </c>
      <c r="O514" s="33">
        <v>1.17E-4</v>
      </c>
      <c r="P514" s="33">
        <v>0.314058</v>
      </c>
      <c r="Q514" s="33">
        <v>0</v>
      </c>
      <c r="R514" s="33">
        <v>0</v>
      </c>
      <c r="S514" s="48">
        <v>514</v>
      </c>
      <c r="T5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4" s="54">
        <v>17</v>
      </c>
      <c r="V514" s="54">
        <v>90721</v>
      </c>
      <c r="W514" s="54">
        <v>163</v>
      </c>
      <c r="X514" s="54">
        <v>92</v>
      </c>
      <c r="Y514" s="54">
        <v>-14400</v>
      </c>
      <c r="Z514" s="54" t="s">
        <v>5782</v>
      </c>
      <c r="AA514" s="54"/>
      <c r="AB514" s="60" t="s">
        <v>6444</v>
      </c>
      <c r="AC514" s="54" t="s">
        <v>6582</v>
      </c>
      <c r="AD514" s="56">
        <v>40757.178819444445</v>
      </c>
      <c r="AE514" s="54" t="s">
        <v>6607</v>
      </c>
      <c r="AF514" s="60" t="s">
        <v>7120</v>
      </c>
      <c r="AG514" s="54" t="s">
        <v>54</v>
      </c>
      <c r="AH514" s="32"/>
      <c r="AI514" s="32"/>
      <c r="AJ514" s="32"/>
      <c r="AK514" s="32"/>
      <c r="AL514" s="32"/>
      <c r="AM514" s="32"/>
      <c r="AN514" s="32"/>
      <c r="AO514" s="32"/>
      <c r="AP514" s="32"/>
      <c r="AQ514" s="32"/>
      <c r="AR514" s="2"/>
      <c r="AS514" s="3"/>
      <c r="AT514" s="3"/>
      <c r="AU514" s="3"/>
      <c r="AV514" s="3"/>
    </row>
    <row r="515" spans="1:48" x14ac:dyDescent="0.25">
      <c r="A515" s="46" t="s">
        <v>525</v>
      </c>
      <c r="B515">
        <v>515</v>
      </c>
      <c r="C515" s="47" t="s">
        <v>7969</v>
      </c>
      <c r="D515" s="49"/>
      <c r="E515" s="50">
        <v>2919.5576171875</v>
      </c>
      <c r="F515" s="50">
        <v>3765.8916015625</v>
      </c>
      <c r="G515" s="51"/>
      <c r="H515" s="52"/>
      <c r="I515" s="52"/>
      <c r="J515" s="63"/>
      <c r="K515" s="32">
        <v>1</v>
      </c>
      <c r="L515" s="32">
        <v>2</v>
      </c>
      <c r="M515" s="33">
        <v>63.262774999999998</v>
      </c>
      <c r="N515" s="33">
        <v>4.5600000000000003E-4</v>
      </c>
      <c r="O515" s="33">
        <v>7.6999999999999996E-4</v>
      </c>
      <c r="P515" s="33">
        <v>0.49312299999999998</v>
      </c>
      <c r="Q515" s="33">
        <v>0.16666666666666666</v>
      </c>
      <c r="R515" s="33">
        <v>0</v>
      </c>
      <c r="S515" s="48">
        <v>515</v>
      </c>
      <c r="T5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5" s="54">
        <v>1488</v>
      </c>
      <c r="V515" s="54">
        <v>1632</v>
      </c>
      <c r="W515" s="54">
        <v>43173</v>
      </c>
      <c r="X515" s="54">
        <v>33512</v>
      </c>
      <c r="Y515" s="54">
        <v>7200</v>
      </c>
      <c r="Z515" s="54" t="s">
        <v>5783</v>
      </c>
      <c r="AA515" s="54"/>
      <c r="AB515" s="54"/>
      <c r="AC515" s="54" t="s">
        <v>6575</v>
      </c>
      <c r="AD515" s="56">
        <v>41268.604409722226</v>
      </c>
      <c r="AE515" s="54" t="s">
        <v>6607</v>
      </c>
      <c r="AF515" s="60" t="s">
        <v>7121</v>
      </c>
      <c r="AG515" s="54" t="s">
        <v>55</v>
      </c>
      <c r="AH515" s="32" t="s">
        <v>1817</v>
      </c>
      <c r="AI515" s="32" t="s">
        <v>1817</v>
      </c>
      <c r="AJ515" s="32" t="s">
        <v>2137</v>
      </c>
      <c r="AK515" s="32" t="s">
        <v>2137</v>
      </c>
      <c r="AL515" s="32"/>
      <c r="AM515" s="32"/>
      <c r="AN515" s="74" t="s">
        <v>8775</v>
      </c>
      <c r="AO515" s="74" t="s">
        <v>8980</v>
      </c>
      <c r="AP515" s="74" t="s">
        <v>9304</v>
      </c>
      <c r="AQ515" s="74" t="s">
        <v>9304</v>
      </c>
      <c r="AR515" s="2"/>
      <c r="AS515" s="3"/>
      <c r="AT515" s="3"/>
      <c r="AU515" s="3"/>
      <c r="AV515" s="3"/>
    </row>
    <row r="516" spans="1:48" x14ac:dyDescent="0.25">
      <c r="A516" s="46" t="s">
        <v>807</v>
      </c>
      <c r="B516">
        <v>516</v>
      </c>
      <c r="C516" s="47" t="s">
        <v>7970</v>
      </c>
      <c r="D516" s="49"/>
      <c r="E516" s="50">
        <v>5507.33935546875</v>
      </c>
      <c r="F516" s="50">
        <v>5471.6416015625</v>
      </c>
      <c r="G516" s="51"/>
      <c r="H516" s="52"/>
      <c r="I516" s="52"/>
      <c r="J516" s="63"/>
      <c r="K516" s="32">
        <v>9</v>
      </c>
      <c r="L516" s="32">
        <v>11</v>
      </c>
      <c r="M516" s="33">
        <v>8208.9461019999999</v>
      </c>
      <c r="N516" s="33">
        <v>5.5400000000000002E-4</v>
      </c>
      <c r="O516" s="33">
        <v>4.9919999999999999E-3</v>
      </c>
      <c r="P516" s="33">
        <v>2.657016</v>
      </c>
      <c r="Q516" s="33">
        <v>7.1895424836601302E-2</v>
      </c>
      <c r="R516" s="33">
        <v>0</v>
      </c>
      <c r="S516" s="48">
        <v>516</v>
      </c>
      <c r="T5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6" s="54">
        <v>5002</v>
      </c>
      <c r="V516" s="54">
        <v>3422</v>
      </c>
      <c r="W516" s="54">
        <v>267054</v>
      </c>
      <c r="X516" s="54">
        <v>258713</v>
      </c>
      <c r="Y516" s="54">
        <v>7200</v>
      </c>
      <c r="Z516" s="54" t="s">
        <v>5784</v>
      </c>
      <c r="AA516" s="54" t="s">
        <v>6012</v>
      </c>
      <c r="AB516" s="60" t="s">
        <v>6445</v>
      </c>
      <c r="AC516" s="54" t="s">
        <v>6024</v>
      </c>
      <c r="AD516" s="56">
        <v>41248.703090277777</v>
      </c>
      <c r="AE516" s="54" t="s">
        <v>6607</v>
      </c>
      <c r="AF516" s="60" t="s">
        <v>7122</v>
      </c>
      <c r="AG516" s="54" t="s">
        <v>55</v>
      </c>
      <c r="AH516" s="32" t="s">
        <v>9490</v>
      </c>
      <c r="AI516" s="32" t="s">
        <v>9490</v>
      </c>
      <c r="AJ516" s="32" t="s">
        <v>9517</v>
      </c>
      <c r="AK516" s="32" t="s">
        <v>9517</v>
      </c>
      <c r="AL516" s="32"/>
      <c r="AM516" s="32"/>
      <c r="AN516" s="74" t="s">
        <v>9584</v>
      </c>
      <c r="AO516" s="74" t="s">
        <v>9691</v>
      </c>
      <c r="AP516" s="74" t="s">
        <v>9781</v>
      </c>
      <c r="AQ516" s="74" t="s">
        <v>9781</v>
      </c>
      <c r="AR516" s="2"/>
      <c r="AS516" s="3"/>
      <c r="AT516" s="3"/>
      <c r="AU516" s="3"/>
      <c r="AV516" s="3"/>
    </row>
    <row r="517" spans="1:48" x14ac:dyDescent="0.25">
      <c r="A517" s="46" t="s">
        <v>526</v>
      </c>
      <c r="B517">
        <v>517</v>
      </c>
      <c r="C517" s="47" t="s">
        <v>7971</v>
      </c>
      <c r="D517" s="49"/>
      <c r="E517" s="50">
        <v>7155.82763671875</v>
      </c>
      <c r="F517" s="50">
        <v>9682.6669921875</v>
      </c>
      <c r="G517" s="51"/>
      <c r="H517" s="52"/>
      <c r="I517" s="52"/>
      <c r="J517" s="63"/>
      <c r="K517" s="32">
        <v>1</v>
      </c>
      <c r="L517" s="32">
        <v>1</v>
      </c>
      <c r="M517" s="33">
        <v>0</v>
      </c>
      <c r="N517" s="33">
        <v>0</v>
      </c>
      <c r="O517" s="33">
        <v>0</v>
      </c>
      <c r="P517" s="33">
        <v>0.99999899999999997</v>
      </c>
      <c r="Q517" s="33">
        <v>0</v>
      </c>
      <c r="R517" s="33" t="s">
        <v>8309</v>
      </c>
      <c r="S517" s="48">
        <v>517</v>
      </c>
      <c r="T5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7" s="54">
        <v>410</v>
      </c>
      <c r="V517" s="54">
        <v>277</v>
      </c>
      <c r="W517" s="54">
        <v>1691</v>
      </c>
      <c r="X517" s="54">
        <v>13</v>
      </c>
      <c r="Y517" s="54">
        <v>7200</v>
      </c>
      <c r="Z517" s="54" t="s">
        <v>5785</v>
      </c>
      <c r="AA517" s="54" t="s">
        <v>6020</v>
      </c>
      <c r="AB517" s="60" t="s">
        <v>6446</v>
      </c>
      <c r="AC517" s="54" t="s">
        <v>6024</v>
      </c>
      <c r="AD517" s="56">
        <v>40646.719108796293</v>
      </c>
      <c r="AE517" s="54" t="s">
        <v>6607</v>
      </c>
      <c r="AF517" s="60" t="s">
        <v>7123</v>
      </c>
      <c r="AG517" s="54" t="s">
        <v>55</v>
      </c>
      <c r="AH517" s="32" t="s">
        <v>1911</v>
      </c>
      <c r="AI517" s="32" t="s">
        <v>1911</v>
      </c>
      <c r="AJ517" s="32" t="s">
        <v>2139</v>
      </c>
      <c r="AK517" s="32" t="s">
        <v>2139</v>
      </c>
      <c r="AL517" s="32"/>
      <c r="AM517" s="32"/>
      <c r="AN517" s="74" t="s">
        <v>9585</v>
      </c>
      <c r="AO517" s="74" t="s">
        <v>9585</v>
      </c>
      <c r="AP517" s="74" t="s">
        <v>9782</v>
      </c>
      <c r="AQ517" s="74" t="s">
        <v>9782</v>
      </c>
      <c r="AR517" s="2"/>
      <c r="AS517" s="3"/>
      <c r="AT517" s="3"/>
      <c r="AU517" s="3"/>
      <c r="AV517" s="3"/>
    </row>
    <row r="518" spans="1:48" x14ac:dyDescent="0.25">
      <c r="A518" s="46" t="s">
        <v>527</v>
      </c>
      <c r="B518">
        <v>518</v>
      </c>
      <c r="C518" s="47" t="s">
        <v>7972</v>
      </c>
      <c r="D518" s="49"/>
      <c r="E518" s="50">
        <v>8602.052734375</v>
      </c>
      <c r="F518" s="50">
        <v>2178.407470703125</v>
      </c>
      <c r="G518" s="51"/>
      <c r="H518" s="52"/>
      <c r="I518" s="52"/>
      <c r="J518" s="63"/>
      <c r="K518" s="32">
        <v>1</v>
      </c>
      <c r="L518" s="32">
        <v>1</v>
      </c>
      <c r="M518" s="33">
        <v>0</v>
      </c>
      <c r="N518" s="33">
        <v>0</v>
      </c>
      <c r="O518" s="33">
        <v>0</v>
      </c>
      <c r="P518" s="33">
        <v>0.99999899999999997</v>
      </c>
      <c r="Q518" s="33">
        <v>0</v>
      </c>
      <c r="R518" s="33" t="s">
        <v>8309</v>
      </c>
      <c r="S518" s="48">
        <v>518</v>
      </c>
      <c r="T5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8" s="54">
        <v>0</v>
      </c>
      <c r="V518" s="54">
        <v>26</v>
      </c>
      <c r="W518" s="54">
        <v>207</v>
      </c>
      <c r="X518" s="54">
        <v>0</v>
      </c>
      <c r="Y518" s="54"/>
      <c r="Z518" s="54"/>
      <c r="AA518" s="54" t="s">
        <v>6162</v>
      </c>
      <c r="AB518" s="60" t="s">
        <v>6447</v>
      </c>
      <c r="AC518" s="54"/>
      <c r="AD518" s="56">
        <v>42407.744247685187</v>
      </c>
      <c r="AE518" s="54" t="s">
        <v>6607</v>
      </c>
      <c r="AF518" s="60" t="s">
        <v>7124</v>
      </c>
      <c r="AG518" s="54" t="s">
        <v>55</v>
      </c>
      <c r="AH518" s="32" t="s">
        <v>1912</v>
      </c>
      <c r="AI518" s="32" t="s">
        <v>1912</v>
      </c>
      <c r="AJ518" s="32" t="s">
        <v>2139</v>
      </c>
      <c r="AK518" s="32" t="s">
        <v>2139</v>
      </c>
      <c r="AL518" s="32"/>
      <c r="AM518" s="32"/>
      <c r="AN518" s="74" t="s">
        <v>8776</v>
      </c>
      <c r="AO518" s="74" t="s">
        <v>8776</v>
      </c>
      <c r="AP518" s="74" t="s">
        <v>9305</v>
      </c>
      <c r="AQ518" s="74" t="s">
        <v>9305</v>
      </c>
      <c r="AR518" s="2"/>
      <c r="AS518" s="3"/>
      <c r="AT518" s="3"/>
      <c r="AU518" s="3"/>
      <c r="AV518" s="3"/>
    </row>
    <row r="519" spans="1:48" x14ac:dyDescent="0.25">
      <c r="A519" s="46" t="s">
        <v>528</v>
      </c>
      <c r="B519">
        <v>519</v>
      </c>
      <c r="C519" s="47" t="s">
        <v>7973</v>
      </c>
      <c r="D519" s="49"/>
      <c r="E519" s="50">
        <v>7558.26171875</v>
      </c>
      <c r="F519" s="50">
        <v>5600.33935546875</v>
      </c>
      <c r="G519" s="51"/>
      <c r="H519" s="52"/>
      <c r="I519" s="52"/>
      <c r="J519" s="63"/>
      <c r="K519" s="32">
        <v>0</v>
      </c>
      <c r="L519" s="32">
        <v>5</v>
      </c>
      <c r="M519" s="33">
        <v>2713.077315</v>
      </c>
      <c r="N519" s="33">
        <v>4.6000000000000001E-4</v>
      </c>
      <c r="O519" s="33">
        <v>4.08E-4</v>
      </c>
      <c r="P519" s="33">
        <v>1.099461</v>
      </c>
      <c r="Q519" s="33">
        <v>0</v>
      </c>
      <c r="R519" s="33">
        <v>0</v>
      </c>
      <c r="S519" s="48">
        <v>519</v>
      </c>
      <c r="T5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19" s="54">
        <v>162</v>
      </c>
      <c r="V519" s="54">
        <v>70</v>
      </c>
      <c r="W519" s="54">
        <v>721</v>
      </c>
      <c r="X519" s="54">
        <v>226</v>
      </c>
      <c r="Y519" s="54"/>
      <c r="Z519" s="54" t="s">
        <v>5786</v>
      </c>
      <c r="AA519" s="54" t="s">
        <v>6163</v>
      </c>
      <c r="AB519" s="54"/>
      <c r="AC519" s="54"/>
      <c r="AD519" s="56">
        <v>41581.411261574074</v>
      </c>
      <c r="AE519" s="54" t="s">
        <v>6607</v>
      </c>
      <c r="AF519" s="60" t="s">
        <v>7125</v>
      </c>
      <c r="AG519" s="54" t="s">
        <v>55</v>
      </c>
      <c r="AH519" s="32" t="s">
        <v>1913</v>
      </c>
      <c r="AI519" s="32" t="s">
        <v>1913</v>
      </c>
      <c r="AJ519" s="32" t="s">
        <v>2139</v>
      </c>
      <c r="AK519" s="32" t="s">
        <v>2139</v>
      </c>
      <c r="AL519" s="32"/>
      <c r="AM519" s="32"/>
      <c r="AN519" s="74" t="s">
        <v>8777</v>
      </c>
      <c r="AO519" s="74" t="s">
        <v>8777</v>
      </c>
      <c r="AP519" s="74" t="s">
        <v>9306</v>
      </c>
      <c r="AQ519" s="74" t="s">
        <v>9306</v>
      </c>
      <c r="AR519" s="2"/>
      <c r="AS519" s="3"/>
      <c r="AT519" s="3"/>
      <c r="AU519" s="3"/>
      <c r="AV519" s="3"/>
    </row>
    <row r="520" spans="1:48" x14ac:dyDescent="0.25">
      <c r="A520" s="46" t="s">
        <v>949</v>
      </c>
      <c r="B520">
        <v>520</v>
      </c>
      <c r="C520" s="47" t="s">
        <v>7974</v>
      </c>
      <c r="D520" s="49"/>
      <c r="E520" s="50">
        <v>8473.083984375</v>
      </c>
      <c r="F520" s="50">
        <v>8827.3232421875</v>
      </c>
      <c r="G520" s="51"/>
      <c r="H520" s="52"/>
      <c r="I520" s="52"/>
      <c r="J520" s="63"/>
      <c r="K520" s="32">
        <v>1</v>
      </c>
      <c r="L520" s="32">
        <v>0</v>
      </c>
      <c r="M520" s="33">
        <v>0</v>
      </c>
      <c r="N520" s="33">
        <v>3.6000000000000002E-4</v>
      </c>
      <c r="O520" s="33">
        <v>1.8E-5</v>
      </c>
      <c r="P520" s="33">
        <v>0.33690799999999999</v>
      </c>
      <c r="Q520" s="33">
        <v>0</v>
      </c>
      <c r="R520" s="33">
        <v>0</v>
      </c>
      <c r="S520" s="48">
        <v>520</v>
      </c>
      <c r="T5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0" s="54">
        <v>631</v>
      </c>
      <c r="V520" s="54">
        <v>11413</v>
      </c>
      <c r="W520" s="54">
        <v>614</v>
      </c>
      <c r="X520" s="54">
        <v>5</v>
      </c>
      <c r="Y520" s="54">
        <v>-7200</v>
      </c>
      <c r="Z520" s="54" t="s">
        <v>5787</v>
      </c>
      <c r="AA520" s="54" t="s">
        <v>6012</v>
      </c>
      <c r="AB520" s="60" t="s">
        <v>6448</v>
      </c>
      <c r="AC520" s="54" t="s">
        <v>6588</v>
      </c>
      <c r="AD520" s="56">
        <v>40417.305868055555</v>
      </c>
      <c r="AE520" s="54" t="s">
        <v>6607</v>
      </c>
      <c r="AF520" s="60" t="s">
        <v>7126</v>
      </c>
      <c r="AG520" s="54" t="s">
        <v>54</v>
      </c>
      <c r="AH520" s="32"/>
      <c r="AI520" s="32"/>
      <c r="AJ520" s="32"/>
      <c r="AK520" s="32"/>
      <c r="AL520" s="32"/>
      <c r="AM520" s="32"/>
      <c r="AN520" s="32"/>
      <c r="AO520" s="32"/>
      <c r="AP520" s="32"/>
      <c r="AQ520" s="32"/>
      <c r="AR520" s="2"/>
      <c r="AS520" s="3"/>
      <c r="AT520" s="3"/>
      <c r="AU520" s="3"/>
      <c r="AV520" s="3"/>
    </row>
    <row r="521" spans="1:48" x14ac:dyDescent="0.25">
      <c r="A521" s="46" t="s">
        <v>530</v>
      </c>
      <c r="B521">
        <v>521</v>
      </c>
      <c r="C521" s="47" t="s">
        <v>7975</v>
      </c>
      <c r="D521" s="49"/>
      <c r="E521" s="50">
        <v>3151.308837890625</v>
      </c>
      <c r="F521" s="50">
        <v>3033.149658203125</v>
      </c>
      <c r="G521" s="51"/>
      <c r="H521" s="52"/>
      <c r="I521" s="52"/>
      <c r="J521" s="63"/>
      <c r="K521" s="32">
        <v>0</v>
      </c>
      <c r="L521" s="32">
        <v>2</v>
      </c>
      <c r="M521" s="33">
        <v>0</v>
      </c>
      <c r="N521" s="33">
        <v>4.7600000000000002E-4</v>
      </c>
      <c r="O521" s="33">
        <v>1.0059999999999999E-3</v>
      </c>
      <c r="P521" s="33">
        <v>0.39360299999999998</v>
      </c>
      <c r="Q521" s="33">
        <v>0.5</v>
      </c>
      <c r="R521" s="33">
        <v>0</v>
      </c>
      <c r="S521" s="48">
        <v>521</v>
      </c>
      <c r="T5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1" s="54">
        <v>1887</v>
      </c>
      <c r="V521" s="54">
        <v>559</v>
      </c>
      <c r="W521" s="54">
        <v>1597</v>
      </c>
      <c r="X521" s="54">
        <v>3246</v>
      </c>
      <c r="Y521" s="54">
        <v>7200</v>
      </c>
      <c r="Z521" s="54"/>
      <c r="AA521" s="54"/>
      <c r="AB521" s="54"/>
      <c r="AC521" s="54" t="s">
        <v>6024</v>
      </c>
      <c r="AD521" s="56">
        <v>40971.421898148146</v>
      </c>
      <c r="AE521" s="54" t="s">
        <v>6607</v>
      </c>
      <c r="AF521" s="60" t="s">
        <v>7127</v>
      </c>
      <c r="AG521" s="54" t="s">
        <v>55</v>
      </c>
      <c r="AH521" s="32"/>
      <c r="AI521" s="32"/>
      <c r="AJ521" s="32"/>
      <c r="AK521" s="32"/>
      <c r="AL521" s="32"/>
      <c r="AM521" s="32"/>
      <c r="AN521" s="74" t="s">
        <v>9586</v>
      </c>
      <c r="AO521" s="74" t="s">
        <v>9586</v>
      </c>
      <c r="AP521" s="74" t="s">
        <v>9308</v>
      </c>
      <c r="AQ521" s="74" t="s">
        <v>9308</v>
      </c>
      <c r="AR521" s="2"/>
      <c r="AS521" s="3"/>
      <c r="AT521" s="3"/>
      <c r="AU521" s="3"/>
      <c r="AV521" s="3"/>
    </row>
    <row r="522" spans="1:48" x14ac:dyDescent="0.25">
      <c r="A522" s="46" t="s">
        <v>531</v>
      </c>
      <c r="B522">
        <v>522</v>
      </c>
      <c r="C522" s="47" t="s">
        <v>7976</v>
      </c>
      <c r="D522" s="49"/>
      <c r="E522" s="50">
        <v>5663.1806640625</v>
      </c>
      <c r="F522" s="50">
        <v>9293.7978515625</v>
      </c>
      <c r="G522" s="51"/>
      <c r="H522" s="52"/>
      <c r="I522" s="52"/>
      <c r="J522" s="63"/>
      <c r="K522" s="32">
        <v>1</v>
      </c>
      <c r="L522" s="32">
        <v>5</v>
      </c>
      <c r="M522" s="33">
        <v>3624</v>
      </c>
      <c r="N522" s="33">
        <v>3.2400000000000001E-4</v>
      </c>
      <c r="O522" s="33">
        <v>5.0000000000000004E-6</v>
      </c>
      <c r="P522" s="33">
        <v>2.1285340000000001</v>
      </c>
      <c r="Q522" s="33">
        <v>0</v>
      </c>
      <c r="R522" s="33">
        <v>0</v>
      </c>
      <c r="S522" s="48">
        <v>522</v>
      </c>
      <c r="T5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2" s="54">
        <v>939</v>
      </c>
      <c r="V522" s="54">
        <v>2422</v>
      </c>
      <c r="W522" s="54">
        <v>58839</v>
      </c>
      <c r="X522" s="54">
        <v>7256</v>
      </c>
      <c r="Y522" s="54">
        <v>7200</v>
      </c>
      <c r="Z522" s="54" t="s">
        <v>5788</v>
      </c>
      <c r="AA522" s="54" t="s">
        <v>6020</v>
      </c>
      <c r="AB522" s="60" t="s">
        <v>6449</v>
      </c>
      <c r="AC522" s="54" t="s">
        <v>6024</v>
      </c>
      <c r="AD522" s="56">
        <v>39949.722280092596</v>
      </c>
      <c r="AE522" s="54" t="s">
        <v>6607</v>
      </c>
      <c r="AF522" s="60" t="s">
        <v>7128</v>
      </c>
      <c r="AG522" s="54" t="s">
        <v>55</v>
      </c>
      <c r="AH522" s="32" t="s">
        <v>8376</v>
      </c>
      <c r="AI522" s="32" t="s">
        <v>8376</v>
      </c>
      <c r="AJ522" s="32" t="s">
        <v>8437</v>
      </c>
      <c r="AK522" s="32" t="s">
        <v>2167</v>
      </c>
      <c r="AL522" s="32"/>
      <c r="AM522" s="32"/>
      <c r="AN522" s="74" t="s">
        <v>8778</v>
      </c>
      <c r="AO522" s="74" t="s">
        <v>8778</v>
      </c>
      <c r="AP522" s="74" t="s">
        <v>9307</v>
      </c>
      <c r="AQ522" s="74" t="s">
        <v>9307</v>
      </c>
      <c r="AR522" s="2"/>
      <c r="AS522" s="3"/>
      <c r="AT522" s="3"/>
      <c r="AU522" s="3"/>
      <c r="AV522" s="3"/>
    </row>
    <row r="523" spans="1:48" x14ac:dyDescent="0.25">
      <c r="A523" s="46" t="s">
        <v>950</v>
      </c>
      <c r="B523">
        <v>523</v>
      </c>
      <c r="C523" s="47" t="s">
        <v>7977</v>
      </c>
      <c r="D523" s="49"/>
      <c r="E523" s="50">
        <v>6040.1552734375</v>
      </c>
      <c r="F523" s="50">
        <v>9868.8134765625</v>
      </c>
      <c r="G523" s="51"/>
      <c r="H523" s="52"/>
      <c r="I523" s="52"/>
      <c r="J523" s="63"/>
      <c r="K523" s="32">
        <v>1</v>
      </c>
      <c r="L523" s="32">
        <v>0</v>
      </c>
      <c r="M523" s="33">
        <v>0</v>
      </c>
      <c r="N523" s="33">
        <v>2.7099999999999997E-4</v>
      </c>
      <c r="O523" s="33">
        <v>0</v>
      </c>
      <c r="P523" s="33">
        <v>0.51185099999999994</v>
      </c>
      <c r="Q523" s="33">
        <v>0</v>
      </c>
      <c r="R523" s="33">
        <v>0</v>
      </c>
      <c r="S523" s="48">
        <v>523</v>
      </c>
      <c r="T5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3" s="54">
        <v>130</v>
      </c>
      <c r="V523" s="54">
        <v>429</v>
      </c>
      <c r="W523" s="54">
        <v>591</v>
      </c>
      <c r="X523" s="54">
        <v>54</v>
      </c>
      <c r="Y523" s="54">
        <v>7200</v>
      </c>
      <c r="Z523" s="54" t="s">
        <v>5789</v>
      </c>
      <c r="AA523" s="54" t="s">
        <v>6164</v>
      </c>
      <c r="AB523" s="54"/>
      <c r="AC523" s="54" t="s">
        <v>6024</v>
      </c>
      <c r="AD523" s="56">
        <v>40150.944490740738</v>
      </c>
      <c r="AE523" s="54" t="s">
        <v>6607</v>
      </c>
      <c r="AF523" s="60" t="s">
        <v>7129</v>
      </c>
      <c r="AG523" s="54" t="s">
        <v>54</v>
      </c>
      <c r="AH523" s="32"/>
      <c r="AI523" s="32"/>
      <c r="AJ523" s="32"/>
      <c r="AK523" s="32"/>
      <c r="AL523" s="32"/>
      <c r="AM523" s="32"/>
      <c r="AN523" s="32"/>
      <c r="AO523" s="32"/>
      <c r="AP523" s="32"/>
      <c r="AQ523" s="32"/>
      <c r="AR523" s="2"/>
      <c r="AS523" s="3"/>
      <c r="AT523" s="3"/>
      <c r="AU523" s="3"/>
      <c r="AV523" s="3"/>
    </row>
    <row r="524" spans="1:48" x14ac:dyDescent="0.25">
      <c r="A524" s="46" t="s">
        <v>951</v>
      </c>
      <c r="B524">
        <v>524</v>
      </c>
      <c r="C524" s="47" t="s">
        <v>7978</v>
      </c>
      <c r="D524" s="49"/>
      <c r="E524" s="50">
        <v>4998.220703125</v>
      </c>
      <c r="F524" s="50">
        <v>6798.0654296875</v>
      </c>
      <c r="G524" s="51"/>
      <c r="H524" s="52"/>
      <c r="I524" s="52"/>
      <c r="J524" s="63"/>
      <c r="K524" s="32">
        <v>1</v>
      </c>
      <c r="L524" s="32">
        <v>0</v>
      </c>
      <c r="M524" s="33">
        <v>0</v>
      </c>
      <c r="N524" s="33">
        <v>2.7099999999999997E-4</v>
      </c>
      <c r="O524" s="33">
        <v>0</v>
      </c>
      <c r="P524" s="33">
        <v>0.51185099999999994</v>
      </c>
      <c r="Q524" s="33">
        <v>0</v>
      </c>
      <c r="R524" s="33">
        <v>0</v>
      </c>
      <c r="S524" s="48">
        <v>524</v>
      </c>
      <c r="T5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4" s="54">
        <v>745</v>
      </c>
      <c r="V524" s="54">
        <v>508</v>
      </c>
      <c r="W524" s="54">
        <v>516</v>
      </c>
      <c r="X524" s="54">
        <v>5881</v>
      </c>
      <c r="Y524" s="54">
        <v>-25200</v>
      </c>
      <c r="Z524" s="54" t="s">
        <v>5790</v>
      </c>
      <c r="AA524" s="54"/>
      <c r="AB524" s="60" t="s">
        <v>6450</v>
      </c>
      <c r="AC524" s="54" t="s">
        <v>6577</v>
      </c>
      <c r="AD524" s="56">
        <v>40201.788634259261</v>
      </c>
      <c r="AE524" s="54" t="s">
        <v>6607</v>
      </c>
      <c r="AF524" s="60" t="s">
        <v>7130</v>
      </c>
      <c r="AG524" s="54" t="s">
        <v>54</v>
      </c>
      <c r="AH524" s="32"/>
      <c r="AI524" s="32"/>
      <c r="AJ524" s="32"/>
      <c r="AK524" s="32"/>
      <c r="AL524" s="32"/>
      <c r="AM524" s="32"/>
      <c r="AN524" s="32"/>
      <c r="AO524" s="32"/>
      <c r="AP524" s="32"/>
      <c r="AQ524" s="32"/>
      <c r="AR524" s="2"/>
      <c r="AS524" s="3"/>
      <c r="AT524" s="3"/>
      <c r="AU524" s="3"/>
      <c r="AV524" s="3"/>
    </row>
    <row r="525" spans="1:48" x14ac:dyDescent="0.25">
      <c r="A525" s="46" t="s">
        <v>952</v>
      </c>
      <c r="B525">
        <v>525</v>
      </c>
      <c r="C525" s="47" t="s">
        <v>7979</v>
      </c>
      <c r="D525" s="49"/>
      <c r="E525" s="50">
        <v>7559.16162109375</v>
      </c>
      <c r="F525" s="50">
        <v>8097.33642578125</v>
      </c>
      <c r="G525" s="51"/>
      <c r="H525" s="52"/>
      <c r="I525" s="52"/>
      <c r="J525" s="63"/>
      <c r="K525" s="32">
        <v>1</v>
      </c>
      <c r="L525" s="32">
        <v>0</v>
      </c>
      <c r="M525" s="33">
        <v>0</v>
      </c>
      <c r="N525" s="33">
        <v>2.7099999999999997E-4</v>
      </c>
      <c r="O525" s="33">
        <v>0</v>
      </c>
      <c r="P525" s="33">
        <v>0.51185099999999994</v>
      </c>
      <c r="Q525" s="33">
        <v>0</v>
      </c>
      <c r="R525" s="33">
        <v>0</v>
      </c>
      <c r="S525" s="48">
        <v>525</v>
      </c>
      <c r="T5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5" s="54">
        <v>159</v>
      </c>
      <c r="V525" s="54">
        <v>105</v>
      </c>
      <c r="W525" s="54">
        <v>751</v>
      </c>
      <c r="X525" s="54">
        <v>611</v>
      </c>
      <c r="Y525" s="54">
        <v>7200</v>
      </c>
      <c r="Z525" s="54" t="s">
        <v>5791</v>
      </c>
      <c r="AA525" s="54" t="s">
        <v>6034</v>
      </c>
      <c r="AB525" s="60" t="s">
        <v>6451</v>
      </c>
      <c r="AC525" s="54" t="s">
        <v>6024</v>
      </c>
      <c r="AD525" s="56">
        <v>40834.93109953704</v>
      </c>
      <c r="AE525" s="54" t="s">
        <v>6607</v>
      </c>
      <c r="AF525" s="60" t="s">
        <v>7131</v>
      </c>
      <c r="AG525" s="54" t="s">
        <v>54</v>
      </c>
      <c r="AH525" s="32"/>
      <c r="AI525" s="32"/>
      <c r="AJ525" s="32"/>
      <c r="AK525" s="32"/>
      <c r="AL525" s="32"/>
      <c r="AM525" s="32"/>
      <c r="AN525" s="32"/>
      <c r="AO525" s="32"/>
      <c r="AP525" s="32"/>
      <c r="AQ525" s="32"/>
      <c r="AR525" s="2"/>
      <c r="AS525" s="3"/>
      <c r="AT525" s="3"/>
      <c r="AU525" s="3"/>
      <c r="AV525" s="3"/>
    </row>
    <row r="526" spans="1:48" x14ac:dyDescent="0.25">
      <c r="A526" s="46" t="s">
        <v>532</v>
      </c>
      <c r="B526">
        <v>526</v>
      </c>
      <c r="C526" s="47" t="s">
        <v>7980</v>
      </c>
      <c r="D526" s="49"/>
      <c r="E526" s="50">
        <v>489.86517333984375</v>
      </c>
      <c r="F526" s="50">
        <v>2949.458740234375</v>
      </c>
      <c r="G526" s="51"/>
      <c r="H526" s="52"/>
      <c r="I526" s="52"/>
      <c r="J526" s="63"/>
      <c r="K526" s="32">
        <v>0</v>
      </c>
      <c r="L526" s="32">
        <v>1</v>
      </c>
      <c r="M526" s="33">
        <v>0</v>
      </c>
      <c r="N526" s="33">
        <v>3.8900000000000002E-4</v>
      </c>
      <c r="O526" s="33">
        <v>9.7999999999999997E-5</v>
      </c>
      <c r="P526" s="33">
        <v>0.28145399999999998</v>
      </c>
      <c r="Q526" s="33">
        <v>0</v>
      </c>
      <c r="R526" s="33">
        <v>0</v>
      </c>
      <c r="S526" s="48">
        <v>526</v>
      </c>
      <c r="T5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6" s="54">
        <v>58</v>
      </c>
      <c r="V526" s="54">
        <v>92</v>
      </c>
      <c r="W526" s="54">
        <v>3628</v>
      </c>
      <c r="X526" s="54">
        <v>5876</v>
      </c>
      <c r="Y526" s="54"/>
      <c r="Z526" s="54"/>
      <c r="AA526" s="54" t="s">
        <v>6012</v>
      </c>
      <c r="AB526" s="54"/>
      <c r="AC526" s="54"/>
      <c r="AD526" s="56">
        <v>42788.648761574077</v>
      </c>
      <c r="AE526" s="54" t="s">
        <v>6607</v>
      </c>
      <c r="AF526" s="60" t="s">
        <v>7132</v>
      </c>
      <c r="AG526" s="54" t="s">
        <v>55</v>
      </c>
      <c r="AH526" s="32"/>
      <c r="AI526" s="32"/>
      <c r="AJ526" s="32"/>
      <c r="AK526" s="32"/>
      <c r="AL526" s="32"/>
      <c r="AM526" s="32"/>
      <c r="AN526" s="74" t="s">
        <v>8779</v>
      </c>
      <c r="AO526" s="74" t="s">
        <v>8779</v>
      </c>
      <c r="AP526" s="74" t="s">
        <v>9308</v>
      </c>
      <c r="AQ526" s="74" t="s">
        <v>9308</v>
      </c>
      <c r="AR526" s="2"/>
      <c r="AS526" s="3"/>
      <c r="AT526" s="3"/>
      <c r="AU526" s="3"/>
      <c r="AV526" s="3"/>
    </row>
    <row r="527" spans="1:48" x14ac:dyDescent="0.25">
      <c r="A527" s="46" t="s">
        <v>533</v>
      </c>
      <c r="B527">
        <v>527</v>
      </c>
      <c r="C527" s="47" t="s">
        <v>7981</v>
      </c>
      <c r="D527" s="49"/>
      <c r="E527" s="50">
        <v>4917.58544921875</v>
      </c>
      <c r="F527" s="50">
        <v>4201.00244140625</v>
      </c>
      <c r="G527" s="51"/>
      <c r="H527" s="52"/>
      <c r="I527" s="52"/>
      <c r="J527" s="63"/>
      <c r="K527" s="32">
        <v>0</v>
      </c>
      <c r="L527" s="32">
        <v>15</v>
      </c>
      <c r="M527" s="33">
        <v>4029.805539</v>
      </c>
      <c r="N527" s="33">
        <v>5.62E-4</v>
      </c>
      <c r="O527" s="33">
        <v>3.777E-3</v>
      </c>
      <c r="P527" s="33">
        <v>1.9830570000000001</v>
      </c>
      <c r="Q527" s="33">
        <v>2.3809523809523808E-2</v>
      </c>
      <c r="R527" s="33">
        <v>0</v>
      </c>
      <c r="S527" s="48">
        <v>527</v>
      </c>
      <c r="T5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7" s="54">
        <v>968</v>
      </c>
      <c r="V527" s="54">
        <v>933</v>
      </c>
      <c r="W527" s="54">
        <v>29899</v>
      </c>
      <c r="X527" s="54">
        <v>43182</v>
      </c>
      <c r="Y527" s="54"/>
      <c r="Z527" s="54"/>
      <c r="AA527" s="54"/>
      <c r="AB527" s="54"/>
      <c r="AC527" s="54"/>
      <c r="AD527" s="56">
        <v>41994.438206018516</v>
      </c>
      <c r="AE527" s="54" t="s">
        <v>6607</v>
      </c>
      <c r="AF527" s="60" t="s">
        <v>7133</v>
      </c>
      <c r="AG527" s="54" t="s">
        <v>55</v>
      </c>
      <c r="AH527" s="32" t="s">
        <v>8377</v>
      </c>
      <c r="AI527" s="32" t="s">
        <v>8377</v>
      </c>
      <c r="AJ527" s="32" t="s">
        <v>8438</v>
      </c>
      <c r="AK527" s="32" t="s">
        <v>8438</v>
      </c>
      <c r="AL527" s="32" t="s">
        <v>8478</v>
      </c>
      <c r="AM527" s="32" t="s">
        <v>8478</v>
      </c>
      <c r="AN527" s="74" t="s">
        <v>9587</v>
      </c>
      <c r="AO527" s="74" t="s">
        <v>9692</v>
      </c>
      <c r="AP527" s="74" t="s">
        <v>9309</v>
      </c>
      <c r="AQ527" s="74" t="s">
        <v>9459</v>
      </c>
      <c r="AR527" s="2"/>
      <c r="AS527" s="3"/>
      <c r="AT527" s="3"/>
      <c r="AU527" s="3"/>
      <c r="AV527" s="3"/>
    </row>
    <row r="528" spans="1:48" x14ac:dyDescent="0.25">
      <c r="A528" s="46" t="s">
        <v>812</v>
      </c>
      <c r="B528">
        <v>528</v>
      </c>
      <c r="C528" s="47" t="s">
        <v>7982</v>
      </c>
      <c r="D528" s="49"/>
      <c r="E528" s="50">
        <v>5462.68505859375</v>
      </c>
      <c r="F528" s="50">
        <v>3987.33056640625</v>
      </c>
      <c r="G528" s="51"/>
      <c r="H528" s="52"/>
      <c r="I528" s="52"/>
      <c r="J528" s="63"/>
      <c r="K528" s="32">
        <v>10</v>
      </c>
      <c r="L528" s="32">
        <v>2</v>
      </c>
      <c r="M528" s="33">
        <v>560.61716200000001</v>
      </c>
      <c r="N528" s="33">
        <v>5.0799999999999999E-4</v>
      </c>
      <c r="O528" s="33">
        <v>3.026E-3</v>
      </c>
      <c r="P528" s="33">
        <v>1.3675409999999999</v>
      </c>
      <c r="Q528" s="33">
        <v>0.1</v>
      </c>
      <c r="R528" s="33">
        <v>0</v>
      </c>
      <c r="S528" s="48">
        <v>528</v>
      </c>
      <c r="T5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8" s="54">
        <v>487</v>
      </c>
      <c r="V528" s="54">
        <v>559</v>
      </c>
      <c r="W528" s="54">
        <v>26092</v>
      </c>
      <c r="X528" s="54">
        <v>13139</v>
      </c>
      <c r="Y528" s="54"/>
      <c r="Z528" s="54"/>
      <c r="AA528" s="54" t="s">
        <v>6165</v>
      </c>
      <c r="AB528" s="54"/>
      <c r="AC528" s="54"/>
      <c r="AD528" s="56">
        <v>40672.905752314815</v>
      </c>
      <c r="AE528" s="54" t="s">
        <v>6607</v>
      </c>
      <c r="AF528" s="60" t="s">
        <v>7134</v>
      </c>
      <c r="AG528" s="54" t="s">
        <v>55</v>
      </c>
      <c r="AH528" s="32" t="s">
        <v>2089</v>
      </c>
      <c r="AI528" s="32" t="s">
        <v>2089</v>
      </c>
      <c r="AJ528" s="32" t="s">
        <v>2139</v>
      </c>
      <c r="AK528" s="32" t="s">
        <v>2139</v>
      </c>
      <c r="AL528" s="32"/>
      <c r="AM528" s="32"/>
      <c r="AN528" s="74" t="s">
        <v>9588</v>
      </c>
      <c r="AO528" s="74" t="s">
        <v>9588</v>
      </c>
      <c r="AP528" s="74" t="s">
        <v>9783</v>
      </c>
      <c r="AQ528" s="74" t="s">
        <v>9783</v>
      </c>
      <c r="AR528" s="2"/>
      <c r="AS528" s="3"/>
      <c r="AT528" s="3"/>
      <c r="AU528" s="3"/>
      <c r="AV528" s="3"/>
    </row>
    <row r="529" spans="1:48" x14ac:dyDescent="0.25">
      <c r="A529" s="46" t="s">
        <v>953</v>
      </c>
      <c r="B529">
        <v>529</v>
      </c>
      <c r="C529" s="47" t="s">
        <v>7983</v>
      </c>
      <c r="D529" s="49"/>
      <c r="E529" s="50">
        <v>977.12109375</v>
      </c>
      <c r="F529" s="50">
        <v>3964.58935546875</v>
      </c>
      <c r="G529" s="51"/>
      <c r="H529" s="52"/>
      <c r="I529" s="52"/>
      <c r="J529" s="63"/>
      <c r="K529" s="32">
        <v>2</v>
      </c>
      <c r="L529" s="32">
        <v>0</v>
      </c>
      <c r="M529" s="33">
        <v>0.80656600000000001</v>
      </c>
      <c r="N529" s="33">
        <v>4.4299999999999998E-4</v>
      </c>
      <c r="O529" s="33">
        <v>3.3E-4</v>
      </c>
      <c r="P529" s="33">
        <v>0.37511</v>
      </c>
      <c r="Q529" s="33">
        <v>0</v>
      </c>
      <c r="R529" s="33">
        <v>0</v>
      </c>
      <c r="S529" s="48">
        <v>529</v>
      </c>
      <c r="T5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29" s="54">
        <v>368</v>
      </c>
      <c r="V529" s="54">
        <v>212536</v>
      </c>
      <c r="W529" s="54">
        <v>26345</v>
      </c>
      <c r="X529" s="54">
        <v>6986</v>
      </c>
      <c r="Y529" s="54">
        <v>-14400</v>
      </c>
      <c r="Z529" s="54" t="s">
        <v>5792</v>
      </c>
      <c r="AA529" s="54" t="s">
        <v>6166</v>
      </c>
      <c r="AB529" s="60" t="s">
        <v>6452</v>
      </c>
      <c r="AC529" s="54" t="s">
        <v>6582</v>
      </c>
      <c r="AD529" s="56">
        <v>40370.237025462964</v>
      </c>
      <c r="AE529" s="54" t="s">
        <v>6607</v>
      </c>
      <c r="AF529" s="60" t="s">
        <v>7135</v>
      </c>
      <c r="AG529" s="54" t="s">
        <v>54</v>
      </c>
      <c r="AH529" s="32"/>
      <c r="AI529" s="32"/>
      <c r="AJ529" s="32"/>
      <c r="AK529" s="32"/>
      <c r="AL529" s="32"/>
      <c r="AM529" s="32"/>
      <c r="AN529" s="32"/>
      <c r="AO529" s="32"/>
      <c r="AP529" s="32"/>
      <c r="AQ529" s="32"/>
      <c r="AR529" s="2"/>
      <c r="AS529" s="3"/>
      <c r="AT529" s="3"/>
      <c r="AU529" s="3"/>
      <c r="AV529" s="3"/>
    </row>
    <row r="530" spans="1:48" x14ac:dyDescent="0.25">
      <c r="A530" s="46" t="s">
        <v>954</v>
      </c>
      <c r="B530">
        <v>530</v>
      </c>
      <c r="C530" s="47" t="s">
        <v>7984</v>
      </c>
      <c r="D530" s="49"/>
      <c r="E530" s="50">
        <v>8068.02978515625</v>
      </c>
      <c r="F530" s="50">
        <v>4991.1181640625</v>
      </c>
      <c r="G530" s="51"/>
      <c r="H530" s="52"/>
      <c r="I530" s="52"/>
      <c r="J530" s="63"/>
      <c r="K530" s="32">
        <v>2</v>
      </c>
      <c r="L530" s="32">
        <v>0</v>
      </c>
      <c r="M530" s="33">
        <v>0.80656600000000001</v>
      </c>
      <c r="N530" s="33">
        <v>4.4299999999999998E-4</v>
      </c>
      <c r="O530" s="33">
        <v>3.3E-4</v>
      </c>
      <c r="P530" s="33">
        <v>0.37511</v>
      </c>
      <c r="Q530" s="33">
        <v>0</v>
      </c>
      <c r="R530" s="33">
        <v>0</v>
      </c>
      <c r="S530" s="48">
        <v>530</v>
      </c>
      <c r="T5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0" s="54">
        <v>202</v>
      </c>
      <c r="V530" s="54">
        <v>105</v>
      </c>
      <c r="W530" s="54">
        <v>46</v>
      </c>
      <c r="X530" s="54">
        <v>93</v>
      </c>
      <c r="Y530" s="54"/>
      <c r="Z530" s="54" t="s">
        <v>5793</v>
      </c>
      <c r="AA530" s="54"/>
      <c r="AB530" s="54"/>
      <c r="AC530" s="54"/>
      <c r="AD530" s="56">
        <v>41528.543356481481</v>
      </c>
      <c r="AE530" s="54" t="s">
        <v>6607</v>
      </c>
      <c r="AF530" s="60" t="s">
        <v>7136</v>
      </c>
      <c r="AG530" s="54" t="s">
        <v>54</v>
      </c>
      <c r="AH530" s="32"/>
      <c r="AI530" s="32"/>
      <c r="AJ530" s="32"/>
      <c r="AK530" s="32"/>
      <c r="AL530" s="32"/>
      <c r="AM530" s="32"/>
      <c r="AN530" s="32"/>
      <c r="AO530" s="32"/>
      <c r="AP530" s="32"/>
      <c r="AQ530" s="32"/>
      <c r="AR530" s="2"/>
      <c r="AS530" s="3"/>
      <c r="AT530" s="3"/>
      <c r="AU530" s="3"/>
      <c r="AV530" s="3"/>
    </row>
    <row r="531" spans="1:48" x14ac:dyDescent="0.25">
      <c r="A531" s="46" t="s">
        <v>742</v>
      </c>
      <c r="B531">
        <v>531</v>
      </c>
      <c r="C531" s="47" t="s">
        <v>7985</v>
      </c>
      <c r="D531" s="49"/>
      <c r="E531" s="50">
        <v>5169.5322265625</v>
      </c>
      <c r="F531" s="50">
        <v>2908.8642578125</v>
      </c>
      <c r="G531" s="51"/>
      <c r="H531" s="52"/>
      <c r="I531" s="52"/>
      <c r="J531" s="63"/>
      <c r="K531" s="32">
        <v>8</v>
      </c>
      <c r="L531" s="32">
        <v>2</v>
      </c>
      <c r="M531" s="33">
        <v>54.147154</v>
      </c>
      <c r="N531" s="33">
        <v>4.6000000000000001E-4</v>
      </c>
      <c r="O531" s="33">
        <v>1.4660000000000001E-3</v>
      </c>
      <c r="P531" s="33">
        <v>1.023361</v>
      </c>
      <c r="Q531" s="33">
        <v>7.1428571428571425E-2</v>
      </c>
      <c r="R531" s="33">
        <v>0.14285714285714285</v>
      </c>
      <c r="S531" s="48">
        <v>531</v>
      </c>
      <c r="T5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1" s="54">
        <v>234</v>
      </c>
      <c r="V531" s="54">
        <v>1396</v>
      </c>
      <c r="W531" s="54">
        <v>41423</v>
      </c>
      <c r="X531" s="54">
        <v>32544</v>
      </c>
      <c r="Y531" s="54">
        <v>10800</v>
      </c>
      <c r="Z531" s="54" t="s">
        <v>5794</v>
      </c>
      <c r="AA531" s="54"/>
      <c r="AB531" s="54"/>
      <c r="AC531" s="54" t="s">
        <v>6576</v>
      </c>
      <c r="AD531" s="56">
        <v>41177.344317129631</v>
      </c>
      <c r="AE531" s="54" t="s">
        <v>6607</v>
      </c>
      <c r="AF531" s="60" t="s">
        <v>7137</v>
      </c>
      <c r="AG531" s="54" t="s">
        <v>55</v>
      </c>
      <c r="AH531" s="32"/>
      <c r="AI531" s="32"/>
      <c r="AJ531" s="32"/>
      <c r="AK531" s="32"/>
      <c r="AL531" s="32"/>
      <c r="AM531" s="32"/>
      <c r="AN531" s="74" t="s">
        <v>9589</v>
      </c>
      <c r="AO531" s="74" t="s">
        <v>9693</v>
      </c>
      <c r="AP531" s="74" t="s">
        <v>9784</v>
      </c>
      <c r="AQ531" s="74" t="s">
        <v>9784</v>
      </c>
      <c r="AR531" s="2"/>
      <c r="AS531" s="3"/>
      <c r="AT531" s="3"/>
      <c r="AU531" s="3"/>
      <c r="AV531" s="3"/>
    </row>
    <row r="532" spans="1:48" x14ac:dyDescent="0.25">
      <c r="A532" s="46" t="s">
        <v>534</v>
      </c>
      <c r="B532">
        <v>532</v>
      </c>
      <c r="C532" s="47" t="s">
        <v>7986</v>
      </c>
      <c r="D532" s="49"/>
      <c r="E532" s="50">
        <v>4649.6337890625</v>
      </c>
      <c r="F532" s="50">
        <v>6773.48828125</v>
      </c>
      <c r="G532" s="51"/>
      <c r="H532" s="52"/>
      <c r="I532" s="52"/>
      <c r="J532" s="63"/>
      <c r="K532" s="32">
        <v>5</v>
      </c>
      <c r="L532" s="32">
        <v>4</v>
      </c>
      <c r="M532" s="33">
        <v>844.785754</v>
      </c>
      <c r="N532" s="33">
        <v>5.4100000000000003E-4</v>
      </c>
      <c r="O532" s="33">
        <v>2.1779999999999998E-3</v>
      </c>
      <c r="P532" s="33">
        <v>1.115353</v>
      </c>
      <c r="Q532" s="33">
        <v>0.25</v>
      </c>
      <c r="R532" s="33">
        <v>0.125</v>
      </c>
      <c r="S532" s="48">
        <v>532</v>
      </c>
      <c r="T5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2" s="54">
        <v>493</v>
      </c>
      <c r="V532" s="54">
        <v>255</v>
      </c>
      <c r="W532" s="54">
        <v>3672</v>
      </c>
      <c r="X532" s="54">
        <v>3424</v>
      </c>
      <c r="Y532" s="54">
        <v>-7200</v>
      </c>
      <c r="Z532" s="54" t="s">
        <v>5795</v>
      </c>
      <c r="AA532" s="54" t="s">
        <v>2249</v>
      </c>
      <c r="AB532" s="60" t="s">
        <v>6453</v>
      </c>
      <c r="AC532" s="54" t="s">
        <v>6588</v>
      </c>
      <c r="AD532" s="56">
        <v>39918.36650462963</v>
      </c>
      <c r="AE532" s="54" t="s">
        <v>6607</v>
      </c>
      <c r="AF532" s="60" t="s">
        <v>7138</v>
      </c>
      <c r="AG532" s="54" t="s">
        <v>55</v>
      </c>
      <c r="AH532" s="32" t="s">
        <v>1918</v>
      </c>
      <c r="AI532" s="32" t="s">
        <v>1918</v>
      </c>
      <c r="AJ532" s="32" t="s">
        <v>2139</v>
      </c>
      <c r="AK532" s="32" t="s">
        <v>2139</v>
      </c>
      <c r="AL532" s="32"/>
      <c r="AM532" s="32"/>
      <c r="AN532" s="74" t="s">
        <v>8780</v>
      </c>
      <c r="AO532" s="74" t="s">
        <v>8780</v>
      </c>
      <c r="AP532" s="74" t="s">
        <v>9310</v>
      </c>
      <c r="AQ532" s="74" t="s">
        <v>9310</v>
      </c>
      <c r="AR532" s="2"/>
      <c r="AS532" s="3"/>
      <c r="AT532" s="3"/>
      <c r="AU532" s="3"/>
      <c r="AV532" s="3"/>
    </row>
    <row r="533" spans="1:48" x14ac:dyDescent="0.25">
      <c r="A533" s="46" t="s">
        <v>535</v>
      </c>
      <c r="B533">
        <v>533</v>
      </c>
      <c r="C533" s="47" t="s">
        <v>7987</v>
      </c>
      <c r="D533" s="49"/>
      <c r="E533" s="50">
        <v>4229.0244140625</v>
      </c>
      <c r="F533" s="50">
        <v>6044.7119140625</v>
      </c>
      <c r="G533" s="51"/>
      <c r="H533" s="52"/>
      <c r="I533" s="52"/>
      <c r="J533" s="63"/>
      <c r="K533" s="32">
        <v>0</v>
      </c>
      <c r="L533" s="32">
        <v>18</v>
      </c>
      <c r="M533" s="33">
        <v>5639.8152909999999</v>
      </c>
      <c r="N533" s="33">
        <v>5.9199999999999997E-4</v>
      </c>
      <c r="O533" s="33">
        <v>5.62E-3</v>
      </c>
      <c r="P533" s="33">
        <v>2.2812350000000001</v>
      </c>
      <c r="Q533" s="33">
        <v>6.2091503267973858E-2</v>
      </c>
      <c r="R533" s="33">
        <v>0</v>
      </c>
      <c r="S533" s="48">
        <v>533</v>
      </c>
      <c r="T5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3" s="54">
        <v>699</v>
      </c>
      <c r="V533" s="54">
        <v>291</v>
      </c>
      <c r="W533" s="54">
        <v>9004</v>
      </c>
      <c r="X533" s="54">
        <v>17136</v>
      </c>
      <c r="Y533" s="54"/>
      <c r="Z533" s="54" t="s">
        <v>5796</v>
      </c>
      <c r="AA533" s="54"/>
      <c r="AB533" s="54"/>
      <c r="AC533" s="54"/>
      <c r="AD533" s="56">
        <v>40961.890370370369</v>
      </c>
      <c r="AE533" s="54" t="s">
        <v>6607</v>
      </c>
      <c r="AF533" s="60" t="s">
        <v>7139</v>
      </c>
      <c r="AG533" s="54" t="s">
        <v>55</v>
      </c>
      <c r="AH533" s="32" t="s">
        <v>8378</v>
      </c>
      <c r="AI533" s="32" t="s">
        <v>8378</v>
      </c>
      <c r="AJ533" s="32" t="s">
        <v>8439</v>
      </c>
      <c r="AK533" s="32" t="s">
        <v>8439</v>
      </c>
      <c r="AL533" s="32"/>
      <c r="AM533" s="32"/>
      <c r="AN533" s="74" t="s">
        <v>9590</v>
      </c>
      <c r="AO533" s="74" t="s">
        <v>9694</v>
      </c>
      <c r="AP533" s="74" t="s">
        <v>9311</v>
      </c>
      <c r="AQ533" s="74" t="s">
        <v>9311</v>
      </c>
      <c r="AR533" s="2"/>
      <c r="AS533" s="3"/>
      <c r="AT533" s="3"/>
      <c r="AU533" s="3"/>
      <c r="AV533" s="3"/>
    </row>
    <row r="534" spans="1:48" x14ac:dyDescent="0.25">
      <c r="A534" s="46" t="s">
        <v>832</v>
      </c>
      <c r="B534">
        <v>534</v>
      </c>
      <c r="C534" s="47" t="s">
        <v>7988</v>
      </c>
      <c r="D534" s="49"/>
      <c r="E534" s="50">
        <v>4097.3994140625</v>
      </c>
      <c r="F534" s="50">
        <v>2726.802734375</v>
      </c>
      <c r="G534" s="51"/>
      <c r="H534" s="52"/>
      <c r="I534" s="52"/>
      <c r="J534" s="63"/>
      <c r="K534" s="32">
        <v>5</v>
      </c>
      <c r="L534" s="32">
        <v>2</v>
      </c>
      <c r="M534" s="33">
        <v>30.037724000000001</v>
      </c>
      <c r="N534" s="33">
        <v>4.9799999999999996E-4</v>
      </c>
      <c r="O534" s="33">
        <v>1.751E-3</v>
      </c>
      <c r="P534" s="33">
        <v>0.86148800000000003</v>
      </c>
      <c r="Q534" s="33">
        <v>0.2</v>
      </c>
      <c r="R534" s="33">
        <v>0</v>
      </c>
      <c r="S534" s="48">
        <v>534</v>
      </c>
      <c r="T5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4" s="54">
        <v>198</v>
      </c>
      <c r="V534" s="54">
        <v>77</v>
      </c>
      <c r="W534" s="54">
        <v>562</v>
      </c>
      <c r="X534" s="54">
        <v>3888</v>
      </c>
      <c r="Y534" s="54">
        <v>7200</v>
      </c>
      <c r="Z534" s="54" t="s">
        <v>5797</v>
      </c>
      <c r="AA534" s="54" t="s">
        <v>6167</v>
      </c>
      <c r="AB534" s="54"/>
      <c r="AC534" s="54" t="s">
        <v>6024</v>
      </c>
      <c r="AD534" s="56">
        <v>40578.774756944447</v>
      </c>
      <c r="AE534" s="54" t="s">
        <v>6607</v>
      </c>
      <c r="AF534" s="60" t="s">
        <v>7140</v>
      </c>
      <c r="AG534" s="54" t="s">
        <v>55</v>
      </c>
      <c r="AH534" s="32" t="s">
        <v>8379</v>
      </c>
      <c r="AI534" s="32" t="s">
        <v>8379</v>
      </c>
      <c r="AJ534" s="32" t="s">
        <v>2189</v>
      </c>
      <c r="AK534" s="32" t="s">
        <v>2189</v>
      </c>
      <c r="AL534" s="32"/>
      <c r="AM534" s="32"/>
      <c r="AN534" s="74" t="s">
        <v>8781</v>
      </c>
      <c r="AO534" s="74" t="s">
        <v>8981</v>
      </c>
      <c r="AP534" s="74" t="s">
        <v>9266</v>
      </c>
      <c r="AQ534" s="74" t="s">
        <v>9266</v>
      </c>
      <c r="AR534" s="2"/>
      <c r="AS534" s="3"/>
      <c r="AT534" s="3"/>
      <c r="AU534" s="3"/>
      <c r="AV534" s="3"/>
    </row>
    <row r="535" spans="1:48" x14ac:dyDescent="0.25">
      <c r="A535" s="46" t="s">
        <v>537</v>
      </c>
      <c r="B535">
        <v>535</v>
      </c>
      <c r="C535" s="47" t="s">
        <v>7989</v>
      </c>
      <c r="D535" s="49"/>
      <c r="E535" s="50">
        <v>5352.35205078125</v>
      </c>
      <c r="F535" s="50">
        <v>2356.61328125</v>
      </c>
      <c r="G535" s="51"/>
      <c r="H535" s="52"/>
      <c r="I535" s="52"/>
      <c r="J535" s="63"/>
      <c r="K535" s="32">
        <v>0</v>
      </c>
      <c r="L535" s="32">
        <v>2</v>
      </c>
      <c r="M535" s="33">
        <v>1210</v>
      </c>
      <c r="N535" s="33">
        <v>3.4900000000000003E-4</v>
      </c>
      <c r="O535" s="33">
        <v>1.5E-5</v>
      </c>
      <c r="P535" s="33">
        <v>0.71631</v>
      </c>
      <c r="Q535" s="33">
        <v>0</v>
      </c>
      <c r="R535" s="33">
        <v>0</v>
      </c>
      <c r="S535" s="48">
        <v>535</v>
      </c>
      <c r="T5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5" s="54">
        <v>299</v>
      </c>
      <c r="V535" s="54">
        <v>62</v>
      </c>
      <c r="W535" s="54">
        <v>933</v>
      </c>
      <c r="X535" s="54">
        <v>95</v>
      </c>
      <c r="Y535" s="54">
        <v>7200</v>
      </c>
      <c r="Z535" s="54" t="s">
        <v>5798</v>
      </c>
      <c r="AA535" s="54"/>
      <c r="AB535" s="60" t="s">
        <v>6454</v>
      </c>
      <c r="AC535" s="54" t="s">
        <v>6024</v>
      </c>
      <c r="AD535" s="56">
        <v>40127.9997337963</v>
      </c>
      <c r="AE535" s="54" t="s">
        <v>6607</v>
      </c>
      <c r="AF535" s="60" t="s">
        <v>7141</v>
      </c>
      <c r="AG535" s="54" t="s">
        <v>55</v>
      </c>
      <c r="AH535" s="32" t="s">
        <v>1920</v>
      </c>
      <c r="AI535" s="32" t="s">
        <v>1920</v>
      </c>
      <c r="AJ535" s="32" t="s">
        <v>2139</v>
      </c>
      <c r="AK535" s="32" t="s">
        <v>2139</v>
      </c>
      <c r="AL535" s="32"/>
      <c r="AM535" s="32"/>
      <c r="AN535" s="74" t="s">
        <v>8782</v>
      </c>
      <c r="AO535" s="74" t="s">
        <v>8782</v>
      </c>
      <c r="AP535" s="74" t="s">
        <v>9312</v>
      </c>
      <c r="AQ535" s="74" t="s">
        <v>9312</v>
      </c>
      <c r="AR535" s="2"/>
      <c r="AS535" s="3"/>
      <c r="AT535" s="3"/>
      <c r="AU535" s="3"/>
      <c r="AV535" s="3"/>
    </row>
    <row r="536" spans="1:48" x14ac:dyDescent="0.25">
      <c r="A536" s="46" t="s">
        <v>955</v>
      </c>
      <c r="B536">
        <v>536</v>
      </c>
      <c r="C536" s="47" t="s">
        <v>7990</v>
      </c>
      <c r="D536" s="49"/>
      <c r="E536" s="50">
        <v>7667.3125</v>
      </c>
      <c r="F536" s="50">
        <v>4010.39453125</v>
      </c>
      <c r="G536" s="51"/>
      <c r="H536" s="52"/>
      <c r="I536" s="52"/>
      <c r="J536" s="63"/>
      <c r="K536" s="32">
        <v>1</v>
      </c>
      <c r="L536" s="32">
        <v>0</v>
      </c>
      <c r="M536" s="33">
        <v>0</v>
      </c>
      <c r="N536" s="33">
        <v>2.8800000000000001E-4</v>
      </c>
      <c r="O536" s="33">
        <v>9.9999999999999995E-7</v>
      </c>
      <c r="P536" s="33">
        <v>0.454432</v>
      </c>
      <c r="Q536" s="33">
        <v>0</v>
      </c>
      <c r="R536" s="33">
        <v>0</v>
      </c>
      <c r="S536" s="48">
        <v>536</v>
      </c>
      <c r="T5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6" s="54">
        <v>388</v>
      </c>
      <c r="V536" s="54">
        <v>1494</v>
      </c>
      <c r="W536" s="54">
        <v>7526</v>
      </c>
      <c r="X536" s="54">
        <v>4841</v>
      </c>
      <c r="Y536" s="54">
        <v>10800</v>
      </c>
      <c r="Z536" s="54" t="s">
        <v>5799</v>
      </c>
      <c r="AA536" s="54"/>
      <c r="AB536" s="54"/>
      <c r="AC536" s="54" t="s">
        <v>6576</v>
      </c>
      <c r="AD536" s="56">
        <v>41516.435173611113</v>
      </c>
      <c r="AE536" s="54" t="s">
        <v>6607</v>
      </c>
      <c r="AF536" s="60" t="s">
        <v>7142</v>
      </c>
      <c r="AG536" s="54" t="s">
        <v>54</v>
      </c>
      <c r="AH536" s="32"/>
      <c r="AI536" s="32"/>
      <c r="AJ536" s="32"/>
      <c r="AK536" s="32"/>
      <c r="AL536" s="32"/>
      <c r="AM536" s="32"/>
      <c r="AN536" s="32"/>
      <c r="AO536" s="32"/>
      <c r="AP536" s="32"/>
      <c r="AQ536" s="32"/>
      <c r="AR536" s="2"/>
      <c r="AS536" s="3"/>
      <c r="AT536" s="3"/>
      <c r="AU536" s="3"/>
      <c r="AV536" s="3"/>
    </row>
    <row r="537" spans="1:48" x14ac:dyDescent="0.25">
      <c r="A537" s="46" t="s">
        <v>538</v>
      </c>
      <c r="B537">
        <v>537</v>
      </c>
      <c r="C537" s="47" t="s">
        <v>7991</v>
      </c>
      <c r="D537" s="49"/>
      <c r="E537" s="50">
        <v>2671.81005859375</v>
      </c>
      <c r="F537" s="50">
        <v>2386.2060546875</v>
      </c>
      <c r="G537" s="51"/>
      <c r="H537" s="52"/>
      <c r="I537" s="52"/>
      <c r="J537" s="63"/>
      <c r="K537" s="32">
        <v>1</v>
      </c>
      <c r="L537" s="32">
        <v>1</v>
      </c>
      <c r="M537" s="33">
        <v>0</v>
      </c>
      <c r="N537" s="33">
        <v>0</v>
      </c>
      <c r="O537" s="33">
        <v>0</v>
      </c>
      <c r="P537" s="33">
        <v>0.99999899999999997</v>
      </c>
      <c r="Q537" s="33">
        <v>0</v>
      </c>
      <c r="R537" s="33" t="s">
        <v>8309</v>
      </c>
      <c r="S537" s="48">
        <v>537</v>
      </c>
      <c r="T5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7" s="54">
        <v>0</v>
      </c>
      <c r="V537" s="54">
        <v>131</v>
      </c>
      <c r="W537" s="54">
        <v>2921</v>
      </c>
      <c r="X537" s="54">
        <v>1</v>
      </c>
      <c r="Y537" s="54">
        <v>7200</v>
      </c>
      <c r="Z537" s="54" t="s">
        <v>5800</v>
      </c>
      <c r="AA537" s="54" t="s">
        <v>6168</v>
      </c>
      <c r="AB537" s="60" t="s">
        <v>6455</v>
      </c>
      <c r="AC537" s="54" t="s">
        <v>6027</v>
      </c>
      <c r="AD537" s="56">
        <v>41054.55159722222</v>
      </c>
      <c r="AE537" s="54" t="s">
        <v>6607</v>
      </c>
      <c r="AF537" s="60" t="s">
        <v>7143</v>
      </c>
      <c r="AG537" s="54" t="s">
        <v>55</v>
      </c>
      <c r="AH537" s="32" t="s">
        <v>1921</v>
      </c>
      <c r="AI537" s="32" t="s">
        <v>1921</v>
      </c>
      <c r="AJ537" s="32" t="s">
        <v>2139</v>
      </c>
      <c r="AK537" s="32" t="s">
        <v>2139</v>
      </c>
      <c r="AL537" s="32"/>
      <c r="AM537" s="32"/>
      <c r="AN537" s="74" t="s">
        <v>8783</v>
      </c>
      <c r="AO537" s="74" t="s">
        <v>8783</v>
      </c>
      <c r="AP537" s="74" t="s">
        <v>9313</v>
      </c>
      <c r="AQ537" s="74" t="s">
        <v>9313</v>
      </c>
      <c r="AR537" s="2"/>
      <c r="AS537" s="3"/>
      <c r="AT537" s="3"/>
      <c r="AU537" s="3"/>
      <c r="AV537" s="3"/>
    </row>
    <row r="538" spans="1:48" x14ac:dyDescent="0.25">
      <c r="A538" s="46" t="s">
        <v>539</v>
      </c>
      <c r="B538">
        <v>538</v>
      </c>
      <c r="C538" s="47" t="s">
        <v>7992</v>
      </c>
      <c r="D538" s="49"/>
      <c r="E538" s="50">
        <v>5400.26806640625</v>
      </c>
      <c r="F538" s="50">
        <v>9430.53515625</v>
      </c>
      <c r="G538" s="51"/>
      <c r="H538" s="52"/>
      <c r="I538" s="52"/>
      <c r="J538" s="63"/>
      <c r="K538" s="32">
        <v>1</v>
      </c>
      <c r="L538" s="32">
        <v>1</v>
      </c>
      <c r="M538" s="33">
        <v>0</v>
      </c>
      <c r="N538" s="33">
        <v>1</v>
      </c>
      <c r="O538" s="33">
        <v>0</v>
      </c>
      <c r="P538" s="33">
        <v>0.99999899999999997</v>
      </c>
      <c r="Q538" s="33">
        <v>0</v>
      </c>
      <c r="R538" s="33">
        <v>1</v>
      </c>
      <c r="S538" s="48">
        <v>538</v>
      </c>
      <c r="T5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8" s="54">
        <v>123</v>
      </c>
      <c r="V538" s="54">
        <v>4580</v>
      </c>
      <c r="W538" s="54">
        <v>78258</v>
      </c>
      <c r="X538" s="54">
        <v>17286</v>
      </c>
      <c r="Y538" s="54">
        <v>7200</v>
      </c>
      <c r="Z538" s="54" t="s">
        <v>5801</v>
      </c>
      <c r="AA538" s="54" t="s">
        <v>6024</v>
      </c>
      <c r="AB538" s="60" t="s">
        <v>6456</v>
      </c>
      <c r="AC538" s="54" t="s">
        <v>6024</v>
      </c>
      <c r="AD538" s="56">
        <v>39911.68886574074</v>
      </c>
      <c r="AE538" s="54" t="s">
        <v>6607</v>
      </c>
      <c r="AF538" s="60" t="s">
        <v>7144</v>
      </c>
      <c r="AG538" s="54" t="s">
        <v>55</v>
      </c>
      <c r="AH538" s="32"/>
      <c r="AI538" s="32"/>
      <c r="AJ538" s="32"/>
      <c r="AK538" s="32"/>
      <c r="AL538" s="32"/>
      <c r="AM538" s="32"/>
      <c r="AN538" s="74" t="s">
        <v>8784</v>
      </c>
      <c r="AO538" s="74" t="s">
        <v>8784</v>
      </c>
      <c r="AP538" s="74" t="s">
        <v>9314</v>
      </c>
      <c r="AQ538" s="74" t="s">
        <v>9314</v>
      </c>
      <c r="AR538" s="2"/>
      <c r="AS538" s="3"/>
      <c r="AT538" s="3"/>
      <c r="AU538" s="3"/>
      <c r="AV538" s="3"/>
    </row>
    <row r="539" spans="1:48" x14ac:dyDescent="0.25">
      <c r="A539" s="46" t="s">
        <v>540</v>
      </c>
      <c r="B539">
        <v>539</v>
      </c>
      <c r="C539" s="47" t="s">
        <v>7993</v>
      </c>
      <c r="D539" s="49"/>
      <c r="E539" s="50">
        <v>6491.35888671875</v>
      </c>
      <c r="F539" s="50">
        <v>7218.76708984375</v>
      </c>
      <c r="G539" s="51"/>
      <c r="H539" s="52"/>
      <c r="I539" s="52"/>
      <c r="J539" s="63"/>
      <c r="K539" s="32">
        <v>1</v>
      </c>
      <c r="L539" s="32">
        <v>1</v>
      </c>
      <c r="M539" s="33">
        <v>0</v>
      </c>
      <c r="N539" s="33">
        <v>1</v>
      </c>
      <c r="O539" s="33">
        <v>0</v>
      </c>
      <c r="P539" s="33">
        <v>0.99999899999999997</v>
      </c>
      <c r="Q539" s="33">
        <v>0</v>
      </c>
      <c r="R539" s="33">
        <v>1</v>
      </c>
      <c r="S539" s="48">
        <v>539</v>
      </c>
      <c r="T5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39" s="54">
        <v>406</v>
      </c>
      <c r="V539" s="54">
        <v>515</v>
      </c>
      <c r="W539" s="54">
        <v>2584</v>
      </c>
      <c r="X539" s="54">
        <v>6049</v>
      </c>
      <c r="Y539" s="54"/>
      <c r="Z539" s="54" t="s">
        <v>5802</v>
      </c>
      <c r="AA539" s="54" t="s">
        <v>6169</v>
      </c>
      <c r="AB539" s="60" t="s">
        <v>6457</v>
      </c>
      <c r="AC539" s="54"/>
      <c r="AD539" s="56">
        <v>43118.378692129627</v>
      </c>
      <c r="AE539" s="54" t="s">
        <v>6607</v>
      </c>
      <c r="AF539" s="60" t="s">
        <v>7145</v>
      </c>
      <c r="AG539" s="54" t="s">
        <v>55</v>
      </c>
      <c r="AH539" s="32"/>
      <c r="AI539" s="32"/>
      <c r="AJ539" s="32"/>
      <c r="AK539" s="32"/>
      <c r="AL539" s="32"/>
      <c r="AM539" s="32"/>
      <c r="AN539" s="74" t="s">
        <v>8785</v>
      </c>
      <c r="AO539" s="74" t="s">
        <v>8785</v>
      </c>
      <c r="AP539" s="74" t="s">
        <v>9315</v>
      </c>
      <c r="AQ539" s="74" t="s">
        <v>9315</v>
      </c>
      <c r="AR539" s="2"/>
      <c r="AS539" s="3"/>
      <c r="AT539" s="3"/>
      <c r="AU539" s="3"/>
      <c r="AV539" s="3"/>
    </row>
    <row r="540" spans="1:48" x14ac:dyDescent="0.25">
      <c r="A540" s="46" t="s">
        <v>541</v>
      </c>
      <c r="B540">
        <v>540</v>
      </c>
      <c r="C540" s="47" t="s">
        <v>7994</v>
      </c>
      <c r="D540" s="49"/>
      <c r="E540" s="50">
        <v>793.53497314453125</v>
      </c>
      <c r="F540" s="50">
        <v>3333.1630859375</v>
      </c>
      <c r="G540" s="51"/>
      <c r="H540" s="52"/>
      <c r="I540" s="52"/>
      <c r="J540" s="63"/>
      <c r="K540" s="32">
        <v>0</v>
      </c>
      <c r="L540" s="32">
        <v>1</v>
      </c>
      <c r="M540" s="33">
        <v>0</v>
      </c>
      <c r="N540" s="33">
        <v>0.33333299999999999</v>
      </c>
      <c r="O540" s="33">
        <v>0</v>
      </c>
      <c r="P540" s="33">
        <v>0.63829800000000003</v>
      </c>
      <c r="Q540" s="33">
        <v>0</v>
      </c>
      <c r="R540" s="33">
        <v>0</v>
      </c>
      <c r="S540" s="48">
        <v>540</v>
      </c>
      <c r="T5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0" s="54">
        <v>761</v>
      </c>
      <c r="V540" s="54">
        <v>656</v>
      </c>
      <c r="W540" s="54">
        <v>3040</v>
      </c>
      <c r="X540" s="54">
        <v>4821</v>
      </c>
      <c r="Y540" s="54">
        <v>-36000</v>
      </c>
      <c r="Z540" s="54" t="s">
        <v>5803</v>
      </c>
      <c r="AA540" s="54"/>
      <c r="AB540" s="54"/>
      <c r="AC540" s="54" t="s">
        <v>6601</v>
      </c>
      <c r="AD540" s="56">
        <v>40258.440034722225</v>
      </c>
      <c r="AE540" s="54" t="s">
        <v>6607</v>
      </c>
      <c r="AF540" s="60" t="s">
        <v>7146</v>
      </c>
      <c r="AG540" s="54" t="s">
        <v>55</v>
      </c>
      <c r="AH540" s="32" t="s">
        <v>1922</v>
      </c>
      <c r="AI540" s="32" t="s">
        <v>1922</v>
      </c>
      <c r="AJ540" s="32" t="s">
        <v>2144</v>
      </c>
      <c r="AK540" s="32" t="s">
        <v>2144</v>
      </c>
      <c r="AL540" s="32"/>
      <c r="AM540" s="32"/>
      <c r="AN540" s="74" t="s">
        <v>8786</v>
      </c>
      <c r="AO540" s="74" t="s">
        <v>8786</v>
      </c>
      <c r="AP540" s="74" t="s">
        <v>9316</v>
      </c>
      <c r="AQ540" s="74" t="s">
        <v>9316</v>
      </c>
      <c r="AR540" s="2"/>
      <c r="AS540" s="3"/>
      <c r="AT540" s="3"/>
      <c r="AU540" s="3"/>
      <c r="AV540" s="3"/>
    </row>
    <row r="541" spans="1:48" x14ac:dyDescent="0.25">
      <c r="A541" s="46" t="s">
        <v>565</v>
      </c>
      <c r="B541">
        <v>541</v>
      </c>
      <c r="C541" s="47" t="s">
        <v>7995</v>
      </c>
      <c r="D541" s="49"/>
      <c r="E541" s="50">
        <v>3242.75390625</v>
      </c>
      <c r="F541" s="50">
        <v>7335.4228515625</v>
      </c>
      <c r="G541" s="51"/>
      <c r="H541" s="52"/>
      <c r="I541" s="52"/>
      <c r="J541" s="63"/>
      <c r="K541" s="32">
        <v>3</v>
      </c>
      <c r="L541" s="32">
        <v>1</v>
      </c>
      <c r="M541" s="33">
        <v>2</v>
      </c>
      <c r="N541" s="33">
        <v>0.5</v>
      </c>
      <c r="O541" s="33">
        <v>0</v>
      </c>
      <c r="P541" s="33">
        <v>1.723403</v>
      </c>
      <c r="Q541" s="33">
        <v>0</v>
      </c>
      <c r="R541" s="33">
        <v>0</v>
      </c>
      <c r="S541" s="48">
        <v>541</v>
      </c>
      <c r="T5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1" s="54">
        <v>566</v>
      </c>
      <c r="V541" s="54">
        <v>469</v>
      </c>
      <c r="W541" s="54">
        <v>1061</v>
      </c>
      <c r="X541" s="54">
        <v>1230</v>
      </c>
      <c r="Y541" s="54">
        <v>7200</v>
      </c>
      <c r="Z541" s="54" t="s">
        <v>5804</v>
      </c>
      <c r="AA541" s="54"/>
      <c r="AB541" s="60" t="s">
        <v>6458</v>
      </c>
      <c r="AC541" s="54" t="s">
        <v>6024</v>
      </c>
      <c r="AD541" s="56">
        <v>40819.886087962965</v>
      </c>
      <c r="AE541" s="54" t="s">
        <v>6607</v>
      </c>
      <c r="AF541" s="60" t="s">
        <v>7147</v>
      </c>
      <c r="AG541" s="54" t="s">
        <v>55</v>
      </c>
      <c r="AH541" s="32" t="s">
        <v>1922</v>
      </c>
      <c r="AI541" s="32" t="s">
        <v>1922</v>
      </c>
      <c r="AJ541" s="32" t="s">
        <v>2144</v>
      </c>
      <c r="AK541" s="32" t="s">
        <v>2144</v>
      </c>
      <c r="AL541" s="32"/>
      <c r="AM541" s="32"/>
      <c r="AN541" s="74" t="s">
        <v>8787</v>
      </c>
      <c r="AO541" s="74" t="s">
        <v>8787</v>
      </c>
      <c r="AP541" s="74" t="s">
        <v>9317</v>
      </c>
      <c r="AQ541" s="74" t="s">
        <v>9317</v>
      </c>
      <c r="AR541" s="2"/>
      <c r="AS541" s="3"/>
      <c r="AT541" s="3"/>
      <c r="AU541" s="3"/>
      <c r="AV541" s="3"/>
    </row>
    <row r="542" spans="1:48" x14ac:dyDescent="0.25">
      <c r="A542" s="46" t="s">
        <v>542</v>
      </c>
      <c r="B542">
        <v>542</v>
      </c>
      <c r="C542" s="47" t="s">
        <v>7996</v>
      </c>
      <c r="D542" s="49"/>
      <c r="E542" s="50">
        <v>8987.517578125</v>
      </c>
      <c r="F542" s="50">
        <v>2461.6435546875</v>
      </c>
      <c r="G542" s="51"/>
      <c r="H542" s="52"/>
      <c r="I542" s="52"/>
      <c r="J542" s="63"/>
      <c r="K542" s="32">
        <v>1</v>
      </c>
      <c r="L542" s="32">
        <v>1</v>
      </c>
      <c r="M542" s="33">
        <v>0</v>
      </c>
      <c r="N542" s="33">
        <v>0</v>
      </c>
      <c r="O542" s="33">
        <v>0</v>
      </c>
      <c r="P542" s="33">
        <v>0.99999899999999997</v>
      </c>
      <c r="Q542" s="33">
        <v>0</v>
      </c>
      <c r="R542" s="33" t="s">
        <v>8309</v>
      </c>
      <c r="S542" s="48">
        <v>542</v>
      </c>
      <c r="T5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2" s="54">
        <v>107</v>
      </c>
      <c r="V542" s="54">
        <v>413</v>
      </c>
      <c r="W542" s="54">
        <v>6790</v>
      </c>
      <c r="X542" s="54">
        <v>8023</v>
      </c>
      <c r="Y542" s="54">
        <v>7200</v>
      </c>
      <c r="Z542" s="54" t="s">
        <v>5805</v>
      </c>
      <c r="AA542" s="54"/>
      <c r="AB542" s="60" t="s">
        <v>6459</v>
      </c>
      <c r="AC542" s="54" t="s">
        <v>6027</v>
      </c>
      <c r="AD542" s="56">
        <v>40443.949479166666</v>
      </c>
      <c r="AE542" s="54" t="s">
        <v>6607</v>
      </c>
      <c r="AF542" s="60" t="s">
        <v>7148</v>
      </c>
      <c r="AG542" s="54" t="s">
        <v>55</v>
      </c>
      <c r="AH542" s="32" t="s">
        <v>1923</v>
      </c>
      <c r="AI542" s="32" t="s">
        <v>1923</v>
      </c>
      <c r="AJ542" s="32" t="s">
        <v>2139</v>
      </c>
      <c r="AK542" s="32" t="s">
        <v>2139</v>
      </c>
      <c r="AL542" s="32"/>
      <c r="AM542" s="32"/>
      <c r="AN542" s="74" t="s">
        <v>8788</v>
      </c>
      <c r="AO542" s="74" t="s">
        <v>8788</v>
      </c>
      <c r="AP542" s="74" t="s">
        <v>9318</v>
      </c>
      <c r="AQ542" s="74" t="s">
        <v>9318</v>
      </c>
      <c r="AR542" s="2"/>
      <c r="AS542" s="3"/>
      <c r="AT542" s="3"/>
      <c r="AU542" s="3"/>
      <c r="AV542" s="3"/>
    </row>
    <row r="543" spans="1:48" x14ac:dyDescent="0.25">
      <c r="A543" s="46" t="s">
        <v>543</v>
      </c>
      <c r="B543">
        <v>543</v>
      </c>
      <c r="C543" s="47" t="s">
        <v>7997</v>
      </c>
      <c r="D543" s="49"/>
      <c r="E543" s="50">
        <v>5780.37060546875</v>
      </c>
      <c r="F543" s="50">
        <v>4253.44677734375</v>
      </c>
      <c r="G543" s="51"/>
      <c r="H543" s="52"/>
      <c r="I543" s="52"/>
      <c r="J543" s="63"/>
      <c r="K543" s="32">
        <v>0</v>
      </c>
      <c r="L543" s="32">
        <v>5</v>
      </c>
      <c r="M543" s="33">
        <v>1261.414732</v>
      </c>
      <c r="N543" s="33">
        <v>5.2300000000000003E-4</v>
      </c>
      <c r="O543" s="33">
        <v>2.6979999999999999E-3</v>
      </c>
      <c r="P543" s="33">
        <v>0.86439200000000005</v>
      </c>
      <c r="Q543" s="33">
        <v>0.2</v>
      </c>
      <c r="R543" s="33">
        <v>0</v>
      </c>
      <c r="S543" s="48">
        <v>543</v>
      </c>
      <c r="T5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3" s="54">
        <v>376</v>
      </c>
      <c r="V543" s="54">
        <v>212</v>
      </c>
      <c r="W543" s="54">
        <v>4264</v>
      </c>
      <c r="X543" s="54">
        <v>3382</v>
      </c>
      <c r="Y543" s="54">
        <v>-25200</v>
      </c>
      <c r="Z543" s="54"/>
      <c r="AA543" s="54"/>
      <c r="AB543" s="54"/>
      <c r="AC543" s="54" t="s">
        <v>6577</v>
      </c>
      <c r="AD543" s="56">
        <v>40950.875416666669</v>
      </c>
      <c r="AE543" s="54" t="s">
        <v>6607</v>
      </c>
      <c r="AF543" s="60" t="s">
        <v>7149</v>
      </c>
      <c r="AG543" s="54" t="s">
        <v>55</v>
      </c>
      <c r="AH543" s="32" t="s">
        <v>8380</v>
      </c>
      <c r="AI543" s="32" t="s">
        <v>8380</v>
      </c>
      <c r="AJ543" s="32" t="s">
        <v>2144</v>
      </c>
      <c r="AK543" s="32" t="s">
        <v>2144</v>
      </c>
      <c r="AL543" s="32"/>
      <c r="AM543" s="32"/>
      <c r="AN543" s="74" t="s">
        <v>8789</v>
      </c>
      <c r="AO543" s="74" t="s">
        <v>8789</v>
      </c>
      <c r="AP543" s="74" t="s">
        <v>9319</v>
      </c>
      <c r="AQ543" s="74" t="s">
        <v>9319</v>
      </c>
      <c r="AR543" s="2"/>
      <c r="AS543" s="3"/>
      <c r="AT543" s="3"/>
      <c r="AU543" s="3"/>
      <c r="AV543" s="3"/>
    </row>
    <row r="544" spans="1:48" x14ac:dyDescent="0.25">
      <c r="A544" s="46" t="s">
        <v>956</v>
      </c>
      <c r="B544">
        <v>544</v>
      </c>
      <c r="C544" s="47" t="s">
        <v>7998</v>
      </c>
      <c r="D544" s="49"/>
      <c r="E544" s="50">
        <v>8935.43359375</v>
      </c>
      <c r="F544" s="50">
        <v>6986.59716796875</v>
      </c>
      <c r="G544" s="51"/>
      <c r="H544" s="52"/>
      <c r="I544" s="52"/>
      <c r="J544" s="63"/>
      <c r="K544" s="32">
        <v>1</v>
      </c>
      <c r="L544" s="32">
        <v>0</v>
      </c>
      <c r="M544" s="33">
        <v>0</v>
      </c>
      <c r="N544" s="33">
        <v>3.97E-4</v>
      </c>
      <c r="O544" s="33">
        <v>1.16E-4</v>
      </c>
      <c r="P544" s="33">
        <v>0.29694700000000002</v>
      </c>
      <c r="Q544" s="33">
        <v>0</v>
      </c>
      <c r="R544" s="33">
        <v>0</v>
      </c>
      <c r="S544" s="48">
        <v>544</v>
      </c>
      <c r="T5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4" s="54">
        <v>640</v>
      </c>
      <c r="V544" s="54">
        <v>447</v>
      </c>
      <c r="W544" s="54">
        <v>16732</v>
      </c>
      <c r="X544" s="54">
        <v>20663</v>
      </c>
      <c r="Y544" s="54"/>
      <c r="Z544" s="54"/>
      <c r="AA544" s="54"/>
      <c r="AB544" s="54"/>
      <c r="AC544" s="54"/>
      <c r="AD544" s="56">
        <v>42599.646041666667</v>
      </c>
      <c r="AE544" s="54" t="s">
        <v>6607</v>
      </c>
      <c r="AF544" s="60" t="s">
        <v>7150</v>
      </c>
      <c r="AG544" s="54" t="s">
        <v>54</v>
      </c>
      <c r="AH544" s="32"/>
      <c r="AI544" s="32"/>
      <c r="AJ544" s="32"/>
      <c r="AK544" s="32"/>
      <c r="AL544" s="32"/>
      <c r="AM544" s="32"/>
      <c r="AN544" s="32"/>
      <c r="AO544" s="32"/>
      <c r="AP544" s="32"/>
      <c r="AQ544" s="32"/>
      <c r="AR544" s="2"/>
      <c r="AS544" s="3"/>
      <c r="AT544" s="3"/>
      <c r="AU544" s="3"/>
      <c r="AV544" s="3"/>
    </row>
    <row r="545" spans="1:48" x14ac:dyDescent="0.25">
      <c r="A545" s="46" t="s">
        <v>544</v>
      </c>
      <c r="B545">
        <v>545</v>
      </c>
      <c r="C545" s="47" t="s">
        <v>7999</v>
      </c>
      <c r="D545" s="49"/>
      <c r="E545" s="50">
        <v>7740.3212890625</v>
      </c>
      <c r="F545" s="50">
        <v>2456.75341796875</v>
      </c>
      <c r="G545" s="51"/>
      <c r="H545" s="52"/>
      <c r="I545" s="52"/>
      <c r="J545" s="63"/>
      <c r="K545" s="32">
        <v>0</v>
      </c>
      <c r="L545" s="32">
        <v>2</v>
      </c>
      <c r="M545" s="33">
        <v>0</v>
      </c>
      <c r="N545" s="33">
        <v>4.4099999999999999E-4</v>
      </c>
      <c r="O545" s="33">
        <v>3.0899999999999998E-4</v>
      </c>
      <c r="P545" s="33">
        <v>0.38038</v>
      </c>
      <c r="Q545" s="33">
        <v>1</v>
      </c>
      <c r="R545" s="33">
        <v>0</v>
      </c>
      <c r="S545" s="48">
        <v>545</v>
      </c>
      <c r="T5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5" s="54">
        <v>1514</v>
      </c>
      <c r="V545" s="54">
        <v>2977</v>
      </c>
      <c r="W545" s="54">
        <v>12228</v>
      </c>
      <c r="X545" s="54">
        <v>4664</v>
      </c>
      <c r="Y545" s="54">
        <v>-7200</v>
      </c>
      <c r="Z545" s="54" t="s">
        <v>5806</v>
      </c>
      <c r="AA545" s="54"/>
      <c r="AB545" s="54"/>
      <c r="AC545" s="54" t="s">
        <v>6588</v>
      </c>
      <c r="AD545" s="56">
        <v>40075.532256944447</v>
      </c>
      <c r="AE545" s="54" t="s">
        <v>6607</v>
      </c>
      <c r="AF545" s="60" t="s">
        <v>7151</v>
      </c>
      <c r="AG545" s="54" t="s">
        <v>55</v>
      </c>
      <c r="AH545" s="32"/>
      <c r="AI545" s="32"/>
      <c r="AJ545" s="32"/>
      <c r="AK545" s="32"/>
      <c r="AL545" s="32"/>
      <c r="AM545" s="32"/>
      <c r="AN545" s="74" t="s">
        <v>8790</v>
      </c>
      <c r="AO545" s="74" t="s">
        <v>8790</v>
      </c>
      <c r="AP545" s="74" t="s">
        <v>9292</v>
      </c>
      <c r="AQ545" s="74" t="s">
        <v>9292</v>
      </c>
      <c r="AR545" s="2"/>
      <c r="AS545" s="3"/>
      <c r="AT545" s="3"/>
      <c r="AU545" s="3"/>
      <c r="AV545" s="3"/>
    </row>
    <row r="546" spans="1:48" x14ac:dyDescent="0.25">
      <c r="A546" s="46" t="s">
        <v>852</v>
      </c>
      <c r="B546">
        <v>546</v>
      </c>
      <c r="C546" s="47" t="s">
        <v>8000</v>
      </c>
      <c r="D546" s="49"/>
      <c r="E546" s="50">
        <v>6656.52783203125</v>
      </c>
      <c r="F546" s="50">
        <v>5622.26513671875</v>
      </c>
      <c r="G546" s="51"/>
      <c r="H546" s="52"/>
      <c r="I546" s="52"/>
      <c r="J546" s="63"/>
      <c r="K546" s="32">
        <v>9</v>
      </c>
      <c r="L546" s="32">
        <v>1</v>
      </c>
      <c r="M546" s="33">
        <v>302.180004</v>
      </c>
      <c r="N546" s="33">
        <v>4.8899999999999996E-4</v>
      </c>
      <c r="O546" s="33">
        <v>1.3450000000000001E-3</v>
      </c>
      <c r="P546" s="33">
        <v>1.2686010000000001</v>
      </c>
      <c r="Q546" s="33">
        <v>0.18055555555555555</v>
      </c>
      <c r="R546" s="33">
        <v>0.1111111111111111</v>
      </c>
      <c r="S546" s="48">
        <v>546</v>
      </c>
      <c r="T5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6" s="54">
        <v>1250</v>
      </c>
      <c r="V546" s="54">
        <v>2289</v>
      </c>
      <c r="W546" s="54">
        <v>27617</v>
      </c>
      <c r="X546" s="54">
        <v>13849</v>
      </c>
      <c r="Y546" s="54">
        <v>7200</v>
      </c>
      <c r="Z546" s="54" t="s">
        <v>5807</v>
      </c>
      <c r="AA546" s="54"/>
      <c r="AB546" s="54"/>
      <c r="AC546" s="54" t="s">
        <v>6024</v>
      </c>
      <c r="AD546" s="56">
        <v>40601.845150462963</v>
      </c>
      <c r="AE546" s="54" t="s">
        <v>6607</v>
      </c>
      <c r="AF546" s="60" t="s">
        <v>7152</v>
      </c>
      <c r="AG546" s="54" t="s">
        <v>55</v>
      </c>
      <c r="AH546" s="32" t="s">
        <v>2122</v>
      </c>
      <c r="AI546" s="32" t="s">
        <v>2122</v>
      </c>
      <c r="AJ546" s="32" t="s">
        <v>2139</v>
      </c>
      <c r="AK546" s="32" t="s">
        <v>2139</v>
      </c>
      <c r="AL546" s="32"/>
      <c r="AM546" s="32"/>
      <c r="AN546" s="74" t="s">
        <v>8791</v>
      </c>
      <c r="AO546" s="74" t="s">
        <v>8791</v>
      </c>
      <c r="AP546" s="74" t="s">
        <v>9320</v>
      </c>
      <c r="AQ546" s="74" t="s">
        <v>9320</v>
      </c>
      <c r="AR546" s="2"/>
      <c r="AS546" s="3"/>
      <c r="AT546" s="3"/>
      <c r="AU546" s="3"/>
      <c r="AV546" s="3"/>
    </row>
    <row r="547" spans="1:48" x14ac:dyDescent="0.25">
      <c r="A547" s="46" t="s">
        <v>545</v>
      </c>
      <c r="B547">
        <v>547</v>
      </c>
      <c r="C547" s="47" t="s">
        <v>8001</v>
      </c>
      <c r="D547" s="49"/>
      <c r="E547" s="50">
        <v>7309.07763671875</v>
      </c>
      <c r="F547" s="50">
        <v>9227.421875</v>
      </c>
      <c r="G547" s="51"/>
      <c r="H547" s="52"/>
      <c r="I547" s="52"/>
      <c r="J547" s="63"/>
      <c r="K547" s="32">
        <v>0</v>
      </c>
      <c r="L547" s="32">
        <v>1</v>
      </c>
      <c r="M547" s="33">
        <v>0</v>
      </c>
      <c r="N547" s="33">
        <v>4.2099999999999999E-4</v>
      </c>
      <c r="O547" s="33">
        <v>3.3700000000000001E-4</v>
      </c>
      <c r="P547" s="33">
        <v>0.25914799999999999</v>
      </c>
      <c r="Q547" s="33">
        <v>0</v>
      </c>
      <c r="R547" s="33">
        <v>0</v>
      </c>
      <c r="S547" s="48">
        <v>547</v>
      </c>
      <c r="T5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7" s="54">
        <v>5004</v>
      </c>
      <c r="V547" s="54">
        <v>840</v>
      </c>
      <c r="W547" s="54">
        <v>7317</v>
      </c>
      <c r="X547" s="54">
        <v>5196</v>
      </c>
      <c r="Y547" s="54">
        <v>-25200</v>
      </c>
      <c r="Z547" s="54"/>
      <c r="AA547" s="54"/>
      <c r="AB547" s="54"/>
      <c r="AC547" s="54" t="s">
        <v>6577</v>
      </c>
      <c r="AD547" s="56">
        <v>41996.459606481483</v>
      </c>
      <c r="AE547" s="54" t="s">
        <v>6607</v>
      </c>
      <c r="AF547" s="60" t="s">
        <v>7153</v>
      </c>
      <c r="AG547" s="54" t="s">
        <v>55</v>
      </c>
      <c r="AH547" s="32"/>
      <c r="AI547" s="32"/>
      <c r="AJ547" s="32"/>
      <c r="AK547" s="32"/>
      <c r="AL547" s="32"/>
      <c r="AM547" s="32"/>
      <c r="AN547" s="74" t="s">
        <v>8792</v>
      </c>
      <c r="AO547" s="74" t="s">
        <v>8792</v>
      </c>
      <c r="AP547" s="74" t="s">
        <v>9321</v>
      </c>
      <c r="AQ547" s="74" t="s">
        <v>9321</v>
      </c>
      <c r="AR547" s="2"/>
      <c r="AS547" s="3"/>
      <c r="AT547" s="3"/>
      <c r="AU547" s="3"/>
      <c r="AV547" s="3"/>
    </row>
    <row r="548" spans="1:48" x14ac:dyDescent="0.25">
      <c r="A548" s="46" t="s">
        <v>546</v>
      </c>
      <c r="B548">
        <v>548</v>
      </c>
      <c r="C548" s="47" t="s">
        <v>8002</v>
      </c>
      <c r="D548" s="49"/>
      <c r="E548" s="50">
        <v>7367.361328125</v>
      </c>
      <c r="F548" s="50">
        <v>409.81008911132813</v>
      </c>
      <c r="G548" s="51"/>
      <c r="H548" s="52"/>
      <c r="I548" s="52"/>
      <c r="J548" s="63"/>
      <c r="K548" s="32">
        <v>1</v>
      </c>
      <c r="L548" s="32">
        <v>1</v>
      </c>
      <c r="M548" s="33">
        <v>0</v>
      </c>
      <c r="N548" s="33">
        <v>0</v>
      </c>
      <c r="O548" s="33">
        <v>0</v>
      </c>
      <c r="P548" s="33">
        <v>0.99999899999999997</v>
      </c>
      <c r="Q548" s="33">
        <v>0</v>
      </c>
      <c r="R548" s="33" t="s">
        <v>8309</v>
      </c>
      <c r="S548" s="48">
        <v>548</v>
      </c>
      <c r="T5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8" s="54">
        <v>1083</v>
      </c>
      <c r="V548" s="54">
        <v>1532</v>
      </c>
      <c r="W548" s="54">
        <v>13440</v>
      </c>
      <c r="X548" s="54">
        <v>20958</v>
      </c>
      <c r="Y548" s="54">
        <v>7200</v>
      </c>
      <c r="Z548" s="54" t="s">
        <v>5808</v>
      </c>
      <c r="AA548" s="54" t="s">
        <v>6053</v>
      </c>
      <c r="AB548" s="60" t="s">
        <v>6460</v>
      </c>
      <c r="AC548" s="54" t="s">
        <v>6575</v>
      </c>
      <c r="AD548" s="56">
        <v>40902.964502314811</v>
      </c>
      <c r="AE548" s="54" t="s">
        <v>6607</v>
      </c>
      <c r="AF548" s="60" t="s">
        <v>7154</v>
      </c>
      <c r="AG548" s="54" t="s">
        <v>55</v>
      </c>
      <c r="AH548" s="32" t="s">
        <v>1925</v>
      </c>
      <c r="AI548" s="32" t="s">
        <v>1925</v>
      </c>
      <c r="AJ548" s="32" t="s">
        <v>2139</v>
      </c>
      <c r="AK548" s="32" t="s">
        <v>2139</v>
      </c>
      <c r="AL548" s="32"/>
      <c r="AM548" s="32"/>
      <c r="AN548" s="74" t="s">
        <v>8793</v>
      </c>
      <c r="AO548" s="74" t="s">
        <v>8793</v>
      </c>
      <c r="AP548" s="74" t="s">
        <v>9322</v>
      </c>
      <c r="AQ548" s="74" t="s">
        <v>9322</v>
      </c>
      <c r="AR548" s="2"/>
      <c r="AS548" s="3"/>
      <c r="AT548" s="3"/>
      <c r="AU548" s="3"/>
      <c r="AV548" s="3"/>
    </row>
    <row r="549" spans="1:48" x14ac:dyDescent="0.25">
      <c r="A549" s="46" t="s">
        <v>547</v>
      </c>
      <c r="B549">
        <v>549</v>
      </c>
      <c r="C549" s="47" t="s">
        <v>8003</v>
      </c>
      <c r="D549" s="49"/>
      <c r="E549" s="50">
        <v>7249.556640625</v>
      </c>
      <c r="F549" s="50">
        <v>8500.95703125</v>
      </c>
      <c r="G549" s="51"/>
      <c r="H549" s="52"/>
      <c r="I549" s="52"/>
      <c r="J549" s="63"/>
      <c r="K549" s="32">
        <v>1</v>
      </c>
      <c r="L549" s="32">
        <v>1</v>
      </c>
      <c r="M549" s="33">
        <v>0</v>
      </c>
      <c r="N549" s="33">
        <v>0</v>
      </c>
      <c r="O549" s="33">
        <v>0</v>
      </c>
      <c r="P549" s="33">
        <v>0.99999899999999997</v>
      </c>
      <c r="Q549" s="33">
        <v>0</v>
      </c>
      <c r="R549" s="33" t="s">
        <v>8309</v>
      </c>
      <c r="S549" s="48">
        <v>549</v>
      </c>
      <c r="T5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49" s="54">
        <v>0</v>
      </c>
      <c r="V549" s="54">
        <v>2291</v>
      </c>
      <c r="W549" s="54">
        <v>89364</v>
      </c>
      <c r="X549" s="54">
        <v>0</v>
      </c>
      <c r="Y549" s="54">
        <v>7200</v>
      </c>
      <c r="Z549" s="54" t="s">
        <v>5809</v>
      </c>
      <c r="AA549" s="54"/>
      <c r="AB549" s="60" t="s">
        <v>6461</v>
      </c>
      <c r="AC549" s="54" t="s">
        <v>6575</v>
      </c>
      <c r="AD549" s="56">
        <v>41325.544050925928</v>
      </c>
      <c r="AE549" s="54" t="s">
        <v>6607</v>
      </c>
      <c r="AF549" s="60" t="s">
        <v>7155</v>
      </c>
      <c r="AG549" s="54" t="s">
        <v>55</v>
      </c>
      <c r="AH549" s="32" t="s">
        <v>1926</v>
      </c>
      <c r="AI549" s="32" t="s">
        <v>1926</v>
      </c>
      <c r="AJ549" s="32" t="s">
        <v>2170</v>
      </c>
      <c r="AK549" s="32" t="s">
        <v>2170</v>
      </c>
      <c r="AL549" s="32"/>
      <c r="AM549" s="32"/>
      <c r="AN549" s="74" t="s">
        <v>8794</v>
      </c>
      <c r="AO549" s="74" t="s">
        <v>8794</v>
      </c>
      <c r="AP549" s="74" t="s">
        <v>9323</v>
      </c>
      <c r="AQ549" s="74" t="s">
        <v>9323</v>
      </c>
      <c r="AR549" s="2"/>
      <c r="AS549" s="3"/>
      <c r="AT549" s="3"/>
      <c r="AU549" s="3"/>
      <c r="AV549" s="3"/>
    </row>
    <row r="550" spans="1:48" x14ac:dyDescent="0.25">
      <c r="A550" s="46" t="s">
        <v>548</v>
      </c>
      <c r="B550">
        <v>550</v>
      </c>
      <c r="C550" s="47" t="s">
        <v>8004</v>
      </c>
      <c r="D550" s="49"/>
      <c r="E550" s="50">
        <v>8787.0732421875</v>
      </c>
      <c r="F550" s="50">
        <v>9470.5244140625</v>
      </c>
      <c r="G550" s="51"/>
      <c r="H550" s="52"/>
      <c r="I550" s="52"/>
      <c r="J550" s="63"/>
      <c r="K550" s="32">
        <v>1</v>
      </c>
      <c r="L550" s="32">
        <v>1</v>
      </c>
      <c r="M550" s="33">
        <v>0</v>
      </c>
      <c r="N550" s="33">
        <v>0</v>
      </c>
      <c r="O550" s="33">
        <v>0</v>
      </c>
      <c r="P550" s="33">
        <v>0.99999899999999997</v>
      </c>
      <c r="Q550" s="33">
        <v>0</v>
      </c>
      <c r="R550" s="33" t="s">
        <v>8309</v>
      </c>
      <c r="S550" s="48">
        <v>550</v>
      </c>
      <c r="T5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0" s="54">
        <v>10</v>
      </c>
      <c r="V550" s="54">
        <v>320</v>
      </c>
      <c r="W550" s="54">
        <v>3893</v>
      </c>
      <c r="X550" s="54">
        <v>0</v>
      </c>
      <c r="Y550" s="54">
        <v>7200</v>
      </c>
      <c r="Z550" s="54" t="s">
        <v>5810</v>
      </c>
      <c r="AA550" s="54" t="s">
        <v>6090</v>
      </c>
      <c r="AB550" s="60" t="s">
        <v>6462</v>
      </c>
      <c r="AC550" s="54" t="s">
        <v>6593</v>
      </c>
      <c r="AD550" s="56">
        <v>41676.466157407405</v>
      </c>
      <c r="AE550" s="54" t="s">
        <v>6607</v>
      </c>
      <c r="AF550" s="60" t="s">
        <v>7156</v>
      </c>
      <c r="AG550" s="54" t="s">
        <v>55</v>
      </c>
      <c r="AH550" s="32" t="s">
        <v>1927</v>
      </c>
      <c r="AI550" s="32" t="s">
        <v>1927</v>
      </c>
      <c r="AJ550" s="32" t="s">
        <v>2171</v>
      </c>
      <c r="AK550" s="32" t="s">
        <v>2171</v>
      </c>
      <c r="AL550" s="32"/>
      <c r="AM550" s="32"/>
      <c r="AN550" s="74" t="s">
        <v>8795</v>
      </c>
      <c r="AO550" s="74" t="s">
        <v>8795</v>
      </c>
      <c r="AP550" s="74" t="s">
        <v>9324</v>
      </c>
      <c r="AQ550" s="74" t="s">
        <v>9324</v>
      </c>
      <c r="AR550" s="2"/>
      <c r="AS550" s="3"/>
      <c r="AT550" s="3"/>
      <c r="AU550" s="3"/>
      <c r="AV550" s="3"/>
    </row>
    <row r="551" spans="1:48" x14ac:dyDescent="0.25">
      <c r="A551" s="46" t="s">
        <v>549</v>
      </c>
      <c r="B551">
        <v>551</v>
      </c>
      <c r="C551" s="47" t="s">
        <v>8005</v>
      </c>
      <c r="D551" s="49"/>
      <c r="E551" s="50">
        <v>6836.4248046875</v>
      </c>
      <c r="F551" s="50">
        <v>7741.44580078125</v>
      </c>
      <c r="G551" s="51"/>
      <c r="H551" s="52"/>
      <c r="I551" s="52"/>
      <c r="J551" s="63"/>
      <c r="K551" s="32">
        <v>0</v>
      </c>
      <c r="L551" s="32">
        <v>1</v>
      </c>
      <c r="M551" s="33">
        <v>0</v>
      </c>
      <c r="N551" s="33">
        <v>3.3399999999999999E-4</v>
      </c>
      <c r="O551" s="33">
        <v>3.9999999999999998E-6</v>
      </c>
      <c r="P551" s="33">
        <v>0.34945100000000001</v>
      </c>
      <c r="Q551" s="33">
        <v>0</v>
      </c>
      <c r="R551" s="33">
        <v>0</v>
      </c>
      <c r="S551" s="48">
        <v>551</v>
      </c>
      <c r="T5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1" s="54">
        <v>453</v>
      </c>
      <c r="V551" s="54">
        <v>354</v>
      </c>
      <c r="W551" s="54">
        <v>1285</v>
      </c>
      <c r="X551" s="54">
        <v>1568</v>
      </c>
      <c r="Y551" s="54"/>
      <c r="Z551" s="54" t="s">
        <v>5811</v>
      </c>
      <c r="AA551" s="54" t="s">
        <v>6170</v>
      </c>
      <c r="AB551" s="60" t="s">
        <v>6463</v>
      </c>
      <c r="AC551" s="54"/>
      <c r="AD551" s="56">
        <v>42270.640821759262</v>
      </c>
      <c r="AE551" s="54" t="s">
        <v>6607</v>
      </c>
      <c r="AF551" s="60" t="s">
        <v>7157</v>
      </c>
      <c r="AG551" s="54" t="s">
        <v>55</v>
      </c>
      <c r="AH551" s="32"/>
      <c r="AI551" s="32"/>
      <c r="AJ551" s="32"/>
      <c r="AK551" s="32"/>
      <c r="AL551" s="32" t="s">
        <v>2231</v>
      </c>
      <c r="AM551" s="32" t="s">
        <v>2231</v>
      </c>
      <c r="AN551" s="74" t="s">
        <v>8796</v>
      </c>
      <c r="AO551" s="74" t="s">
        <v>8796</v>
      </c>
      <c r="AP551" s="74" t="s">
        <v>9325</v>
      </c>
      <c r="AQ551" s="74" t="s">
        <v>9325</v>
      </c>
      <c r="AR551" s="2"/>
      <c r="AS551" s="3"/>
      <c r="AT551" s="3"/>
      <c r="AU551" s="3"/>
      <c r="AV551" s="3"/>
    </row>
    <row r="552" spans="1:48" x14ac:dyDescent="0.25">
      <c r="A552" s="46" t="s">
        <v>762</v>
      </c>
      <c r="B552">
        <v>552</v>
      </c>
      <c r="C552" s="47" t="s">
        <v>8006</v>
      </c>
      <c r="D552" s="49"/>
      <c r="E552" s="50">
        <v>3466.1689453125</v>
      </c>
      <c r="F552" s="50">
        <v>6531.93505859375</v>
      </c>
      <c r="G552" s="51"/>
      <c r="H552" s="52"/>
      <c r="I552" s="52"/>
      <c r="J552" s="63"/>
      <c r="K552" s="32">
        <v>4</v>
      </c>
      <c r="L552" s="32">
        <v>2</v>
      </c>
      <c r="M552" s="33">
        <v>1824.6751650000001</v>
      </c>
      <c r="N552" s="33">
        <v>4.1899999999999999E-4</v>
      </c>
      <c r="O552" s="33">
        <v>8.2000000000000001E-5</v>
      </c>
      <c r="P552" s="33">
        <v>1.1732389999999999</v>
      </c>
      <c r="Q552" s="33">
        <v>8.3333333333333329E-2</v>
      </c>
      <c r="R552" s="33">
        <v>0</v>
      </c>
      <c r="S552" s="48">
        <v>552</v>
      </c>
      <c r="T5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2" s="54">
        <v>629</v>
      </c>
      <c r="V552" s="54">
        <v>722</v>
      </c>
      <c r="W552" s="54">
        <v>9385</v>
      </c>
      <c r="X552" s="54">
        <v>5632</v>
      </c>
      <c r="Y552" s="54">
        <v>7200</v>
      </c>
      <c r="Z552" s="54" t="s">
        <v>5812</v>
      </c>
      <c r="AA552" s="54" t="s">
        <v>6171</v>
      </c>
      <c r="AB552" s="60" t="s">
        <v>6464</v>
      </c>
      <c r="AC552" s="54" t="s">
        <v>6024</v>
      </c>
      <c r="AD552" s="56">
        <v>40917.12427083333</v>
      </c>
      <c r="AE552" s="54" t="s">
        <v>6607</v>
      </c>
      <c r="AF552" s="60" t="s">
        <v>7158</v>
      </c>
      <c r="AG552" s="54" t="s">
        <v>55</v>
      </c>
      <c r="AH552" s="32"/>
      <c r="AI552" s="32"/>
      <c r="AJ552" s="32"/>
      <c r="AK552" s="32"/>
      <c r="AL552" s="32" t="s">
        <v>8479</v>
      </c>
      <c r="AM552" s="32" t="s">
        <v>8479</v>
      </c>
      <c r="AN552" s="74" t="s">
        <v>8797</v>
      </c>
      <c r="AO552" s="74" t="s">
        <v>8982</v>
      </c>
      <c r="AP552" s="74" t="s">
        <v>9326</v>
      </c>
      <c r="AQ552" s="74" t="s">
        <v>9326</v>
      </c>
      <c r="AR552" s="2"/>
      <c r="AS552" s="3"/>
      <c r="AT552" s="3"/>
      <c r="AU552" s="3"/>
      <c r="AV552" s="3"/>
    </row>
    <row r="553" spans="1:48" x14ac:dyDescent="0.25">
      <c r="A553" s="46" t="s">
        <v>550</v>
      </c>
      <c r="B553">
        <v>553</v>
      </c>
      <c r="C553" s="47" t="s">
        <v>8007</v>
      </c>
      <c r="D553" s="49"/>
      <c r="E553" s="50">
        <v>2324.74853515625</v>
      </c>
      <c r="F553" s="50">
        <v>2921.942138671875</v>
      </c>
      <c r="G553" s="51"/>
      <c r="H553" s="52"/>
      <c r="I553" s="52"/>
      <c r="J553" s="63"/>
      <c r="K553" s="32">
        <v>0</v>
      </c>
      <c r="L553" s="32">
        <v>1</v>
      </c>
      <c r="M553" s="33">
        <v>0</v>
      </c>
      <c r="N553" s="33">
        <v>4.75E-4</v>
      </c>
      <c r="O553" s="33">
        <v>9.0799999999999995E-4</v>
      </c>
      <c r="P553" s="33">
        <v>0.26214900000000002</v>
      </c>
      <c r="Q553" s="33">
        <v>0</v>
      </c>
      <c r="R553" s="33">
        <v>0</v>
      </c>
      <c r="S553" s="48">
        <v>553</v>
      </c>
      <c r="T5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3" s="54">
        <v>4983</v>
      </c>
      <c r="V553" s="54">
        <v>3190</v>
      </c>
      <c r="W553" s="54">
        <v>111334</v>
      </c>
      <c r="X553" s="54">
        <v>268623</v>
      </c>
      <c r="Y553" s="54">
        <v>7200</v>
      </c>
      <c r="Z553" s="54" t="s">
        <v>5813</v>
      </c>
      <c r="AA553" s="54" t="s">
        <v>6172</v>
      </c>
      <c r="AB553" s="54"/>
      <c r="AC553" s="54" t="s">
        <v>6024</v>
      </c>
      <c r="AD553" s="56">
        <v>41680.864155092589</v>
      </c>
      <c r="AE553" s="54" t="s">
        <v>6607</v>
      </c>
      <c r="AF553" s="60" t="s">
        <v>7159</v>
      </c>
      <c r="AG553" s="54" t="s">
        <v>55</v>
      </c>
      <c r="AH553" s="32"/>
      <c r="AI553" s="32"/>
      <c r="AJ553" s="32"/>
      <c r="AK553" s="32"/>
      <c r="AL553" s="32"/>
      <c r="AM553" s="32"/>
      <c r="AN553" s="74" t="s">
        <v>8773</v>
      </c>
      <c r="AO553" s="74" t="s">
        <v>8773</v>
      </c>
      <c r="AP553" s="74" t="s">
        <v>9291</v>
      </c>
      <c r="AQ553" s="74" t="s">
        <v>9291</v>
      </c>
      <c r="AR553" s="2"/>
      <c r="AS553" s="3"/>
      <c r="AT553" s="3"/>
      <c r="AU553" s="3"/>
      <c r="AV553" s="3"/>
    </row>
    <row r="554" spans="1:48" x14ac:dyDescent="0.25">
      <c r="A554" s="46" t="s">
        <v>551</v>
      </c>
      <c r="B554">
        <v>554</v>
      </c>
      <c r="C554" s="47" t="s">
        <v>8008</v>
      </c>
      <c r="D554" s="49"/>
      <c r="E554" s="50">
        <v>7113.6669921875</v>
      </c>
      <c r="F554" s="50">
        <v>5239.95556640625</v>
      </c>
      <c r="G554" s="51"/>
      <c r="H554" s="52"/>
      <c r="I554" s="52"/>
      <c r="J554" s="63"/>
      <c r="K554" s="32">
        <v>2</v>
      </c>
      <c r="L554" s="32">
        <v>1</v>
      </c>
      <c r="M554" s="33">
        <v>0</v>
      </c>
      <c r="N554" s="33">
        <v>1</v>
      </c>
      <c r="O554" s="33">
        <v>0</v>
      </c>
      <c r="P554" s="33">
        <v>1.2982450000000001</v>
      </c>
      <c r="Q554" s="33">
        <v>0</v>
      </c>
      <c r="R554" s="33">
        <v>0</v>
      </c>
      <c r="S554" s="48">
        <v>554</v>
      </c>
      <c r="T5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4" s="54">
        <v>844</v>
      </c>
      <c r="V554" s="54">
        <v>2126</v>
      </c>
      <c r="W554" s="54">
        <v>12732</v>
      </c>
      <c r="X554" s="54">
        <v>2961</v>
      </c>
      <c r="Y554" s="54">
        <v>7200</v>
      </c>
      <c r="Z554" s="54" t="s">
        <v>5814</v>
      </c>
      <c r="AA554" s="54" t="s">
        <v>6020</v>
      </c>
      <c r="AB554" s="60" t="s">
        <v>6465</v>
      </c>
      <c r="AC554" s="54" t="s">
        <v>6024</v>
      </c>
      <c r="AD554" s="56">
        <v>41317.837384259263</v>
      </c>
      <c r="AE554" s="54" t="s">
        <v>6607</v>
      </c>
      <c r="AF554" s="60" t="s">
        <v>7160</v>
      </c>
      <c r="AG554" s="54" t="s">
        <v>55</v>
      </c>
      <c r="AH554" s="32" t="s">
        <v>1928</v>
      </c>
      <c r="AI554" s="32" t="s">
        <v>1928</v>
      </c>
      <c r="AJ554" s="32" t="s">
        <v>2172</v>
      </c>
      <c r="AK554" s="32" t="s">
        <v>2172</v>
      </c>
      <c r="AL554" s="32"/>
      <c r="AM554" s="32"/>
      <c r="AN554" s="74" t="s">
        <v>8798</v>
      </c>
      <c r="AO554" s="74" t="s">
        <v>8798</v>
      </c>
      <c r="AP554" s="74" t="s">
        <v>9327</v>
      </c>
      <c r="AQ554" s="74" t="s">
        <v>9327</v>
      </c>
      <c r="AR554" s="2"/>
      <c r="AS554" s="3"/>
      <c r="AT554" s="3"/>
      <c r="AU554" s="3"/>
      <c r="AV554" s="3"/>
    </row>
    <row r="555" spans="1:48" x14ac:dyDescent="0.25">
      <c r="A555" s="46" t="s">
        <v>552</v>
      </c>
      <c r="B555">
        <v>555</v>
      </c>
      <c r="C555" s="47" t="s">
        <v>8009</v>
      </c>
      <c r="D555" s="49"/>
      <c r="E555" s="50">
        <v>6514.69384765625</v>
      </c>
      <c r="F555" s="50">
        <v>1433.7171630859375</v>
      </c>
      <c r="G555" s="51"/>
      <c r="H555" s="52"/>
      <c r="I555" s="52"/>
      <c r="J555" s="63"/>
      <c r="K555" s="32">
        <v>0</v>
      </c>
      <c r="L555" s="32">
        <v>1</v>
      </c>
      <c r="M555" s="33">
        <v>0</v>
      </c>
      <c r="N555" s="33">
        <v>1</v>
      </c>
      <c r="O555" s="33">
        <v>0</v>
      </c>
      <c r="P555" s="33">
        <v>0.70175399999999999</v>
      </c>
      <c r="Q555" s="33">
        <v>0</v>
      </c>
      <c r="R555" s="33">
        <v>0</v>
      </c>
      <c r="S555" s="48">
        <v>555</v>
      </c>
      <c r="T5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5" s="54">
        <v>150</v>
      </c>
      <c r="V555" s="54">
        <v>100</v>
      </c>
      <c r="W555" s="54">
        <v>5143</v>
      </c>
      <c r="X555" s="54">
        <v>3958</v>
      </c>
      <c r="Y555" s="54">
        <v>7200</v>
      </c>
      <c r="Z555" s="54" t="s">
        <v>5815</v>
      </c>
      <c r="AA555" s="54" t="s">
        <v>6020</v>
      </c>
      <c r="AB555" s="60" t="s">
        <v>6466</v>
      </c>
      <c r="AC555" s="54" t="s">
        <v>6024</v>
      </c>
      <c r="AD555" s="56">
        <v>41288.830127314817</v>
      </c>
      <c r="AE555" s="54" t="s">
        <v>6607</v>
      </c>
      <c r="AF555" s="60" t="s">
        <v>7161</v>
      </c>
      <c r="AG555" s="54" t="s">
        <v>55</v>
      </c>
      <c r="AH555" s="32" t="s">
        <v>1929</v>
      </c>
      <c r="AI555" s="32" t="s">
        <v>1929</v>
      </c>
      <c r="AJ555" s="32" t="s">
        <v>2173</v>
      </c>
      <c r="AK555" s="32" t="s">
        <v>2173</v>
      </c>
      <c r="AL555" s="32" t="s">
        <v>2232</v>
      </c>
      <c r="AM555" s="32" t="s">
        <v>2232</v>
      </c>
      <c r="AN555" s="74" t="s">
        <v>8799</v>
      </c>
      <c r="AO555" s="74" t="s">
        <v>8799</v>
      </c>
      <c r="AP555" s="74" t="s">
        <v>9328</v>
      </c>
      <c r="AQ555" s="74" t="s">
        <v>9328</v>
      </c>
      <c r="AR555" s="2"/>
      <c r="AS555" s="3"/>
      <c r="AT555" s="3"/>
      <c r="AU555" s="3"/>
      <c r="AV555" s="3"/>
    </row>
    <row r="556" spans="1:48" x14ac:dyDescent="0.25">
      <c r="A556" s="46" t="s">
        <v>553</v>
      </c>
      <c r="B556">
        <v>556</v>
      </c>
      <c r="C556" s="47" t="s">
        <v>8010</v>
      </c>
      <c r="D556" s="49"/>
      <c r="E556" s="50">
        <v>6069.515625</v>
      </c>
      <c r="F556" s="50">
        <v>7129.951171875</v>
      </c>
      <c r="G556" s="51"/>
      <c r="H556" s="52"/>
      <c r="I556" s="52"/>
      <c r="J556" s="63"/>
      <c r="K556" s="32">
        <v>0</v>
      </c>
      <c r="L556" s="32">
        <v>4</v>
      </c>
      <c r="M556" s="33">
        <v>10882.024137</v>
      </c>
      <c r="N556" s="33">
        <v>5.2700000000000002E-4</v>
      </c>
      <c r="O556" s="33">
        <v>2.418E-3</v>
      </c>
      <c r="P556" s="33">
        <v>0.92027700000000001</v>
      </c>
      <c r="Q556" s="33">
        <v>8.3333333333333329E-2</v>
      </c>
      <c r="R556" s="33">
        <v>0</v>
      </c>
      <c r="S556" s="48">
        <v>556</v>
      </c>
      <c r="T5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6" s="54">
        <v>9</v>
      </c>
      <c r="V556" s="54">
        <v>55</v>
      </c>
      <c r="W556" s="54">
        <v>3428</v>
      </c>
      <c r="X556" s="54">
        <v>476</v>
      </c>
      <c r="Y556" s="54">
        <v>10800</v>
      </c>
      <c r="Z556" s="54"/>
      <c r="AA556" s="54"/>
      <c r="AB556" s="54"/>
      <c r="AC556" s="54" t="s">
        <v>6576</v>
      </c>
      <c r="AD556" s="56">
        <v>41771.692673611113</v>
      </c>
      <c r="AE556" s="54" t="s">
        <v>6607</v>
      </c>
      <c r="AF556" s="60" t="s">
        <v>7162</v>
      </c>
      <c r="AG556" s="54" t="s">
        <v>55</v>
      </c>
      <c r="AH556" s="32"/>
      <c r="AI556" s="32"/>
      <c r="AJ556" s="32"/>
      <c r="AK556" s="32"/>
      <c r="AL556" s="32"/>
      <c r="AM556" s="32"/>
      <c r="AN556" s="74" t="s">
        <v>9591</v>
      </c>
      <c r="AO556" s="74" t="s">
        <v>9695</v>
      </c>
      <c r="AP556" s="74" t="s">
        <v>9170</v>
      </c>
      <c r="AQ556" s="74" t="s">
        <v>9170</v>
      </c>
      <c r="AR556" s="2"/>
      <c r="AS556" s="3"/>
      <c r="AT556" s="3"/>
      <c r="AU556" s="3"/>
      <c r="AV556" s="3"/>
    </row>
    <row r="557" spans="1:48" x14ac:dyDescent="0.25">
      <c r="A557" s="46" t="s">
        <v>554</v>
      </c>
      <c r="B557">
        <v>557</v>
      </c>
      <c r="C557" s="47" t="s">
        <v>8011</v>
      </c>
      <c r="D557" s="49"/>
      <c r="E557" s="50">
        <v>2065.7412109375</v>
      </c>
      <c r="F557" s="50">
        <v>4005.91796875</v>
      </c>
      <c r="G557" s="51"/>
      <c r="H557" s="52"/>
      <c r="I557" s="52"/>
      <c r="J557" s="63"/>
      <c r="K557" s="32">
        <v>1</v>
      </c>
      <c r="L557" s="32">
        <v>1</v>
      </c>
      <c r="M557" s="33">
        <v>0</v>
      </c>
      <c r="N557" s="33">
        <v>0</v>
      </c>
      <c r="O557" s="33">
        <v>0</v>
      </c>
      <c r="P557" s="33">
        <v>0.99999899999999997</v>
      </c>
      <c r="Q557" s="33">
        <v>0</v>
      </c>
      <c r="R557" s="33" t="s">
        <v>8309</v>
      </c>
      <c r="S557" s="48">
        <v>557</v>
      </c>
      <c r="T5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7" s="54">
        <v>1039</v>
      </c>
      <c r="V557" s="54">
        <v>331</v>
      </c>
      <c r="W557" s="54">
        <v>3843</v>
      </c>
      <c r="X557" s="54">
        <v>3984</v>
      </c>
      <c r="Y557" s="54">
        <v>10800</v>
      </c>
      <c r="Z557" s="54" t="s">
        <v>5816</v>
      </c>
      <c r="AA557" s="54" t="s">
        <v>6173</v>
      </c>
      <c r="AB557" s="54"/>
      <c r="AC557" s="54" t="s">
        <v>6602</v>
      </c>
      <c r="AD557" s="56">
        <v>40983.582858796297</v>
      </c>
      <c r="AE557" s="54" t="s">
        <v>6607</v>
      </c>
      <c r="AF557" s="60" t="s">
        <v>7163</v>
      </c>
      <c r="AG557" s="54" t="s">
        <v>55</v>
      </c>
      <c r="AH557" s="32"/>
      <c r="AI557" s="32"/>
      <c r="AJ557" s="32"/>
      <c r="AK557" s="32"/>
      <c r="AL557" s="32" t="s">
        <v>2233</v>
      </c>
      <c r="AM557" s="32" t="s">
        <v>2233</v>
      </c>
      <c r="AN557" s="74" t="s">
        <v>8800</v>
      </c>
      <c r="AO557" s="74" t="s">
        <v>8800</v>
      </c>
      <c r="AP557" s="74" t="s">
        <v>9329</v>
      </c>
      <c r="AQ557" s="74" t="s">
        <v>9329</v>
      </c>
      <c r="AR557" s="2"/>
      <c r="AS557" s="3"/>
      <c r="AT557" s="3"/>
      <c r="AU557" s="3"/>
      <c r="AV557" s="3"/>
    </row>
    <row r="558" spans="1:48" x14ac:dyDescent="0.25">
      <c r="A558" s="46" t="s">
        <v>555</v>
      </c>
      <c r="B558">
        <v>558</v>
      </c>
      <c r="C558" s="47" t="s">
        <v>8012</v>
      </c>
      <c r="D558" s="49"/>
      <c r="E558" s="50">
        <v>5043.9521484375</v>
      </c>
      <c r="F558" s="50">
        <v>9320.859375</v>
      </c>
      <c r="G558" s="51"/>
      <c r="H558" s="52"/>
      <c r="I558" s="52"/>
      <c r="J558" s="63"/>
      <c r="K558" s="32">
        <v>1</v>
      </c>
      <c r="L558" s="32">
        <v>1</v>
      </c>
      <c r="M558" s="33">
        <v>0</v>
      </c>
      <c r="N558" s="33">
        <v>0</v>
      </c>
      <c r="O558" s="33">
        <v>0</v>
      </c>
      <c r="P558" s="33">
        <v>0.99999899999999997</v>
      </c>
      <c r="Q558" s="33">
        <v>0</v>
      </c>
      <c r="R558" s="33" t="s">
        <v>8309</v>
      </c>
      <c r="S558" s="48">
        <v>558</v>
      </c>
      <c r="T5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8" s="54">
        <v>70</v>
      </c>
      <c r="V558" s="54">
        <v>30</v>
      </c>
      <c r="W558" s="54">
        <v>55</v>
      </c>
      <c r="X558" s="54">
        <v>39</v>
      </c>
      <c r="Y558" s="54">
        <v>7200</v>
      </c>
      <c r="Z558" s="54"/>
      <c r="AA558" s="54" t="s">
        <v>6174</v>
      </c>
      <c r="AB558" s="60" t="s">
        <v>6467</v>
      </c>
      <c r="AC558" s="54" t="s">
        <v>6586</v>
      </c>
      <c r="AD558" s="56">
        <v>40393.453587962962</v>
      </c>
      <c r="AE558" s="54" t="s">
        <v>6607</v>
      </c>
      <c r="AF558" s="60" t="s">
        <v>7164</v>
      </c>
      <c r="AG558" s="54" t="s">
        <v>55</v>
      </c>
      <c r="AH558" s="32" t="s">
        <v>1930</v>
      </c>
      <c r="AI558" s="32" t="s">
        <v>1930</v>
      </c>
      <c r="AJ558" s="32" t="s">
        <v>2139</v>
      </c>
      <c r="AK558" s="32" t="s">
        <v>2139</v>
      </c>
      <c r="AL558" s="32" t="s">
        <v>2234</v>
      </c>
      <c r="AM558" s="32" t="s">
        <v>2234</v>
      </c>
      <c r="AN558" s="74" t="s">
        <v>8801</v>
      </c>
      <c r="AO558" s="74" t="s">
        <v>8801</v>
      </c>
      <c r="AP558" s="74" t="s">
        <v>9330</v>
      </c>
      <c r="AQ558" s="74" t="s">
        <v>9330</v>
      </c>
      <c r="AR558" s="2"/>
      <c r="AS558" s="3"/>
      <c r="AT558" s="3"/>
      <c r="AU558" s="3"/>
      <c r="AV558" s="3"/>
    </row>
    <row r="559" spans="1:48" x14ac:dyDescent="0.25">
      <c r="A559" s="46" t="s">
        <v>556</v>
      </c>
      <c r="B559">
        <v>559</v>
      </c>
      <c r="C559" s="47" t="s">
        <v>8013</v>
      </c>
      <c r="D559" s="49"/>
      <c r="E559" s="50">
        <v>4767.71142578125</v>
      </c>
      <c r="F559" s="50">
        <v>8569.572265625</v>
      </c>
      <c r="G559" s="51"/>
      <c r="H559" s="52"/>
      <c r="I559" s="52"/>
      <c r="J559" s="63"/>
      <c r="K559" s="32">
        <v>1</v>
      </c>
      <c r="L559" s="32">
        <v>1</v>
      </c>
      <c r="M559" s="33">
        <v>0</v>
      </c>
      <c r="N559" s="33">
        <v>0</v>
      </c>
      <c r="O559" s="33">
        <v>0</v>
      </c>
      <c r="P559" s="33">
        <v>0.99999899999999997</v>
      </c>
      <c r="Q559" s="33">
        <v>0</v>
      </c>
      <c r="R559" s="33" t="s">
        <v>8309</v>
      </c>
      <c r="S559" s="48">
        <v>559</v>
      </c>
      <c r="T5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59" s="54">
        <v>2907</v>
      </c>
      <c r="V559" s="54">
        <v>784</v>
      </c>
      <c r="W559" s="54">
        <v>189225</v>
      </c>
      <c r="X559" s="54">
        <v>0</v>
      </c>
      <c r="Y559" s="54">
        <v>-25200</v>
      </c>
      <c r="Z559" s="54" t="s">
        <v>5817</v>
      </c>
      <c r="AA559" s="54" t="s">
        <v>6175</v>
      </c>
      <c r="AB559" s="60" t="s">
        <v>6468</v>
      </c>
      <c r="AC559" s="54" t="s">
        <v>6577</v>
      </c>
      <c r="AD559" s="56">
        <v>42728.833622685182</v>
      </c>
      <c r="AE559" s="54" t="s">
        <v>6607</v>
      </c>
      <c r="AF559" s="60" t="s">
        <v>7165</v>
      </c>
      <c r="AG559" s="54" t="s">
        <v>55</v>
      </c>
      <c r="AH559" s="32" t="s">
        <v>1931</v>
      </c>
      <c r="AI559" s="32" t="s">
        <v>1931</v>
      </c>
      <c r="AJ559" s="32" t="s">
        <v>2174</v>
      </c>
      <c r="AK559" s="32" t="s">
        <v>2174</v>
      </c>
      <c r="AL559" s="32"/>
      <c r="AM559" s="32"/>
      <c r="AN559" s="74" t="s">
        <v>9592</v>
      </c>
      <c r="AO559" s="74" t="s">
        <v>9592</v>
      </c>
      <c r="AP559" s="74" t="s">
        <v>9785</v>
      </c>
      <c r="AQ559" s="74" t="s">
        <v>9785</v>
      </c>
      <c r="AR559" s="2"/>
      <c r="AS559" s="3"/>
      <c r="AT559" s="3"/>
      <c r="AU559" s="3"/>
      <c r="AV559" s="3"/>
    </row>
    <row r="560" spans="1:48" x14ac:dyDescent="0.25">
      <c r="A560" s="46" t="s">
        <v>557</v>
      </c>
      <c r="B560">
        <v>560</v>
      </c>
      <c r="C560" s="47" t="s">
        <v>8014</v>
      </c>
      <c r="D560" s="49"/>
      <c r="E560" s="50">
        <v>8701.5009765625</v>
      </c>
      <c r="F560" s="50">
        <v>6061.82177734375</v>
      </c>
      <c r="G560" s="51"/>
      <c r="H560" s="52"/>
      <c r="I560" s="52"/>
      <c r="J560" s="63"/>
      <c r="K560" s="32">
        <v>1</v>
      </c>
      <c r="L560" s="32">
        <v>1</v>
      </c>
      <c r="M560" s="33">
        <v>0</v>
      </c>
      <c r="N560" s="33">
        <v>0</v>
      </c>
      <c r="O560" s="33">
        <v>0</v>
      </c>
      <c r="P560" s="33">
        <v>0.99999899999999997</v>
      </c>
      <c r="Q560" s="33">
        <v>0</v>
      </c>
      <c r="R560" s="33" t="s">
        <v>8309</v>
      </c>
      <c r="S560" s="48">
        <v>560</v>
      </c>
      <c r="T5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0" s="54">
        <v>36</v>
      </c>
      <c r="V560" s="54">
        <v>944</v>
      </c>
      <c r="W560" s="54">
        <v>34277</v>
      </c>
      <c r="X560" s="54">
        <v>1</v>
      </c>
      <c r="Y560" s="54">
        <v>7200</v>
      </c>
      <c r="Z560" s="54" t="s">
        <v>5818</v>
      </c>
      <c r="AA560" s="54" t="s">
        <v>6075</v>
      </c>
      <c r="AB560" s="60" t="s">
        <v>6469</v>
      </c>
      <c r="AC560" s="54" t="s">
        <v>6024</v>
      </c>
      <c r="AD560" s="56">
        <v>39895.647013888891</v>
      </c>
      <c r="AE560" s="54" t="s">
        <v>6607</v>
      </c>
      <c r="AF560" s="60" t="s">
        <v>7166</v>
      </c>
      <c r="AG560" s="54" t="s">
        <v>55</v>
      </c>
      <c r="AH560" s="32" t="s">
        <v>1932</v>
      </c>
      <c r="AI560" s="32" t="s">
        <v>1932</v>
      </c>
      <c r="AJ560" s="32" t="s">
        <v>2175</v>
      </c>
      <c r="AK560" s="32" t="s">
        <v>2175</v>
      </c>
      <c r="AL560" s="32"/>
      <c r="AM560" s="32"/>
      <c r="AN560" s="74" t="s">
        <v>8802</v>
      </c>
      <c r="AO560" s="74" t="s">
        <v>8802</v>
      </c>
      <c r="AP560" s="74" t="s">
        <v>9331</v>
      </c>
      <c r="AQ560" s="74" t="s">
        <v>9331</v>
      </c>
      <c r="AR560" s="2"/>
      <c r="AS560" s="3"/>
      <c r="AT560" s="3"/>
      <c r="AU560" s="3"/>
      <c r="AV560" s="3"/>
    </row>
    <row r="561" spans="1:48" x14ac:dyDescent="0.25">
      <c r="A561" s="46" t="s">
        <v>558</v>
      </c>
      <c r="B561">
        <v>561</v>
      </c>
      <c r="C561" s="47" t="s">
        <v>8015</v>
      </c>
      <c r="D561" s="49"/>
      <c r="E561" s="50">
        <v>2974.244873046875</v>
      </c>
      <c r="F561" s="50">
        <v>6604.9921875</v>
      </c>
      <c r="G561" s="51"/>
      <c r="H561" s="52"/>
      <c r="I561" s="52"/>
      <c r="J561" s="63"/>
      <c r="K561" s="32">
        <v>0</v>
      </c>
      <c r="L561" s="32">
        <v>3</v>
      </c>
      <c r="M561" s="33">
        <v>23.459661000000001</v>
      </c>
      <c r="N561" s="33">
        <v>4.6500000000000003E-4</v>
      </c>
      <c r="O561" s="33">
        <v>1.024E-3</v>
      </c>
      <c r="P561" s="33">
        <v>0.48980699999999999</v>
      </c>
      <c r="Q561" s="33">
        <v>0.16666666666666666</v>
      </c>
      <c r="R561" s="33">
        <v>0</v>
      </c>
      <c r="S561" s="48">
        <v>561</v>
      </c>
      <c r="T5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1" s="54">
        <v>293</v>
      </c>
      <c r="V561" s="54">
        <v>221</v>
      </c>
      <c r="W561" s="54">
        <v>15559</v>
      </c>
      <c r="X561" s="54">
        <v>9752</v>
      </c>
      <c r="Y561" s="54"/>
      <c r="Z561" s="54"/>
      <c r="AA561" s="54"/>
      <c r="AB561" s="54"/>
      <c r="AC561" s="54"/>
      <c r="AD561" s="56">
        <v>41319.312175925923</v>
      </c>
      <c r="AE561" s="54" t="s">
        <v>6607</v>
      </c>
      <c r="AF561" s="60" t="s">
        <v>7167</v>
      </c>
      <c r="AG561" s="54" t="s">
        <v>55</v>
      </c>
      <c r="AH561" s="32" t="s">
        <v>1744</v>
      </c>
      <c r="AI561" s="32" t="s">
        <v>1744</v>
      </c>
      <c r="AJ561" s="32" t="s">
        <v>2138</v>
      </c>
      <c r="AK561" s="32" t="s">
        <v>2138</v>
      </c>
      <c r="AL561" s="32"/>
      <c r="AM561" s="32"/>
      <c r="AN561" s="74" t="s">
        <v>8803</v>
      </c>
      <c r="AO561" s="74" t="s">
        <v>8983</v>
      </c>
      <c r="AP561" s="74" t="s">
        <v>9332</v>
      </c>
      <c r="AQ561" s="74" t="s">
        <v>9332</v>
      </c>
      <c r="AR561" s="2"/>
      <c r="AS561" s="3"/>
      <c r="AT561" s="3"/>
      <c r="AU561" s="3"/>
      <c r="AV561" s="3"/>
    </row>
    <row r="562" spans="1:48" x14ac:dyDescent="0.25">
      <c r="A562" s="46" t="s">
        <v>792</v>
      </c>
      <c r="B562">
        <v>562</v>
      </c>
      <c r="C562" s="47" t="s">
        <v>8016</v>
      </c>
      <c r="D562" s="49"/>
      <c r="E562" s="50">
        <v>5523.9228515625</v>
      </c>
      <c r="F562" s="50">
        <v>4657.70166015625</v>
      </c>
      <c r="G562" s="51"/>
      <c r="H562" s="52"/>
      <c r="I562" s="52"/>
      <c r="J562" s="63"/>
      <c r="K562" s="32">
        <v>25</v>
      </c>
      <c r="L562" s="32">
        <v>10</v>
      </c>
      <c r="M562" s="33">
        <v>4978.6823480000003</v>
      </c>
      <c r="N562" s="33">
        <v>5.4900000000000001E-4</v>
      </c>
      <c r="O562" s="33">
        <v>7.1989999999999997E-3</v>
      </c>
      <c r="P562" s="33">
        <v>4.1625909999999999</v>
      </c>
      <c r="Q562" s="33">
        <v>5.6818181818181816E-2</v>
      </c>
      <c r="R562" s="33">
        <v>0</v>
      </c>
      <c r="S562" s="48">
        <v>562</v>
      </c>
      <c r="T5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2" s="54">
        <v>1897</v>
      </c>
      <c r="V562" s="54">
        <v>2084</v>
      </c>
      <c r="W562" s="54">
        <v>57794</v>
      </c>
      <c r="X562" s="54">
        <v>36262</v>
      </c>
      <c r="Y562" s="54">
        <v>7200</v>
      </c>
      <c r="Z562" s="54" t="s">
        <v>5819</v>
      </c>
      <c r="AA562" s="54" t="s">
        <v>6012</v>
      </c>
      <c r="AB562" s="60" t="s">
        <v>6470</v>
      </c>
      <c r="AC562" s="54" t="s">
        <v>6592</v>
      </c>
      <c r="AD562" s="56">
        <v>40013.835833333331</v>
      </c>
      <c r="AE562" s="54" t="s">
        <v>6607</v>
      </c>
      <c r="AF562" s="60" t="s">
        <v>7168</v>
      </c>
      <c r="AG562" s="54" t="s">
        <v>55</v>
      </c>
      <c r="AH562" s="32" t="s">
        <v>9491</v>
      </c>
      <c r="AI562" s="32" t="s">
        <v>9491</v>
      </c>
      <c r="AJ562" s="32" t="s">
        <v>8468</v>
      </c>
      <c r="AK562" s="32" t="s">
        <v>8468</v>
      </c>
      <c r="AL562" s="32"/>
      <c r="AM562" s="32"/>
      <c r="AN562" s="74" t="s">
        <v>9593</v>
      </c>
      <c r="AO562" s="74" t="s">
        <v>9593</v>
      </c>
      <c r="AP562" s="74" t="s">
        <v>9786</v>
      </c>
      <c r="AQ562" s="74" t="s">
        <v>9786</v>
      </c>
      <c r="AR562" s="2"/>
      <c r="AS562" s="3"/>
      <c r="AT562" s="3"/>
      <c r="AU562" s="3"/>
      <c r="AV562" s="3"/>
    </row>
    <row r="563" spans="1:48" x14ac:dyDescent="0.25">
      <c r="A563" s="46" t="s">
        <v>559</v>
      </c>
      <c r="B563">
        <v>563</v>
      </c>
      <c r="C563" s="47" t="s">
        <v>8017</v>
      </c>
      <c r="D563" s="49"/>
      <c r="E563" s="50">
        <v>5109.2666015625</v>
      </c>
      <c r="F563" s="50">
        <v>7397.998046875</v>
      </c>
      <c r="G563" s="51"/>
      <c r="H563" s="52"/>
      <c r="I563" s="52"/>
      <c r="J563" s="63"/>
      <c r="K563" s="32">
        <v>0</v>
      </c>
      <c r="L563" s="32">
        <v>4</v>
      </c>
      <c r="M563" s="33">
        <v>84.821599000000006</v>
      </c>
      <c r="N563" s="33">
        <v>5.2899999999999996E-4</v>
      </c>
      <c r="O563" s="33">
        <v>3.1909999999999998E-3</v>
      </c>
      <c r="P563" s="33">
        <v>0.59106300000000001</v>
      </c>
      <c r="Q563" s="33">
        <v>0.16666666666666666</v>
      </c>
      <c r="R563" s="33">
        <v>0</v>
      </c>
      <c r="S563" s="48">
        <v>563</v>
      </c>
      <c r="T5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3" s="54">
        <v>128</v>
      </c>
      <c r="V563" s="54">
        <v>379</v>
      </c>
      <c r="W563" s="54">
        <v>9769</v>
      </c>
      <c r="X563" s="54">
        <v>27646</v>
      </c>
      <c r="Y563" s="54"/>
      <c r="Z563" s="54" t="s">
        <v>5820</v>
      </c>
      <c r="AA563" s="54"/>
      <c r="AB563" s="54"/>
      <c r="AC563" s="54"/>
      <c r="AD563" s="56">
        <v>41927.646481481483</v>
      </c>
      <c r="AE563" s="54" t="s">
        <v>6607</v>
      </c>
      <c r="AF563" s="60" t="s">
        <v>7169</v>
      </c>
      <c r="AG563" s="54" t="s">
        <v>55</v>
      </c>
      <c r="AH563" s="32"/>
      <c r="AI563" s="32"/>
      <c r="AJ563" s="32"/>
      <c r="AK563" s="32"/>
      <c r="AL563" s="32"/>
      <c r="AM563" s="32"/>
      <c r="AN563" s="74" t="s">
        <v>8743</v>
      </c>
      <c r="AO563" s="74" t="s">
        <v>8966</v>
      </c>
      <c r="AP563" s="74" t="s">
        <v>9132</v>
      </c>
      <c r="AQ563" s="74" t="s">
        <v>9455</v>
      </c>
      <c r="AR563" s="2"/>
      <c r="AS563" s="3"/>
      <c r="AT563" s="3"/>
      <c r="AU563" s="3"/>
      <c r="AV563" s="3"/>
    </row>
    <row r="564" spans="1:48" x14ac:dyDescent="0.25">
      <c r="A564" s="46" t="s">
        <v>560</v>
      </c>
      <c r="B564">
        <v>564</v>
      </c>
      <c r="C564" s="47" t="s">
        <v>8018</v>
      </c>
      <c r="D564" s="49"/>
      <c r="E564" s="50">
        <v>6343.86572265625</v>
      </c>
      <c r="F564" s="50">
        <v>1099.1341552734375</v>
      </c>
      <c r="G564" s="51"/>
      <c r="H564" s="52"/>
      <c r="I564" s="52"/>
      <c r="J564" s="63"/>
      <c r="K564" s="32">
        <v>0</v>
      </c>
      <c r="L564" s="32">
        <v>1</v>
      </c>
      <c r="M564" s="33">
        <v>0</v>
      </c>
      <c r="N564" s="33">
        <v>4.75E-4</v>
      </c>
      <c r="O564" s="33">
        <v>9.0799999999999995E-4</v>
      </c>
      <c r="P564" s="33">
        <v>0.26214900000000002</v>
      </c>
      <c r="Q564" s="33">
        <v>0</v>
      </c>
      <c r="R564" s="33">
        <v>0</v>
      </c>
      <c r="S564" s="48">
        <v>564</v>
      </c>
      <c r="T5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4" s="54">
        <v>87</v>
      </c>
      <c r="V564" s="54">
        <v>61</v>
      </c>
      <c r="W564" s="54">
        <v>9785</v>
      </c>
      <c r="X564" s="54">
        <v>2683</v>
      </c>
      <c r="Y564" s="54">
        <v>7200</v>
      </c>
      <c r="Z564" s="54" t="s">
        <v>5821</v>
      </c>
      <c r="AA564" s="54" t="s">
        <v>6012</v>
      </c>
      <c r="AB564" s="54"/>
      <c r="AC564" s="54" t="s">
        <v>6024</v>
      </c>
      <c r="AD564" s="56">
        <v>41639.350729166668</v>
      </c>
      <c r="AE564" s="54" t="s">
        <v>6607</v>
      </c>
      <c r="AF564" s="60" t="s">
        <v>7170</v>
      </c>
      <c r="AG564" s="54" t="s">
        <v>55</v>
      </c>
      <c r="AH564" s="32"/>
      <c r="AI564" s="32"/>
      <c r="AJ564" s="32"/>
      <c r="AK564" s="32"/>
      <c r="AL564" s="32"/>
      <c r="AM564" s="32"/>
      <c r="AN564" s="74" t="s">
        <v>8773</v>
      </c>
      <c r="AO564" s="74" t="s">
        <v>8773</v>
      </c>
      <c r="AP564" s="74" t="s">
        <v>9291</v>
      </c>
      <c r="AQ564" s="74" t="s">
        <v>9291</v>
      </c>
      <c r="AR564" s="2"/>
      <c r="AS564" s="3"/>
      <c r="AT564" s="3"/>
      <c r="AU564" s="3"/>
      <c r="AV564" s="3"/>
    </row>
    <row r="565" spans="1:48" x14ac:dyDescent="0.25">
      <c r="A565" s="46" t="s">
        <v>561</v>
      </c>
      <c r="B565">
        <v>565</v>
      </c>
      <c r="C565" s="47" t="s">
        <v>8019</v>
      </c>
      <c r="D565" s="49"/>
      <c r="E565" s="50">
        <v>7892.82763671875</v>
      </c>
      <c r="F565" s="50">
        <v>2606.446533203125</v>
      </c>
      <c r="G565" s="51"/>
      <c r="H565" s="52"/>
      <c r="I565" s="52"/>
      <c r="J565" s="63"/>
      <c r="K565" s="32">
        <v>1</v>
      </c>
      <c r="L565" s="32">
        <v>1</v>
      </c>
      <c r="M565" s="33">
        <v>0</v>
      </c>
      <c r="N565" s="33">
        <v>0</v>
      </c>
      <c r="O565" s="33">
        <v>0</v>
      </c>
      <c r="P565" s="33">
        <v>0.99999899999999997</v>
      </c>
      <c r="Q565" s="33">
        <v>0</v>
      </c>
      <c r="R565" s="33" t="s">
        <v>8309</v>
      </c>
      <c r="S565" s="48">
        <v>565</v>
      </c>
      <c r="T5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5" s="54">
        <v>599</v>
      </c>
      <c r="V565" s="54">
        <v>3977</v>
      </c>
      <c r="W565" s="54">
        <v>5296</v>
      </c>
      <c r="X565" s="54">
        <v>858</v>
      </c>
      <c r="Y565" s="54">
        <v>7200</v>
      </c>
      <c r="Z565" s="54" t="s">
        <v>5822</v>
      </c>
      <c r="AA565" s="54"/>
      <c r="AB565" s="60" t="s">
        <v>6471</v>
      </c>
      <c r="AC565" s="54" t="s">
        <v>6024</v>
      </c>
      <c r="AD565" s="56">
        <v>39980.923101851855</v>
      </c>
      <c r="AE565" s="54" t="s">
        <v>6607</v>
      </c>
      <c r="AF565" s="60" t="s">
        <v>7171</v>
      </c>
      <c r="AG565" s="54" t="s">
        <v>55</v>
      </c>
      <c r="AH565" s="32" t="s">
        <v>1933</v>
      </c>
      <c r="AI565" s="32" t="s">
        <v>1933</v>
      </c>
      <c r="AJ565" s="32" t="s">
        <v>2139</v>
      </c>
      <c r="AK565" s="32" t="s">
        <v>2139</v>
      </c>
      <c r="AL565" s="32"/>
      <c r="AM565" s="32"/>
      <c r="AN565" s="74" t="s">
        <v>8804</v>
      </c>
      <c r="AO565" s="74" t="s">
        <v>8804</v>
      </c>
      <c r="AP565" s="74" t="s">
        <v>9333</v>
      </c>
      <c r="AQ565" s="74" t="s">
        <v>9333</v>
      </c>
      <c r="AR565" s="2"/>
      <c r="AS565" s="3"/>
      <c r="AT565" s="3"/>
      <c r="AU565" s="3"/>
      <c r="AV565" s="3"/>
    </row>
    <row r="566" spans="1:48" x14ac:dyDescent="0.25">
      <c r="A566" s="46" t="s">
        <v>562</v>
      </c>
      <c r="B566">
        <v>566</v>
      </c>
      <c r="C566" s="47" t="s">
        <v>8020</v>
      </c>
      <c r="D566" s="49"/>
      <c r="E566" s="50">
        <v>9404.0185546875</v>
      </c>
      <c r="F566" s="50">
        <v>4892.90087890625</v>
      </c>
      <c r="G566" s="51"/>
      <c r="H566" s="52"/>
      <c r="I566" s="52"/>
      <c r="J566" s="63"/>
      <c r="K566" s="32">
        <v>0</v>
      </c>
      <c r="L566" s="32">
        <v>1</v>
      </c>
      <c r="M566" s="33">
        <v>0</v>
      </c>
      <c r="N566" s="33">
        <v>3.4900000000000003E-4</v>
      </c>
      <c r="O566" s="33">
        <v>2.0000000000000002E-5</v>
      </c>
      <c r="P566" s="33">
        <v>0.34874699999999997</v>
      </c>
      <c r="Q566" s="33">
        <v>0</v>
      </c>
      <c r="R566" s="33">
        <v>0</v>
      </c>
      <c r="S566" s="48">
        <v>566</v>
      </c>
      <c r="T5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6" s="54">
        <v>1837</v>
      </c>
      <c r="V566" s="54">
        <v>325</v>
      </c>
      <c r="W566" s="54">
        <v>407</v>
      </c>
      <c r="X566" s="54">
        <v>418</v>
      </c>
      <c r="Y566" s="54">
        <v>7200</v>
      </c>
      <c r="Z566" s="54" t="s">
        <v>5823</v>
      </c>
      <c r="AA566" s="54" t="s">
        <v>6060</v>
      </c>
      <c r="AB566" s="60" t="s">
        <v>6472</v>
      </c>
      <c r="AC566" s="54" t="s">
        <v>6024</v>
      </c>
      <c r="AD566" s="56">
        <v>41346.435347222221</v>
      </c>
      <c r="AE566" s="54" t="s">
        <v>6607</v>
      </c>
      <c r="AF566" s="60" t="s">
        <v>7172</v>
      </c>
      <c r="AG566" s="54" t="s">
        <v>55</v>
      </c>
      <c r="AH566" s="32"/>
      <c r="AI566" s="32"/>
      <c r="AJ566" s="32"/>
      <c r="AK566" s="32"/>
      <c r="AL566" s="32"/>
      <c r="AM566" s="32"/>
      <c r="AN566" s="74" t="s">
        <v>8805</v>
      </c>
      <c r="AO566" s="74" t="s">
        <v>8805</v>
      </c>
      <c r="AP566" s="74" t="s">
        <v>9334</v>
      </c>
      <c r="AQ566" s="74" t="s">
        <v>9334</v>
      </c>
      <c r="AR566" s="2"/>
      <c r="AS566" s="3"/>
      <c r="AT566" s="3"/>
      <c r="AU566" s="3"/>
      <c r="AV566" s="3"/>
    </row>
    <row r="567" spans="1:48" x14ac:dyDescent="0.25">
      <c r="A567" s="46" t="s">
        <v>783</v>
      </c>
      <c r="B567">
        <v>567</v>
      </c>
      <c r="C567" s="47" t="s">
        <v>8021</v>
      </c>
      <c r="D567" s="49"/>
      <c r="E567" s="50">
        <v>7901.32470703125</v>
      </c>
      <c r="F567" s="50">
        <v>5961.37646484375</v>
      </c>
      <c r="G567" s="51"/>
      <c r="H567" s="52"/>
      <c r="I567" s="52"/>
      <c r="J567" s="63"/>
      <c r="K567" s="32">
        <v>5</v>
      </c>
      <c r="L567" s="32">
        <v>1</v>
      </c>
      <c r="M567" s="33">
        <v>2458.1517220000001</v>
      </c>
      <c r="N567" s="33">
        <v>4.4200000000000001E-4</v>
      </c>
      <c r="O567" s="33">
        <v>4.5899999999999999E-4</v>
      </c>
      <c r="P567" s="33">
        <v>1.169098</v>
      </c>
      <c r="Q567" s="33">
        <v>0</v>
      </c>
      <c r="R567" s="33">
        <v>0</v>
      </c>
      <c r="S567" s="48">
        <v>567</v>
      </c>
      <c r="T5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7" s="54">
        <v>39</v>
      </c>
      <c r="V567" s="54">
        <v>286</v>
      </c>
      <c r="W567" s="54">
        <v>603</v>
      </c>
      <c r="X567" s="54">
        <v>19</v>
      </c>
      <c r="Y567" s="54">
        <v>7200</v>
      </c>
      <c r="Z567" s="54" t="s">
        <v>5824</v>
      </c>
      <c r="AA567" s="54" t="s">
        <v>6176</v>
      </c>
      <c r="AB567" s="60" t="s">
        <v>6473</v>
      </c>
      <c r="AC567" s="54" t="s">
        <v>6024</v>
      </c>
      <c r="AD567" s="56">
        <v>41245.594247685185</v>
      </c>
      <c r="AE567" s="54" t="s">
        <v>6607</v>
      </c>
      <c r="AF567" s="60" t="s">
        <v>7173</v>
      </c>
      <c r="AG567" s="54" t="s">
        <v>55</v>
      </c>
      <c r="AH567" s="32" t="s">
        <v>2052</v>
      </c>
      <c r="AI567" s="32" t="s">
        <v>2052</v>
      </c>
      <c r="AJ567" s="32" t="s">
        <v>2139</v>
      </c>
      <c r="AK567" s="32" t="s">
        <v>2139</v>
      </c>
      <c r="AL567" s="32"/>
      <c r="AM567" s="32"/>
      <c r="AN567" s="74" t="s">
        <v>8806</v>
      </c>
      <c r="AO567" s="74" t="s">
        <v>8806</v>
      </c>
      <c r="AP567" s="74" t="s">
        <v>9335</v>
      </c>
      <c r="AQ567" s="74" t="s">
        <v>9335</v>
      </c>
      <c r="AR567" s="2"/>
      <c r="AS567" s="3"/>
      <c r="AT567" s="3"/>
      <c r="AU567" s="3"/>
      <c r="AV567" s="3"/>
    </row>
    <row r="568" spans="1:48" x14ac:dyDescent="0.25">
      <c r="A568" s="46" t="s">
        <v>563</v>
      </c>
      <c r="B568">
        <v>568</v>
      </c>
      <c r="C568" s="47" t="s">
        <v>8022</v>
      </c>
      <c r="D568" s="49"/>
      <c r="E568" s="50">
        <v>4514.38720703125</v>
      </c>
      <c r="F568" s="50">
        <v>4579.712890625</v>
      </c>
      <c r="G568" s="51"/>
      <c r="H568" s="52"/>
      <c r="I568" s="52"/>
      <c r="J568" s="63"/>
      <c r="K568" s="32">
        <v>0</v>
      </c>
      <c r="L568" s="32">
        <v>3</v>
      </c>
      <c r="M568" s="33">
        <v>0</v>
      </c>
      <c r="N568" s="33">
        <v>5.1900000000000004E-4</v>
      </c>
      <c r="O568" s="33">
        <v>2.7049999999999999E-3</v>
      </c>
      <c r="P568" s="33">
        <v>0.47851500000000002</v>
      </c>
      <c r="Q568" s="33">
        <v>0.5</v>
      </c>
      <c r="R568" s="33">
        <v>0</v>
      </c>
      <c r="S568" s="48">
        <v>568</v>
      </c>
      <c r="T5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68" s="54">
        <v>422</v>
      </c>
      <c r="V568" s="54">
        <v>433</v>
      </c>
      <c r="W568" s="54">
        <v>5209</v>
      </c>
      <c r="X568" s="54">
        <v>4936</v>
      </c>
      <c r="Y568" s="54"/>
      <c r="Z568" s="54"/>
      <c r="AA568" s="54"/>
      <c r="AB568" s="54"/>
      <c r="AC568" s="54"/>
      <c r="AD568" s="56">
        <v>41628.835659722223</v>
      </c>
      <c r="AE568" s="54" t="s">
        <v>6607</v>
      </c>
      <c r="AF568" s="60" t="s">
        <v>7174</v>
      </c>
      <c r="AG568" s="54" t="s">
        <v>55</v>
      </c>
      <c r="AH568" s="32"/>
      <c r="AI568" s="32"/>
      <c r="AJ568" s="32"/>
      <c r="AK568" s="32"/>
      <c r="AL568" s="32"/>
      <c r="AM568" s="32"/>
      <c r="AN568" s="74" t="s">
        <v>8638</v>
      </c>
      <c r="AO568" s="74" t="s">
        <v>8984</v>
      </c>
      <c r="AP568" s="74" t="s">
        <v>9202</v>
      </c>
      <c r="AQ568" s="74" t="s">
        <v>9460</v>
      </c>
      <c r="AR568" s="2"/>
      <c r="AS568" s="3"/>
      <c r="AT568" s="3"/>
      <c r="AU568" s="3"/>
      <c r="AV568" s="3"/>
    </row>
    <row r="569" spans="1:48" x14ac:dyDescent="0.25">
      <c r="A569" s="46" t="s">
        <v>564</v>
      </c>
      <c r="B569">
        <v>569</v>
      </c>
      <c r="C569" s="47" t="s">
        <v>8023</v>
      </c>
      <c r="D569" s="49"/>
      <c r="E569" s="50">
        <v>188.76991271972656</v>
      </c>
      <c r="F569" s="50">
        <v>5521.6484375</v>
      </c>
      <c r="G569" s="51"/>
      <c r="H569" s="52"/>
      <c r="I569" s="52"/>
      <c r="J569" s="63"/>
      <c r="K569" s="32">
        <v>1</v>
      </c>
      <c r="L569" s="32">
        <v>1</v>
      </c>
      <c r="M569" s="33">
        <v>0</v>
      </c>
      <c r="N569" s="33">
        <v>0</v>
      </c>
      <c r="O569" s="33">
        <v>0</v>
      </c>
      <c r="P569" s="33">
        <v>0.99999899999999997</v>
      </c>
      <c r="Q569" s="33">
        <v>0</v>
      </c>
      <c r="R569" s="33" t="s">
        <v>8309</v>
      </c>
      <c r="S569" s="48">
        <v>569</v>
      </c>
      <c r="T5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569" s="54">
        <v>432</v>
      </c>
      <c r="V569" s="54">
        <v>604</v>
      </c>
      <c r="W569" s="54">
        <v>14174</v>
      </c>
      <c r="X569" s="54">
        <v>57162</v>
      </c>
      <c r="Y569" s="54"/>
      <c r="Z569" s="54" t="s">
        <v>5825</v>
      </c>
      <c r="AA569" s="54" t="s">
        <v>6020</v>
      </c>
      <c r="AB569" s="60" t="s">
        <v>6474</v>
      </c>
      <c r="AC569" s="54"/>
      <c r="AD569" s="56">
        <v>39933.652789351851</v>
      </c>
      <c r="AE569" s="54" t="s">
        <v>6607</v>
      </c>
      <c r="AF569" s="60" t="s">
        <v>7175</v>
      </c>
      <c r="AG569" s="54" t="s">
        <v>55</v>
      </c>
      <c r="AH569" s="32"/>
      <c r="AI569" s="32"/>
      <c r="AJ569" s="32"/>
      <c r="AK569" s="32"/>
      <c r="AL569" s="32" t="s">
        <v>2232</v>
      </c>
      <c r="AM569" s="32" t="s">
        <v>2232</v>
      </c>
      <c r="AN569" s="74" t="s">
        <v>8807</v>
      </c>
      <c r="AO569" s="74" t="s">
        <v>8807</v>
      </c>
      <c r="AP569" s="74" t="s">
        <v>9336</v>
      </c>
      <c r="AQ569" s="74" t="s">
        <v>9336</v>
      </c>
      <c r="AR569" s="2"/>
      <c r="AS569" s="3"/>
      <c r="AT569" s="3"/>
      <c r="AU569" s="3"/>
      <c r="AV569" s="3"/>
    </row>
    <row r="570" spans="1:48" x14ac:dyDescent="0.25">
      <c r="A570" s="46" t="s">
        <v>566</v>
      </c>
      <c r="B570">
        <v>570</v>
      </c>
      <c r="C570" s="47" t="s">
        <v>8024</v>
      </c>
      <c r="D570" s="49"/>
      <c r="E570" s="50">
        <v>8101.46875</v>
      </c>
      <c r="F570" s="50">
        <v>8769.45703125</v>
      </c>
      <c r="G570" s="51"/>
      <c r="H570" s="52"/>
      <c r="I570" s="52"/>
      <c r="J570" s="63"/>
      <c r="K570" s="32">
        <v>0</v>
      </c>
      <c r="L570" s="32">
        <v>1</v>
      </c>
      <c r="M570" s="33">
        <v>0</v>
      </c>
      <c r="N570" s="33">
        <v>0.33333299999999999</v>
      </c>
      <c r="O570" s="33">
        <v>0</v>
      </c>
      <c r="P570" s="33">
        <v>0.63829800000000003</v>
      </c>
      <c r="Q570" s="33">
        <v>0</v>
      </c>
      <c r="R570" s="33">
        <v>0</v>
      </c>
      <c r="S570" s="48">
        <v>570</v>
      </c>
      <c r="T5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0" s="54">
        <v>2198</v>
      </c>
      <c r="V570" s="54">
        <v>2617</v>
      </c>
      <c r="W570" s="54">
        <v>46516</v>
      </c>
      <c r="X570" s="54">
        <v>53955</v>
      </c>
      <c r="Y570" s="54">
        <v>10800</v>
      </c>
      <c r="Z570" s="54" t="s">
        <v>5826</v>
      </c>
      <c r="AA570" s="54" t="s">
        <v>6012</v>
      </c>
      <c r="AB570" s="54"/>
      <c r="AC570" s="54" t="s">
        <v>6576</v>
      </c>
      <c r="AD570" s="56">
        <v>40898.740578703706</v>
      </c>
      <c r="AE570" s="54" t="s">
        <v>6607</v>
      </c>
      <c r="AF570" s="60" t="s">
        <v>7176</v>
      </c>
      <c r="AG570" s="54" t="s">
        <v>55</v>
      </c>
      <c r="AH570" s="32" t="s">
        <v>1922</v>
      </c>
      <c r="AI570" s="32" t="s">
        <v>1922</v>
      </c>
      <c r="AJ570" s="32" t="s">
        <v>2144</v>
      </c>
      <c r="AK570" s="32" t="s">
        <v>2144</v>
      </c>
      <c r="AL570" s="32"/>
      <c r="AM570" s="32"/>
      <c r="AN570" s="74" t="s">
        <v>8786</v>
      </c>
      <c r="AO570" s="74" t="s">
        <v>8786</v>
      </c>
      <c r="AP570" s="74" t="s">
        <v>9316</v>
      </c>
      <c r="AQ570" s="74" t="s">
        <v>9316</v>
      </c>
      <c r="AR570" s="2"/>
      <c r="AS570" s="3"/>
      <c r="AT570" s="3"/>
      <c r="AU570" s="3"/>
      <c r="AV570" s="3"/>
    </row>
    <row r="571" spans="1:48" x14ac:dyDescent="0.25">
      <c r="A571" s="46" t="s">
        <v>567</v>
      </c>
      <c r="B571">
        <v>571</v>
      </c>
      <c r="C571" s="47" t="s">
        <v>8025</v>
      </c>
      <c r="D571" s="49"/>
      <c r="E571" s="50">
        <v>889.8209228515625</v>
      </c>
      <c r="F571" s="50">
        <v>3630.19140625</v>
      </c>
      <c r="G571" s="51"/>
      <c r="H571" s="52"/>
      <c r="I571" s="52"/>
      <c r="J571" s="63"/>
      <c r="K571" s="32">
        <v>1</v>
      </c>
      <c r="L571" s="32">
        <v>4</v>
      </c>
      <c r="M571" s="33">
        <v>2418</v>
      </c>
      <c r="N571" s="33">
        <v>3.5399999999999999E-4</v>
      </c>
      <c r="O571" s="33">
        <v>2.0000000000000002E-5</v>
      </c>
      <c r="P571" s="33">
        <v>1.442634</v>
      </c>
      <c r="Q571" s="33">
        <v>0</v>
      </c>
      <c r="R571" s="33">
        <v>0</v>
      </c>
      <c r="S571" s="48">
        <v>571</v>
      </c>
      <c r="T5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1" s="54">
        <v>275</v>
      </c>
      <c r="V571" s="54">
        <v>5700</v>
      </c>
      <c r="W571" s="54">
        <v>13230</v>
      </c>
      <c r="X571" s="54">
        <v>1980</v>
      </c>
      <c r="Y571" s="54">
        <v>7200</v>
      </c>
      <c r="Z571" s="54" t="s">
        <v>5827</v>
      </c>
      <c r="AA571" s="54" t="s">
        <v>6177</v>
      </c>
      <c r="AB571" s="54"/>
      <c r="AC571" s="54" t="s">
        <v>6578</v>
      </c>
      <c r="AD571" s="56">
        <v>40042.368946759256</v>
      </c>
      <c r="AE571" s="54" t="s">
        <v>6607</v>
      </c>
      <c r="AF571" s="60" t="s">
        <v>7177</v>
      </c>
      <c r="AG571" s="54" t="s">
        <v>55</v>
      </c>
      <c r="AH571" s="32" t="s">
        <v>8381</v>
      </c>
      <c r="AI571" s="32" t="s">
        <v>8381</v>
      </c>
      <c r="AJ571" s="32" t="s">
        <v>8415</v>
      </c>
      <c r="AK571" s="32" t="s">
        <v>8415</v>
      </c>
      <c r="AL571" s="32"/>
      <c r="AM571" s="32"/>
      <c r="AN571" s="74" t="s">
        <v>8808</v>
      </c>
      <c r="AO571" s="74" t="s">
        <v>8808</v>
      </c>
      <c r="AP571" s="74" t="s">
        <v>9337</v>
      </c>
      <c r="AQ571" s="74" t="s">
        <v>9337</v>
      </c>
      <c r="AR571" s="2"/>
      <c r="AS571" s="3"/>
      <c r="AT571" s="3"/>
      <c r="AU571" s="3"/>
      <c r="AV571" s="3"/>
    </row>
    <row r="572" spans="1:48" x14ac:dyDescent="0.25">
      <c r="A572" s="46" t="s">
        <v>957</v>
      </c>
      <c r="B572">
        <v>572</v>
      </c>
      <c r="C572" s="47" t="s">
        <v>8026</v>
      </c>
      <c r="D572" s="49"/>
      <c r="E572" s="50">
        <v>1117.97900390625</v>
      </c>
      <c r="F572" s="50">
        <v>5798.3642578125</v>
      </c>
      <c r="G572" s="51"/>
      <c r="H572" s="52"/>
      <c r="I572" s="52"/>
      <c r="J572" s="63"/>
      <c r="K572" s="32">
        <v>1</v>
      </c>
      <c r="L572" s="32">
        <v>0</v>
      </c>
      <c r="M572" s="33">
        <v>0</v>
      </c>
      <c r="N572" s="33">
        <v>2.9100000000000003E-4</v>
      </c>
      <c r="O572" s="33">
        <v>9.9999999999999995E-7</v>
      </c>
      <c r="P572" s="33">
        <v>0.45656000000000002</v>
      </c>
      <c r="Q572" s="33">
        <v>0</v>
      </c>
      <c r="R572" s="33">
        <v>0</v>
      </c>
      <c r="S572" s="48">
        <v>572</v>
      </c>
      <c r="T5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2" s="54">
        <v>69</v>
      </c>
      <c r="V572" s="54">
        <v>223</v>
      </c>
      <c r="W572" s="54">
        <v>1040</v>
      </c>
      <c r="X572" s="54">
        <v>3479</v>
      </c>
      <c r="Y572" s="54">
        <v>10800</v>
      </c>
      <c r="Z572" s="54" t="s">
        <v>5828</v>
      </c>
      <c r="AA572" s="54" t="s">
        <v>6020</v>
      </c>
      <c r="AB572" s="60" t="s">
        <v>6475</v>
      </c>
      <c r="AC572" s="54" t="s">
        <v>6576</v>
      </c>
      <c r="AD572" s="56">
        <v>41329.268958333334</v>
      </c>
      <c r="AE572" s="54" t="s">
        <v>6607</v>
      </c>
      <c r="AF572" s="60" t="s">
        <v>7178</v>
      </c>
      <c r="AG572" s="54" t="s">
        <v>54</v>
      </c>
      <c r="AH572" s="32"/>
      <c r="AI572" s="32"/>
      <c r="AJ572" s="32"/>
      <c r="AK572" s="32"/>
      <c r="AL572" s="32"/>
      <c r="AM572" s="32"/>
      <c r="AN572" s="32"/>
      <c r="AO572" s="32"/>
      <c r="AP572" s="32"/>
      <c r="AQ572" s="32"/>
      <c r="AR572" s="2"/>
      <c r="AS572" s="3"/>
      <c r="AT572" s="3"/>
      <c r="AU572" s="3"/>
      <c r="AV572" s="3"/>
    </row>
    <row r="573" spans="1:48" x14ac:dyDescent="0.25">
      <c r="A573" s="46" t="s">
        <v>958</v>
      </c>
      <c r="B573">
        <v>573</v>
      </c>
      <c r="C573" s="47" t="s">
        <v>8027</v>
      </c>
      <c r="D573" s="49"/>
      <c r="E573" s="50">
        <v>2146.39306640625</v>
      </c>
      <c r="F573" s="50">
        <v>5565.705078125</v>
      </c>
      <c r="G573" s="51"/>
      <c r="H573" s="52"/>
      <c r="I573" s="52"/>
      <c r="J573" s="63"/>
      <c r="K573" s="32">
        <v>1</v>
      </c>
      <c r="L573" s="32">
        <v>0</v>
      </c>
      <c r="M573" s="33">
        <v>0</v>
      </c>
      <c r="N573" s="33">
        <v>2.9100000000000003E-4</v>
      </c>
      <c r="O573" s="33">
        <v>9.9999999999999995E-7</v>
      </c>
      <c r="P573" s="33">
        <v>0.45656000000000002</v>
      </c>
      <c r="Q573" s="33">
        <v>0</v>
      </c>
      <c r="R573" s="33">
        <v>0</v>
      </c>
      <c r="S573" s="48">
        <v>573</v>
      </c>
      <c r="T5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3" s="54">
        <v>572</v>
      </c>
      <c r="V573" s="54">
        <v>362</v>
      </c>
      <c r="W573" s="54">
        <v>2756</v>
      </c>
      <c r="X573" s="54">
        <v>1004</v>
      </c>
      <c r="Y573" s="54">
        <v>7200</v>
      </c>
      <c r="Z573" s="54" t="s">
        <v>5829</v>
      </c>
      <c r="AA573" s="54" t="s">
        <v>6024</v>
      </c>
      <c r="AB573" s="54"/>
      <c r="AC573" s="54" t="s">
        <v>6024</v>
      </c>
      <c r="AD573" s="56">
        <v>40791.821006944447</v>
      </c>
      <c r="AE573" s="54" t="s">
        <v>6607</v>
      </c>
      <c r="AF573" s="60" t="s">
        <v>7179</v>
      </c>
      <c r="AG573" s="54" t="s">
        <v>54</v>
      </c>
      <c r="AH573" s="32"/>
      <c r="AI573" s="32"/>
      <c r="AJ573" s="32"/>
      <c r="AK573" s="32"/>
      <c r="AL573" s="32"/>
      <c r="AM573" s="32"/>
      <c r="AN573" s="32"/>
      <c r="AO573" s="32"/>
      <c r="AP573" s="32"/>
      <c r="AQ573" s="32"/>
      <c r="AR573" s="2"/>
      <c r="AS573" s="3"/>
      <c r="AT573" s="3"/>
      <c r="AU573" s="3"/>
      <c r="AV573" s="3"/>
    </row>
    <row r="574" spans="1:48" x14ac:dyDescent="0.25">
      <c r="A574" s="46" t="s">
        <v>568</v>
      </c>
      <c r="B574">
        <v>574</v>
      </c>
      <c r="C574" s="47" t="s">
        <v>8028</v>
      </c>
      <c r="D574" s="49"/>
      <c r="E574" s="50">
        <v>5583.64208984375</v>
      </c>
      <c r="F574" s="50">
        <v>5248.349609375</v>
      </c>
      <c r="G574" s="51"/>
      <c r="H574" s="52"/>
      <c r="I574" s="52"/>
      <c r="J574" s="63"/>
      <c r="K574" s="32">
        <v>0</v>
      </c>
      <c r="L574" s="32">
        <v>11</v>
      </c>
      <c r="M574" s="33">
        <v>523.72250699999995</v>
      </c>
      <c r="N574" s="33">
        <v>5.7399999999999997E-4</v>
      </c>
      <c r="O574" s="33">
        <v>5.4590000000000003E-3</v>
      </c>
      <c r="P574" s="33">
        <v>1.332187</v>
      </c>
      <c r="Q574" s="33">
        <v>0.10909090909090909</v>
      </c>
      <c r="R574" s="33">
        <v>0</v>
      </c>
      <c r="S574" s="48">
        <v>574</v>
      </c>
      <c r="T5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4" s="54">
        <v>475</v>
      </c>
      <c r="V574" s="54">
        <v>566</v>
      </c>
      <c r="W574" s="54">
        <v>49576</v>
      </c>
      <c r="X574" s="54">
        <v>301</v>
      </c>
      <c r="Y574" s="54">
        <v>7200</v>
      </c>
      <c r="Z574" s="54" t="s">
        <v>5830</v>
      </c>
      <c r="AA574" s="54" t="s">
        <v>6178</v>
      </c>
      <c r="AB574" s="60" t="s">
        <v>6476</v>
      </c>
      <c r="AC574" s="54" t="s">
        <v>6024</v>
      </c>
      <c r="AD574" s="56">
        <v>39960.613587962966</v>
      </c>
      <c r="AE574" s="54" t="s">
        <v>6607</v>
      </c>
      <c r="AF574" s="60" t="s">
        <v>7180</v>
      </c>
      <c r="AG574" s="54" t="s">
        <v>55</v>
      </c>
      <c r="AH574" s="32" t="s">
        <v>8382</v>
      </c>
      <c r="AI574" s="32" t="s">
        <v>8382</v>
      </c>
      <c r="AJ574" s="32" t="s">
        <v>8441</v>
      </c>
      <c r="AK574" s="32" t="s">
        <v>8441</v>
      </c>
      <c r="AL574" s="32" t="s">
        <v>2215</v>
      </c>
      <c r="AM574" s="32" t="s">
        <v>2215</v>
      </c>
      <c r="AN574" s="74" t="s">
        <v>9594</v>
      </c>
      <c r="AO574" s="74" t="s">
        <v>9696</v>
      </c>
      <c r="AP574" s="74" t="s">
        <v>9787</v>
      </c>
      <c r="AQ574" s="74" t="s">
        <v>9787</v>
      </c>
      <c r="AR574" s="2"/>
      <c r="AS574" s="3"/>
      <c r="AT574" s="3"/>
      <c r="AU574" s="3"/>
      <c r="AV574" s="3"/>
    </row>
    <row r="575" spans="1:48" x14ac:dyDescent="0.25">
      <c r="A575" s="46" t="s">
        <v>569</v>
      </c>
      <c r="B575">
        <v>575</v>
      </c>
      <c r="C575" s="47" t="s">
        <v>8029</v>
      </c>
      <c r="D575" s="49"/>
      <c r="E575" s="50">
        <v>4659.34228515625</v>
      </c>
      <c r="F575" s="50">
        <v>3886.551025390625</v>
      </c>
      <c r="G575" s="51"/>
      <c r="H575" s="52"/>
      <c r="I575" s="52"/>
      <c r="J575" s="63"/>
      <c r="K575" s="32">
        <v>0</v>
      </c>
      <c r="L575" s="32">
        <v>9</v>
      </c>
      <c r="M575" s="33">
        <v>667.52663900000005</v>
      </c>
      <c r="N575" s="33">
        <v>5.4000000000000001E-4</v>
      </c>
      <c r="O575" s="33">
        <v>4.0470000000000002E-3</v>
      </c>
      <c r="P575" s="33">
        <v>1.147834</v>
      </c>
      <c r="Q575" s="33">
        <v>0.15277777777777779</v>
      </c>
      <c r="R575" s="33">
        <v>0</v>
      </c>
      <c r="S575" s="48">
        <v>575</v>
      </c>
      <c r="T5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5" s="54">
        <v>741</v>
      </c>
      <c r="V575" s="54">
        <v>570</v>
      </c>
      <c r="W575" s="54">
        <v>11123</v>
      </c>
      <c r="X575" s="54">
        <v>12035</v>
      </c>
      <c r="Y575" s="54">
        <v>7200</v>
      </c>
      <c r="Z575" s="54" t="s">
        <v>5831</v>
      </c>
      <c r="AA575" s="54" t="s">
        <v>6012</v>
      </c>
      <c r="AB575" s="54"/>
      <c r="AC575" s="54" t="s">
        <v>6024</v>
      </c>
      <c r="AD575" s="56">
        <v>41788.424120370371</v>
      </c>
      <c r="AE575" s="54" t="s">
        <v>6607</v>
      </c>
      <c r="AF575" s="60" t="s">
        <v>7181</v>
      </c>
      <c r="AG575" s="54" t="s">
        <v>55</v>
      </c>
      <c r="AH575" s="32" t="s">
        <v>8383</v>
      </c>
      <c r="AI575" s="32" t="s">
        <v>8383</v>
      </c>
      <c r="AJ575" s="32" t="s">
        <v>8442</v>
      </c>
      <c r="AK575" s="32" t="s">
        <v>8442</v>
      </c>
      <c r="AL575" s="32" t="s">
        <v>2214</v>
      </c>
      <c r="AM575" s="32" t="s">
        <v>2214</v>
      </c>
      <c r="AN575" s="74" t="s">
        <v>8671</v>
      </c>
      <c r="AO575" s="74" t="s">
        <v>8671</v>
      </c>
      <c r="AP575" s="74" t="s">
        <v>9338</v>
      </c>
      <c r="AQ575" s="74" t="s">
        <v>9338</v>
      </c>
      <c r="AR575" s="2"/>
      <c r="AS575" s="3"/>
      <c r="AT575" s="3"/>
      <c r="AU575" s="3"/>
      <c r="AV575" s="3"/>
    </row>
    <row r="576" spans="1:48" x14ac:dyDescent="0.25">
      <c r="A576" s="46" t="s">
        <v>570</v>
      </c>
      <c r="B576">
        <v>576</v>
      </c>
      <c r="C576" s="47" t="s">
        <v>8030</v>
      </c>
      <c r="D576" s="49"/>
      <c r="E576" s="50">
        <v>6130.25390625</v>
      </c>
      <c r="F576" s="50">
        <v>4489.70068359375</v>
      </c>
      <c r="G576" s="51"/>
      <c r="H576" s="52"/>
      <c r="I576" s="52"/>
      <c r="J576" s="63"/>
      <c r="K576" s="32">
        <v>0</v>
      </c>
      <c r="L576" s="32">
        <v>14</v>
      </c>
      <c r="M576" s="33">
        <v>1763.6123500000001</v>
      </c>
      <c r="N576" s="33">
        <v>5.5199999999999997E-4</v>
      </c>
      <c r="O576" s="33">
        <v>5.1650000000000003E-3</v>
      </c>
      <c r="P576" s="33">
        <v>1.765463</v>
      </c>
      <c r="Q576" s="33">
        <v>7.1428571428571425E-2</v>
      </c>
      <c r="R576" s="33">
        <v>0</v>
      </c>
      <c r="S576" s="48">
        <v>576</v>
      </c>
      <c r="T5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6" s="54">
        <v>1049</v>
      </c>
      <c r="V576" s="54">
        <v>289</v>
      </c>
      <c r="W576" s="54">
        <v>8670</v>
      </c>
      <c r="X576" s="54">
        <v>5293</v>
      </c>
      <c r="Y576" s="54"/>
      <c r="Z576" s="54" t="s">
        <v>5832</v>
      </c>
      <c r="AA576" s="54" t="s">
        <v>6179</v>
      </c>
      <c r="AB576" s="54"/>
      <c r="AC576" s="54"/>
      <c r="AD576" s="56">
        <v>43101.876840277779</v>
      </c>
      <c r="AE576" s="54" t="s">
        <v>6607</v>
      </c>
      <c r="AF576" s="60" t="s">
        <v>7182</v>
      </c>
      <c r="AG576" s="54" t="s">
        <v>55</v>
      </c>
      <c r="AH576" s="32" t="s">
        <v>8384</v>
      </c>
      <c r="AI576" s="32" t="s">
        <v>8384</v>
      </c>
      <c r="AJ576" s="32" t="s">
        <v>8443</v>
      </c>
      <c r="AK576" s="32" t="s">
        <v>8443</v>
      </c>
      <c r="AL576" s="32"/>
      <c r="AM576" s="32"/>
      <c r="AN576" s="74" t="s">
        <v>9595</v>
      </c>
      <c r="AO576" s="74" t="s">
        <v>9697</v>
      </c>
      <c r="AP576" s="74" t="s">
        <v>9788</v>
      </c>
      <c r="AQ576" s="74" t="s">
        <v>9788</v>
      </c>
      <c r="AR576" s="2"/>
      <c r="AS576" s="3"/>
      <c r="AT576" s="3"/>
      <c r="AU576" s="3"/>
      <c r="AV576" s="3"/>
    </row>
    <row r="577" spans="1:48" x14ac:dyDescent="0.25">
      <c r="A577" s="46" t="s">
        <v>813</v>
      </c>
      <c r="B577">
        <v>577</v>
      </c>
      <c r="C577" s="47" t="s">
        <v>8031</v>
      </c>
      <c r="D577" s="49"/>
      <c r="E577" s="50">
        <v>5683.89501953125</v>
      </c>
      <c r="F577" s="50">
        <v>4110.57568359375</v>
      </c>
      <c r="G577" s="51"/>
      <c r="H577" s="52"/>
      <c r="I577" s="52"/>
      <c r="J577" s="63"/>
      <c r="K577" s="32">
        <v>7</v>
      </c>
      <c r="L577" s="32">
        <v>2</v>
      </c>
      <c r="M577" s="33">
        <v>271.98984999999999</v>
      </c>
      <c r="N577" s="33">
        <v>4.3399999999999998E-4</v>
      </c>
      <c r="O577" s="33">
        <v>1.235E-3</v>
      </c>
      <c r="P577" s="33">
        <v>1.0563929999999999</v>
      </c>
      <c r="Q577" s="33">
        <v>2.3809523809523808E-2</v>
      </c>
      <c r="R577" s="33">
        <v>0</v>
      </c>
      <c r="S577" s="48">
        <v>577</v>
      </c>
      <c r="T5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7" s="54">
        <v>86</v>
      </c>
      <c r="V577" s="54">
        <v>664</v>
      </c>
      <c r="W577" s="54">
        <v>9797</v>
      </c>
      <c r="X577" s="54">
        <v>142853</v>
      </c>
      <c r="Y577" s="54"/>
      <c r="Z577" s="54"/>
      <c r="AA577" s="54"/>
      <c r="AB577" s="54"/>
      <c r="AC577" s="54"/>
      <c r="AD577" s="56">
        <v>41215.867372685185</v>
      </c>
      <c r="AE577" s="54" t="s">
        <v>6607</v>
      </c>
      <c r="AF577" s="60" t="s">
        <v>7183</v>
      </c>
      <c r="AG577" s="54" t="s">
        <v>55</v>
      </c>
      <c r="AH577" s="32" t="s">
        <v>9492</v>
      </c>
      <c r="AI577" s="32" t="s">
        <v>9492</v>
      </c>
      <c r="AJ577" s="32" t="s">
        <v>2139</v>
      </c>
      <c r="AK577" s="32" t="s">
        <v>2139</v>
      </c>
      <c r="AL577" s="32"/>
      <c r="AM577" s="32"/>
      <c r="AN577" s="74" t="s">
        <v>9596</v>
      </c>
      <c r="AO577" s="74" t="s">
        <v>9698</v>
      </c>
      <c r="AP577" s="74" t="s">
        <v>9339</v>
      </c>
      <c r="AQ577" s="74" t="s">
        <v>9339</v>
      </c>
      <c r="AR577" s="2"/>
      <c r="AS577" s="3"/>
      <c r="AT577" s="3"/>
      <c r="AU577" s="3"/>
      <c r="AV577" s="3"/>
    </row>
    <row r="578" spans="1:48" x14ac:dyDescent="0.25">
      <c r="A578" s="46" t="s">
        <v>959</v>
      </c>
      <c r="B578">
        <v>578</v>
      </c>
      <c r="C578" s="47" t="s">
        <v>8032</v>
      </c>
      <c r="D578" s="49"/>
      <c r="E578" s="50">
        <v>5421.10986328125</v>
      </c>
      <c r="F578" s="50">
        <v>2727.6552734375</v>
      </c>
      <c r="G578" s="51"/>
      <c r="H578" s="52"/>
      <c r="I578" s="52"/>
      <c r="J578" s="63"/>
      <c r="K578" s="32">
        <v>4</v>
      </c>
      <c r="L578" s="32">
        <v>0</v>
      </c>
      <c r="M578" s="33">
        <v>69.196994000000004</v>
      </c>
      <c r="N578" s="33">
        <v>4.7199999999999998E-4</v>
      </c>
      <c r="O578" s="33">
        <v>7.4700000000000005E-4</v>
      </c>
      <c r="P578" s="33">
        <v>0.60510600000000003</v>
      </c>
      <c r="Q578" s="33">
        <v>0.25</v>
      </c>
      <c r="R578" s="33">
        <v>0</v>
      </c>
      <c r="S578" s="48">
        <v>578</v>
      </c>
      <c r="T5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8" s="54">
        <v>678</v>
      </c>
      <c r="V578" s="54">
        <v>214</v>
      </c>
      <c r="W578" s="54">
        <v>545</v>
      </c>
      <c r="X578" s="54">
        <v>1992</v>
      </c>
      <c r="Y578" s="54"/>
      <c r="Z578" s="54"/>
      <c r="AA578" s="54"/>
      <c r="AB578" s="54"/>
      <c r="AC578" s="54"/>
      <c r="AD578" s="56">
        <v>40918.589537037034</v>
      </c>
      <c r="AE578" s="54" t="s">
        <v>6607</v>
      </c>
      <c r="AF578" s="60" t="s">
        <v>7184</v>
      </c>
      <c r="AG578" s="54" t="s">
        <v>54</v>
      </c>
      <c r="AH578" s="32"/>
      <c r="AI578" s="32"/>
      <c r="AJ578" s="32"/>
      <c r="AK578" s="32"/>
      <c r="AL578" s="32"/>
      <c r="AM578" s="32"/>
      <c r="AN578" s="32"/>
      <c r="AO578" s="32"/>
      <c r="AP578" s="32"/>
      <c r="AQ578" s="32"/>
      <c r="AR578" s="2"/>
      <c r="AS578" s="3"/>
      <c r="AT578" s="3"/>
      <c r="AU578" s="3"/>
      <c r="AV578" s="3"/>
    </row>
    <row r="579" spans="1:48" x14ac:dyDescent="0.25">
      <c r="A579" s="46" t="s">
        <v>826</v>
      </c>
      <c r="B579">
        <v>579</v>
      </c>
      <c r="C579" s="47" t="s">
        <v>8033</v>
      </c>
      <c r="D579" s="49"/>
      <c r="E579" s="50">
        <v>6276.46923828125</v>
      </c>
      <c r="F579" s="50">
        <v>2965.5029296875</v>
      </c>
      <c r="G579" s="51"/>
      <c r="H579" s="52"/>
      <c r="I579" s="52"/>
      <c r="J579" s="63"/>
      <c r="K579" s="32">
        <v>3</v>
      </c>
      <c r="L579" s="32">
        <v>2</v>
      </c>
      <c r="M579" s="33">
        <v>156.71308999999999</v>
      </c>
      <c r="N579" s="33">
        <v>5.1699999999999999E-4</v>
      </c>
      <c r="O579" s="33">
        <v>1.6169999999999999E-3</v>
      </c>
      <c r="P579" s="33">
        <v>0.72294000000000003</v>
      </c>
      <c r="Q579" s="33">
        <v>0.25</v>
      </c>
      <c r="R579" s="33">
        <v>0</v>
      </c>
      <c r="S579" s="48">
        <v>579</v>
      </c>
      <c r="T5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79" s="54">
        <v>833</v>
      </c>
      <c r="V579" s="54">
        <v>1580</v>
      </c>
      <c r="W579" s="54">
        <v>71149</v>
      </c>
      <c r="X579" s="54">
        <v>134392</v>
      </c>
      <c r="Y579" s="54">
        <v>7200</v>
      </c>
      <c r="Z579" s="54" t="s">
        <v>5833</v>
      </c>
      <c r="AA579" s="54"/>
      <c r="AB579" s="54"/>
      <c r="AC579" s="54" t="s">
        <v>6595</v>
      </c>
      <c r="AD579" s="56">
        <v>41098.703553240739</v>
      </c>
      <c r="AE579" s="54" t="s">
        <v>6607</v>
      </c>
      <c r="AF579" s="60" t="s">
        <v>7185</v>
      </c>
      <c r="AG579" s="54" t="s">
        <v>55</v>
      </c>
      <c r="AH579" s="32" t="s">
        <v>8385</v>
      </c>
      <c r="AI579" s="32" t="s">
        <v>8385</v>
      </c>
      <c r="AJ579" s="32" t="s">
        <v>2189</v>
      </c>
      <c r="AK579" s="32" t="s">
        <v>2189</v>
      </c>
      <c r="AL579" s="32"/>
      <c r="AM579" s="32"/>
      <c r="AN579" s="74" t="s">
        <v>8809</v>
      </c>
      <c r="AO579" s="74" t="s">
        <v>8985</v>
      </c>
      <c r="AP579" s="74" t="s">
        <v>9340</v>
      </c>
      <c r="AQ579" s="74" t="s">
        <v>9340</v>
      </c>
      <c r="AR579" s="2"/>
      <c r="AS579" s="3"/>
      <c r="AT579" s="3"/>
      <c r="AU579" s="3"/>
      <c r="AV579" s="3"/>
    </row>
    <row r="580" spans="1:48" x14ac:dyDescent="0.25">
      <c r="A580" s="46" t="s">
        <v>731</v>
      </c>
      <c r="B580">
        <v>580</v>
      </c>
      <c r="C580" s="47" t="s">
        <v>8034</v>
      </c>
      <c r="D580" s="49"/>
      <c r="E580" s="50">
        <v>7333.60546875</v>
      </c>
      <c r="F580" s="50">
        <v>5462.73291015625</v>
      </c>
      <c r="G580" s="51"/>
      <c r="H580" s="52"/>
      <c r="I580" s="52"/>
      <c r="J580" s="63"/>
      <c r="K580" s="32">
        <v>4</v>
      </c>
      <c r="L580" s="32">
        <v>2</v>
      </c>
      <c r="M580" s="33">
        <v>134.69262599999999</v>
      </c>
      <c r="N580" s="33">
        <v>4.6700000000000002E-4</v>
      </c>
      <c r="O580" s="33">
        <v>7.3800000000000005E-4</v>
      </c>
      <c r="P580" s="33">
        <v>0.77831799999999995</v>
      </c>
      <c r="Q580" s="33">
        <v>0</v>
      </c>
      <c r="R580" s="33">
        <v>0</v>
      </c>
      <c r="S580" s="48">
        <v>580</v>
      </c>
      <c r="T5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0" s="54">
        <v>286</v>
      </c>
      <c r="V580" s="54">
        <v>248</v>
      </c>
      <c r="W580" s="54">
        <v>7276</v>
      </c>
      <c r="X580" s="54">
        <v>4</v>
      </c>
      <c r="Y580" s="54">
        <v>7200</v>
      </c>
      <c r="Z580" s="54"/>
      <c r="AA580" s="54"/>
      <c r="AB580" s="54"/>
      <c r="AC580" s="54" t="s">
        <v>6024</v>
      </c>
      <c r="AD580" s="56">
        <v>41862.387604166666</v>
      </c>
      <c r="AE580" s="54" t="s">
        <v>6607</v>
      </c>
      <c r="AF580" s="60" t="s">
        <v>7186</v>
      </c>
      <c r="AG580" s="54" t="s">
        <v>55</v>
      </c>
      <c r="AH580" s="32" t="s">
        <v>9493</v>
      </c>
      <c r="AI580" s="32" t="s">
        <v>9493</v>
      </c>
      <c r="AJ580" s="32" t="s">
        <v>8469</v>
      </c>
      <c r="AK580" s="32" t="s">
        <v>8469</v>
      </c>
      <c r="AL580" s="32"/>
      <c r="AM580" s="32"/>
      <c r="AN580" s="74" t="s">
        <v>9597</v>
      </c>
      <c r="AO580" s="74" t="s">
        <v>9597</v>
      </c>
      <c r="AP580" s="74" t="s">
        <v>9789</v>
      </c>
      <c r="AQ580" s="74" t="s">
        <v>9789</v>
      </c>
      <c r="AR580" s="2"/>
      <c r="AS580" s="3"/>
      <c r="AT580" s="3"/>
      <c r="AU580" s="3"/>
      <c r="AV580" s="3"/>
    </row>
    <row r="581" spans="1:48" x14ac:dyDescent="0.25">
      <c r="A581" s="46" t="s">
        <v>573</v>
      </c>
      <c r="B581">
        <v>581</v>
      </c>
      <c r="C581" s="47" t="s">
        <v>8035</v>
      </c>
      <c r="D581" s="49"/>
      <c r="E581" s="50">
        <v>5171.904296875</v>
      </c>
      <c r="F581" s="50">
        <v>6502.47802734375</v>
      </c>
      <c r="G581" s="51"/>
      <c r="H581" s="52"/>
      <c r="I581" s="52"/>
      <c r="J581" s="63"/>
      <c r="K581" s="32">
        <v>0</v>
      </c>
      <c r="L581" s="32">
        <v>8</v>
      </c>
      <c r="M581" s="33">
        <v>221.304956</v>
      </c>
      <c r="N581" s="33">
        <v>5.3600000000000002E-4</v>
      </c>
      <c r="O581" s="33">
        <v>4.2820000000000002E-3</v>
      </c>
      <c r="P581" s="33">
        <v>0.99908699999999995</v>
      </c>
      <c r="Q581" s="33">
        <v>0.19642857142857142</v>
      </c>
      <c r="R581" s="33">
        <v>0</v>
      </c>
      <c r="S581" s="48">
        <v>581</v>
      </c>
      <c r="T5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1" s="54">
        <v>84</v>
      </c>
      <c r="V581" s="54">
        <v>52</v>
      </c>
      <c r="W581" s="54">
        <v>2725</v>
      </c>
      <c r="X581" s="54">
        <v>2795</v>
      </c>
      <c r="Y581" s="54"/>
      <c r="Z581" s="54"/>
      <c r="AA581" s="54"/>
      <c r="AB581" s="54"/>
      <c r="AC581" s="54"/>
      <c r="AD581" s="56">
        <v>41265.365243055552</v>
      </c>
      <c r="AE581" s="54" t="s">
        <v>6607</v>
      </c>
      <c r="AF581" s="60" t="s">
        <v>7187</v>
      </c>
      <c r="AG581" s="54" t="s">
        <v>55</v>
      </c>
      <c r="AH581" s="32" t="s">
        <v>1744</v>
      </c>
      <c r="AI581" s="32" t="s">
        <v>1744</v>
      </c>
      <c r="AJ581" s="32" t="s">
        <v>2138</v>
      </c>
      <c r="AK581" s="32" t="s">
        <v>2138</v>
      </c>
      <c r="AL581" s="32"/>
      <c r="AM581" s="32"/>
      <c r="AN581" s="74" t="s">
        <v>8810</v>
      </c>
      <c r="AO581" s="74" t="s">
        <v>8986</v>
      </c>
      <c r="AP581" s="74" t="s">
        <v>9341</v>
      </c>
      <c r="AQ581" s="74" t="s">
        <v>9341</v>
      </c>
      <c r="AR581" s="2"/>
      <c r="AS581" s="3"/>
      <c r="AT581" s="3"/>
      <c r="AU581" s="3"/>
      <c r="AV581" s="3"/>
    </row>
    <row r="582" spans="1:48" x14ac:dyDescent="0.25">
      <c r="A582" s="46" t="s">
        <v>574</v>
      </c>
      <c r="B582">
        <v>582</v>
      </c>
      <c r="C582" s="47" t="s">
        <v>8036</v>
      </c>
      <c r="D582" s="49"/>
      <c r="E582" s="50">
        <v>7110.30908203125</v>
      </c>
      <c r="F582" s="50">
        <v>6772.03515625</v>
      </c>
      <c r="G582" s="51"/>
      <c r="H582" s="52"/>
      <c r="I582" s="52"/>
      <c r="J582" s="63"/>
      <c r="K582" s="32">
        <v>0</v>
      </c>
      <c r="L582" s="32">
        <v>1</v>
      </c>
      <c r="M582" s="33">
        <v>0</v>
      </c>
      <c r="N582" s="33">
        <v>3.8900000000000002E-4</v>
      </c>
      <c r="O582" s="33">
        <v>9.7999999999999997E-5</v>
      </c>
      <c r="P582" s="33">
        <v>0.28145399999999998</v>
      </c>
      <c r="Q582" s="33">
        <v>0</v>
      </c>
      <c r="R582" s="33">
        <v>0</v>
      </c>
      <c r="S582" s="48">
        <v>582</v>
      </c>
      <c r="T5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2" s="54">
        <v>171</v>
      </c>
      <c r="V582" s="54">
        <v>63</v>
      </c>
      <c r="W582" s="54">
        <v>1706</v>
      </c>
      <c r="X582" s="54">
        <v>2086</v>
      </c>
      <c r="Y582" s="54"/>
      <c r="Z582" s="54" t="s">
        <v>5834</v>
      </c>
      <c r="AA582" s="54" t="s">
        <v>6017</v>
      </c>
      <c r="AB582" s="54"/>
      <c r="AC582" s="54"/>
      <c r="AD582" s="56">
        <v>43114.851064814815</v>
      </c>
      <c r="AE582" s="54" t="s">
        <v>6607</v>
      </c>
      <c r="AF582" s="60" t="s">
        <v>7188</v>
      </c>
      <c r="AG582" s="54" t="s">
        <v>55</v>
      </c>
      <c r="AH582" s="32"/>
      <c r="AI582" s="32"/>
      <c r="AJ582" s="32"/>
      <c r="AK582" s="32"/>
      <c r="AL582" s="32"/>
      <c r="AM582" s="32"/>
      <c r="AN582" s="74" t="s">
        <v>8779</v>
      </c>
      <c r="AO582" s="74" t="s">
        <v>8779</v>
      </c>
      <c r="AP582" s="74" t="s">
        <v>9308</v>
      </c>
      <c r="AQ582" s="74" t="s">
        <v>9308</v>
      </c>
      <c r="AR582" s="2"/>
      <c r="AS582" s="3"/>
      <c r="AT582" s="3"/>
      <c r="AU582" s="3"/>
      <c r="AV582" s="3"/>
    </row>
    <row r="583" spans="1:48" x14ac:dyDescent="0.25">
      <c r="A583" s="46" t="s">
        <v>575</v>
      </c>
      <c r="B583">
        <v>583</v>
      </c>
      <c r="C583" s="47" t="s">
        <v>8037</v>
      </c>
      <c r="D583" s="49"/>
      <c r="E583" s="50">
        <v>4522.3330078125</v>
      </c>
      <c r="F583" s="50">
        <v>733.8848876953125</v>
      </c>
      <c r="G583" s="51"/>
      <c r="H583" s="52"/>
      <c r="I583" s="52"/>
      <c r="J583" s="63"/>
      <c r="K583" s="32">
        <v>1</v>
      </c>
      <c r="L583" s="32">
        <v>1</v>
      </c>
      <c r="M583" s="33">
        <v>0</v>
      </c>
      <c r="N583" s="33">
        <v>0</v>
      </c>
      <c r="O583" s="33">
        <v>0</v>
      </c>
      <c r="P583" s="33">
        <v>0.99999899999999997</v>
      </c>
      <c r="Q583" s="33">
        <v>0</v>
      </c>
      <c r="R583" s="33" t="s">
        <v>8309</v>
      </c>
      <c r="S583" s="48">
        <v>583</v>
      </c>
      <c r="T5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3" s="54">
        <v>394</v>
      </c>
      <c r="V583" s="54">
        <v>13434</v>
      </c>
      <c r="W583" s="54">
        <v>22232</v>
      </c>
      <c r="X583" s="54">
        <v>6363</v>
      </c>
      <c r="Y583" s="54">
        <v>10800</v>
      </c>
      <c r="Z583" s="54" t="s">
        <v>5835</v>
      </c>
      <c r="AA583" s="54" t="s">
        <v>6012</v>
      </c>
      <c r="AB583" s="60" t="s">
        <v>6477</v>
      </c>
      <c r="AC583" s="54" t="s">
        <v>6576</v>
      </c>
      <c r="AD583" s="56">
        <v>40989.430115740739</v>
      </c>
      <c r="AE583" s="54" t="s">
        <v>6607</v>
      </c>
      <c r="AF583" s="60" t="s">
        <v>7189</v>
      </c>
      <c r="AG583" s="54" t="s">
        <v>55</v>
      </c>
      <c r="AH583" s="32" t="s">
        <v>1938</v>
      </c>
      <c r="AI583" s="32" t="s">
        <v>1938</v>
      </c>
      <c r="AJ583" s="32" t="s">
        <v>2136</v>
      </c>
      <c r="AK583" s="32" t="s">
        <v>2136</v>
      </c>
      <c r="AL583" s="32" t="s">
        <v>2235</v>
      </c>
      <c r="AM583" s="32" t="s">
        <v>2235</v>
      </c>
      <c r="AN583" s="74" t="s">
        <v>9598</v>
      </c>
      <c r="AO583" s="74" t="s">
        <v>9598</v>
      </c>
      <c r="AP583" s="74" t="s">
        <v>9790</v>
      </c>
      <c r="AQ583" s="74" t="s">
        <v>9790</v>
      </c>
      <c r="AR583" s="2"/>
      <c r="AS583" s="3"/>
      <c r="AT583" s="3"/>
      <c r="AU583" s="3"/>
      <c r="AV583" s="3"/>
    </row>
    <row r="584" spans="1:48" x14ac:dyDescent="0.25">
      <c r="A584" s="46" t="s">
        <v>576</v>
      </c>
      <c r="B584">
        <v>584</v>
      </c>
      <c r="C584" s="47" t="s">
        <v>8038</v>
      </c>
      <c r="D584" s="49"/>
      <c r="E584" s="50">
        <v>2689.802978515625</v>
      </c>
      <c r="F584" s="50">
        <v>7371.6484375</v>
      </c>
      <c r="G584" s="51"/>
      <c r="H584" s="52"/>
      <c r="I584" s="52"/>
      <c r="J584" s="63"/>
      <c r="K584" s="32">
        <v>0</v>
      </c>
      <c r="L584" s="32">
        <v>2</v>
      </c>
      <c r="M584" s="33">
        <v>0</v>
      </c>
      <c r="N584" s="33">
        <v>5.1800000000000001E-4</v>
      </c>
      <c r="O584" s="33">
        <v>2.392E-3</v>
      </c>
      <c r="P584" s="33">
        <v>0.37694899999999998</v>
      </c>
      <c r="Q584" s="33">
        <v>0.5</v>
      </c>
      <c r="R584" s="33">
        <v>0</v>
      </c>
      <c r="S584" s="48">
        <v>584</v>
      </c>
      <c r="T5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4" s="54">
        <v>247</v>
      </c>
      <c r="V584" s="54">
        <v>91</v>
      </c>
      <c r="W584" s="54">
        <v>1706</v>
      </c>
      <c r="X584" s="54">
        <v>9</v>
      </c>
      <c r="Y584" s="54"/>
      <c r="Z584" s="54" t="s">
        <v>5836</v>
      </c>
      <c r="AA584" s="54"/>
      <c r="AB584" s="54"/>
      <c r="AC584" s="54"/>
      <c r="AD584" s="56">
        <v>41841.618321759262</v>
      </c>
      <c r="AE584" s="54" t="s">
        <v>6607</v>
      </c>
      <c r="AF584" s="60" t="s">
        <v>7190</v>
      </c>
      <c r="AG584" s="54" t="s">
        <v>55</v>
      </c>
      <c r="AH584" s="32"/>
      <c r="AI584" s="32"/>
      <c r="AJ584" s="32"/>
      <c r="AK584" s="32"/>
      <c r="AL584" s="32"/>
      <c r="AM584" s="32"/>
      <c r="AN584" s="74" t="s">
        <v>8638</v>
      </c>
      <c r="AO584" s="74" t="s">
        <v>8638</v>
      </c>
      <c r="AP584" s="74" t="s">
        <v>9035</v>
      </c>
      <c r="AQ584" s="74" t="s">
        <v>9035</v>
      </c>
      <c r="AR584" s="2"/>
      <c r="AS584" s="3"/>
      <c r="AT584" s="3"/>
      <c r="AU584" s="3"/>
      <c r="AV584" s="3"/>
    </row>
    <row r="585" spans="1:48" x14ac:dyDescent="0.25">
      <c r="A585" s="46" t="s">
        <v>577</v>
      </c>
      <c r="B585">
        <v>585</v>
      </c>
      <c r="C585" s="47" t="s">
        <v>8039</v>
      </c>
      <c r="D585" s="49"/>
      <c r="E585" s="50">
        <v>5006.68212890625</v>
      </c>
      <c r="F585" s="50">
        <v>4734.10302734375</v>
      </c>
      <c r="G585" s="51"/>
      <c r="H585" s="52"/>
      <c r="I585" s="52"/>
      <c r="J585" s="63"/>
      <c r="K585" s="32">
        <v>0</v>
      </c>
      <c r="L585" s="32">
        <v>6</v>
      </c>
      <c r="M585" s="33">
        <v>6030</v>
      </c>
      <c r="N585" s="33">
        <v>3.2200000000000002E-4</v>
      </c>
      <c r="O585" s="33">
        <v>1.9999999999999999E-6</v>
      </c>
      <c r="P585" s="33">
        <v>2.7725209999999998</v>
      </c>
      <c r="Q585" s="33">
        <v>0</v>
      </c>
      <c r="R585" s="33">
        <v>0</v>
      </c>
      <c r="S585" s="48">
        <v>585</v>
      </c>
      <c r="T5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5" s="54">
        <v>506</v>
      </c>
      <c r="V585" s="54">
        <v>1686</v>
      </c>
      <c r="W585" s="54">
        <v>45223</v>
      </c>
      <c r="X585" s="54">
        <v>11708</v>
      </c>
      <c r="Y585" s="54">
        <v>7200</v>
      </c>
      <c r="Z585" s="54" t="s">
        <v>5837</v>
      </c>
      <c r="AA585" s="54" t="s">
        <v>6020</v>
      </c>
      <c r="AB585" s="54"/>
      <c r="AC585" s="54" t="s">
        <v>6024</v>
      </c>
      <c r="AD585" s="56">
        <v>40053.5312962963</v>
      </c>
      <c r="AE585" s="54" t="s">
        <v>6607</v>
      </c>
      <c r="AF585" s="60" t="s">
        <v>7191</v>
      </c>
      <c r="AG585" s="54" t="s">
        <v>55</v>
      </c>
      <c r="AH585" s="32" t="s">
        <v>1939</v>
      </c>
      <c r="AI585" s="32" t="s">
        <v>1939</v>
      </c>
      <c r="AJ585" s="32" t="s">
        <v>2139</v>
      </c>
      <c r="AK585" s="32" t="s">
        <v>2139</v>
      </c>
      <c r="AL585" s="32"/>
      <c r="AM585" s="32"/>
      <c r="AN585" s="74" t="s">
        <v>8811</v>
      </c>
      <c r="AO585" s="74" t="s">
        <v>8811</v>
      </c>
      <c r="AP585" s="74" t="s">
        <v>9342</v>
      </c>
      <c r="AQ585" s="74" t="s">
        <v>9342</v>
      </c>
      <c r="AR585" s="2"/>
      <c r="AS585" s="3"/>
      <c r="AT585" s="3"/>
      <c r="AU585" s="3"/>
      <c r="AV585" s="3"/>
    </row>
    <row r="586" spans="1:48" x14ac:dyDescent="0.25">
      <c r="A586" s="46" t="s">
        <v>960</v>
      </c>
      <c r="B586">
        <v>586</v>
      </c>
      <c r="C586" s="47" t="s">
        <v>8040</v>
      </c>
      <c r="D586" s="49"/>
      <c r="E586" s="50">
        <v>1009.108154296875</v>
      </c>
      <c r="F586" s="50">
        <v>7568.81591796875</v>
      </c>
      <c r="G586" s="51"/>
      <c r="H586" s="52"/>
      <c r="I586" s="52"/>
      <c r="J586" s="63"/>
      <c r="K586" s="32">
        <v>1</v>
      </c>
      <c r="L586" s="32">
        <v>0</v>
      </c>
      <c r="M586" s="33">
        <v>0</v>
      </c>
      <c r="N586" s="33">
        <v>2.6899999999999998E-4</v>
      </c>
      <c r="O586" s="33">
        <v>0</v>
      </c>
      <c r="P586" s="33">
        <v>0.54277399999999998</v>
      </c>
      <c r="Q586" s="33">
        <v>0</v>
      </c>
      <c r="R586" s="33">
        <v>0</v>
      </c>
      <c r="S586" s="48">
        <v>586</v>
      </c>
      <c r="T5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6" s="54">
        <v>26</v>
      </c>
      <c r="V586" s="54">
        <v>1263</v>
      </c>
      <c r="W586" s="54">
        <v>2206</v>
      </c>
      <c r="X586" s="54">
        <v>606</v>
      </c>
      <c r="Y586" s="54">
        <v>7200</v>
      </c>
      <c r="Z586" s="54" t="s">
        <v>5838</v>
      </c>
      <c r="AA586" s="54" t="s">
        <v>6053</v>
      </c>
      <c r="AB586" s="60" t="s">
        <v>6478</v>
      </c>
      <c r="AC586" s="54" t="s">
        <v>6024</v>
      </c>
      <c r="AD586" s="56">
        <v>40872.633449074077</v>
      </c>
      <c r="AE586" s="54" t="s">
        <v>6607</v>
      </c>
      <c r="AF586" s="60" t="s">
        <v>7192</v>
      </c>
      <c r="AG586" s="54" t="s">
        <v>54</v>
      </c>
      <c r="AH586" s="32"/>
      <c r="AI586" s="32"/>
      <c r="AJ586" s="32"/>
      <c r="AK586" s="32"/>
      <c r="AL586" s="32"/>
      <c r="AM586" s="32"/>
      <c r="AN586" s="32"/>
      <c r="AO586" s="32"/>
      <c r="AP586" s="32"/>
      <c r="AQ586" s="32"/>
      <c r="AR586" s="2"/>
      <c r="AS586" s="3"/>
      <c r="AT586" s="3"/>
      <c r="AU586" s="3"/>
      <c r="AV586" s="3"/>
    </row>
    <row r="587" spans="1:48" x14ac:dyDescent="0.25">
      <c r="A587" s="46" t="s">
        <v>961</v>
      </c>
      <c r="B587">
        <v>587</v>
      </c>
      <c r="C587" s="47" t="s">
        <v>8041</v>
      </c>
      <c r="D587" s="49"/>
      <c r="E587" s="50">
        <v>8352.2666015625</v>
      </c>
      <c r="F587" s="50">
        <v>7591.33544921875</v>
      </c>
      <c r="G587" s="51"/>
      <c r="H587" s="52"/>
      <c r="I587" s="52"/>
      <c r="J587" s="63"/>
      <c r="K587" s="32">
        <v>1</v>
      </c>
      <c r="L587" s="32">
        <v>0</v>
      </c>
      <c r="M587" s="33">
        <v>0</v>
      </c>
      <c r="N587" s="33">
        <v>2.6899999999999998E-4</v>
      </c>
      <c r="O587" s="33">
        <v>0</v>
      </c>
      <c r="P587" s="33">
        <v>0.54277399999999998</v>
      </c>
      <c r="Q587" s="33">
        <v>0</v>
      </c>
      <c r="R587" s="33">
        <v>0</v>
      </c>
      <c r="S587" s="48">
        <v>587</v>
      </c>
      <c r="T5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7" s="54">
        <v>2511</v>
      </c>
      <c r="V587" s="54">
        <v>12445</v>
      </c>
      <c r="W587" s="54">
        <v>18501</v>
      </c>
      <c r="X587" s="54">
        <v>2736</v>
      </c>
      <c r="Y587" s="54">
        <v>7200</v>
      </c>
      <c r="Z587" s="54" t="s">
        <v>5839</v>
      </c>
      <c r="AA587" s="54" t="s">
        <v>6012</v>
      </c>
      <c r="AB587" s="60" t="s">
        <v>6479</v>
      </c>
      <c r="AC587" s="54" t="s">
        <v>6024</v>
      </c>
      <c r="AD587" s="56">
        <v>40037.64366898148</v>
      </c>
      <c r="AE587" s="54" t="s">
        <v>6607</v>
      </c>
      <c r="AF587" s="60" t="s">
        <v>7193</v>
      </c>
      <c r="AG587" s="54" t="s">
        <v>54</v>
      </c>
      <c r="AH587" s="32"/>
      <c r="AI587" s="32"/>
      <c r="AJ587" s="32"/>
      <c r="AK587" s="32"/>
      <c r="AL587" s="32"/>
      <c r="AM587" s="32"/>
      <c r="AN587" s="32"/>
      <c r="AO587" s="32"/>
      <c r="AP587" s="32"/>
      <c r="AQ587" s="32"/>
      <c r="AR587" s="2"/>
      <c r="AS587" s="3"/>
      <c r="AT587" s="3"/>
      <c r="AU587" s="3"/>
      <c r="AV587" s="3"/>
    </row>
    <row r="588" spans="1:48" x14ac:dyDescent="0.25">
      <c r="A588" s="46" t="s">
        <v>962</v>
      </c>
      <c r="B588">
        <v>588</v>
      </c>
      <c r="C588" s="47" t="s">
        <v>8042</v>
      </c>
      <c r="D588" s="49"/>
      <c r="E588" s="50">
        <v>9301.083984375</v>
      </c>
      <c r="F588" s="50">
        <v>5142.4375</v>
      </c>
      <c r="G588" s="51"/>
      <c r="H588" s="52"/>
      <c r="I588" s="52"/>
      <c r="J588" s="63"/>
      <c r="K588" s="32">
        <v>1</v>
      </c>
      <c r="L588" s="32">
        <v>0</v>
      </c>
      <c r="M588" s="33">
        <v>0</v>
      </c>
      <c r="N588" s="33">
        <v>2.6899999999999998E-4</v>
      </c>
      <c r="O588" s="33">
        <v>0</v>
      </c>
      <c r="P588" s="33">
        <v>0.54277399999999998</v>
      </c>
      <c r="Q588" s="33">
        <v>0</v>
      </c>
      <c r="R588" s="33">
        <v>0</v>
      </c>
      <c r="S588" s="48">
        <v>588</v>
      </c>
      <c r="T5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8" s="54">
        <v>193</v>
      </c>
      <c r="V588" s="54">
        <v>953</v>
      </c>
      <c r="W588" s="54">
        <v>654</v>
      </c>
      <c r="X588" s="54">
        <v>201</v>
      </c>
      <c r="Y588" s="54">
        <v>-25200</v>
      </c>
      <c r="Z588" s="54" t="s">
        <v>5840</v>
      </c>
      <c r="AA588" s="54" t="s">
        <v>6024</v>
      </c>
      <c r="AB588" s="60" t="s">
        <v>6480</v>
      </c>
      <c r="AC588" s="54" t="s">
        <v>6577</v>
      </c>
      <c r="AD588" s="56">
        <v>40715.873171296298</v>
      </c>
      <c r="AE588" s="54" t="s">
        <v>6607</v>
      </c>
      <c r="AF588" s="60" t="s">
        <v>7194</v>
      </c>
      <c r="AG588" s="54" t="s">
        <v>54</v>
      </c>
      <c r="AH588" s="32"/>
      <c r="AI588" s="32"/>
      <c r="AJ588" s="32"/>
      <c r="AK588" s="32"/>
      <c r="AL588" s="32"/>
      <c r="AM588" s="32"/>
      <c r="AN588" s="32"/>
      <c r="AO588" s="32"/>
      <c r="AP588" s="32"/>
      <c r="AQ588" s="32"/>
      <c r="AR588" s="2"/>
      <c r="AS588" s="3"/>
      <c r="AT588" s="3"/>
      <c r="AU588" s="3"/>
      <c r="AV588" s="3"/>
    </row>
    <row r="589" spans="1:48" x14ac:dyDescent="0.25">
      <c r="A589" s="46" t="s">
        <v>963</v>
      </c>
      <c r="B589">
        <v>589</v>
      </c>
      <c r="C589" s="47" t="s">
        <v>8043</v>
      </c>
      <c r="D589" s="49"/>
      <c r="E589" s="50">
        <v>7896.73583984375</v>
      </c>
      <c r="F589" s="50">
        <v>4723.61328125</v>
      </c>
      <c r="G589" s="51"/>
      <c r="H589" s="52"/>
      <c r="I589" s="52"/>
      <c r="J589" s="63"/>
      <c r="K589" s="32">
        <v>1</v>
      </c>
      <c r="L589" s="32">
        <v>0</v>
      </c>
      <c r="M589" s="33">
        <v>0</v>
      </c>
      <c r="N589" s="33">
        <v>2.6899999999999998E-4</v>
      </c>
      <c r="O589" s="33">
        <v>0</v>
      </c>
      <c r="P589" s="33">
        <v>0.54277399999999998</v>
      </c>
      <c r="Q589" s="33">
        <v>0</v>
      </c>
      <c r="R589" s="33">
        <v>0</v>
      </c>
      <c r="S589" s="48">
        <v>589</v>
      </c>
      <c r="T5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89" s="54">
        <v>2084</v>
      </c>
      <c r="V589" s="54">
        <v>10051</v>
      </c>
      <c r="W589" s="54">
        <v>17377</v>
      </c>
      <c r="X589" s="54">
        <v>4374</v>
      </c>
      <c r="Y589" s="54">
        <v>7200</v>
      </c>
      <c r="Z589" s="54" t="s">
        <v>5841</v>
      </c>
      <c r="AA589" s="54" t="s">
        <v>6053</v>
      </c>
      <c r="AB589" s="60" t="s">
        <v>6320</v>
      </c>
      <c r="AC589" s="54" t="s">
        <v>6027</v>
      </c>
      <c r="AD589" s="56">
        <v>40154.821111111109</v>
      </c>
      <c r="AE589" s="54" t="s">
        <v>6607</v>
      </c>
      <c r="AF589" s="60" t="s">
        <v>7195</v>
      </c>
      <c r="AG589" s="54" t="s">
        <v>54</v>
      </c>
      <c r="AH589" s="32"/>
      <c r="AI589" s="32"/>
      <c r="AJ589" s="32"/>
      <c r="AK589" s="32"/>
      <c r="AL589" s="32"/>
      <c r="AM589" s="32"/>
      <c r="AN589" s="32"/>
      <c r="AO589" s="32"/>
      <c r="AP589" s="32"/>
      <c r="AQ589" s="32"/>
      <c r="AR589" s="2"/>
      <c r="AS589" s="3"/>
      <c r="AT589" s="3"/>
      <c r="AU589" s="3"/>
      <c r="AV589" s="3"/>
    </row>
    <row r="590" spans="1:48" x14ac:dyDescent="0.25">
      <c r="A590" s="46" t="s">
        <v>964</v>
      </c>
      <c r="B590">
        <v>590</v>
      </c>
      <c r="C590" s="47" t="s">
        <v>8044</v>
      </c>
      <c r="D590" s="49"/>
      <c r="E590" s="50">
        <v>940.0711669921875</v>
      </c>
      <c r="F590" s="50">
        <v>4009.107177734375</v>
      </c>
      <c r="G590" s="51"/>
      <c r="H590" s="52"/>
      <c r="I590" s="52"/>
      <c r="J590" s="63"/>
      <c r="K590" s="32">
        <v>1</v>
      </c>
      <c r="L590" s="32">
        <v>0</v>
      </c>
      <c r="M590" s="33">
        <v>0</v>
      </c>
      <c r="N590" s="33">
        <v>2.6899999999999998E-4</v>
      </c>
      <c r="O590" s="33">
        <v>0</v>
      </c>
      <c r="P590" s="33">
        <v>0.54277399999999998</v>
      </c>
      <c r="Q590" s="33">
        <v>0</v>
      </c>
      <c r="R590" s="33">
        <v>0</v>
      </c>
      <c r="S590" s="48">
        <v>590</v>
      </c>
      <c r="T5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0" s="54">
        <v>620</v>
      </c>
      <c r="V590" s="54">
        <v>1410</v>
      </c>
      <c r="W590" s="54">
        <v>43601</v>
      </c>
      <c r="X590" s="54">
        <v>36872</v>
      </c>
      <c r="Y590" s="54">
        <v>7200</v>
      </c>
      <c r="Z590" s="54" t="s">
        <v>5842</v>
      </c>
      <c r="AA590" s="54" t="s">
        <v>6020</v>
      </c>
      <c r="AB590" s="54"/>
      <c r="AC590" s="54" t="s">
        <v>6024</v>
      </c>
      <c r="AD590" s="56">
        <v>39978.88082175926</v>
      </c>
      <c r="AE590" s="54" t="s">
        <v>6607</v>
      </c>
      <c r="AF590" s="60" t="s">
        <v>7196</v>
      </c>
      <c r="AG590" s="54" t="s">
        <v>54</v>
      </c>
      <c r="AH590" s="32"/>
      <c r="AI590" s="32"/>
      <c r="AJ590" s="32"/>
      <c r="AK590" s="32"/>
      <c r="AL590" s="32"/>
      <c r="AM590" s="32"/>
      <c r="AN590" s="32"/>
      <c r="AO590" s="32"/>
      <c r="AP590" s="32"/>
      <c r="AQ590" s="32"/>
      <c r="AR590" s="2"/>
      <c r="AS590" s="3"/>
      <c r="AT590" s="3"/>
      <c r="AU590" s="3"/>
      <c r="AV590" s="3"/>
    </row>
    <row r="591" spans="1:48" x14ac:dyDescent="0.25">
      <c r="A591" s="46" t="s">
        <v>578</v>
      </c>
      <c r="B591">
        <v>591</v>
      </c>
      <c r="C591" s="47" t="s">
        <v>8045</v>
      </c>
      <c r="D591" s="49"/>
      <c r="E591" s="50">
        <v>7263.7587890625</v>
      </c>
      <c r="F591" s="50">
        <v>2686.870361328125</v>
      </c>
      <c r="G591" s="51"/>
      <c r="H591" s="52"/>
      <c r="I591" s="52"/>
      <c r="J591" s="63"/>
      <c r="K591" s="32">
        <v>1</v>
      </c>
      <c r="L591" s="32">
        <v>3</v>
      </c>
      <c r="M591" s="33">
        <v>39.219298000000002</v>
      </c>
      <c r="N591" s="33">
        <v>3.4400000000000001E-4</v>
      </c>
      <c r="O591" s="33">
        <v>6.9999999999999999E-6</v>
      </c>
      <c r="P591" s="33">
        <v>0.76944900000000005</v>
      </c>
      <c r="Q591" s="33">
        <v>0</v>
      </c>
      <c r="R591" s="33">
        <v>0</v>
      </c>
      <c r="S591" s="48">
        <v>591</v>
      </c>
      <c r="T5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1" s="54">
        <v>1464</v>
      </c>
      <c r="V591" s="54">
        <v>1363</v>
      </c>
      <c r="W591" s="54">
        <v>79373</v>
      </c>
      <c r="X591" s="54">
        <v>36214</v>
      </c>
      <c r="Y591" s="54">
        <v>10800</v>
      </c>
      <c r="Z591" s="54"/>
      <c r="AA591" s="54"/>
      <c r="AB591" s="54"/>
      <c r="AC591" s="54" t="s">
        <v>6576</v>
      </c>
      <c r="AD591" s="56">
        <v>41037.773344907408</v>
      </c>
      <c r="AE591" s="54" t="s">
        <v>6607</v>
      </c>
      <c r="AF591" s="60" t="s">
        <v>7197</v>
      </c>
      <c r="AG591" s="54" t="s">
        <v>55</v>
      </c>
      <c r="AH591" s="32" t="s">
        <v>9494</v>
      </c>
      <c r="AI591" s="32" t="s">
        <v>9494</v>
      </c>
      <c r="AJ591" s="32" t="s">
        <v>2176</v>
      </c>
      <c r="AK591" s="32" t="s">
        <v>2176</v>
      </c>
      <c r="AL591" s="32"/>
      <c r="AM591" s="32"/>
      <c r="AN591" s="74" t="s">
        <v>9599</v>
      </c>
      <c r="AO591" s="74" t="s">
        <v>8817</v>
      </c>
      <c r="AP591" s="74" t="s">
        <v>9188</v>
      </c>
      <c r="AQ591" s="74" t="s">
        <v>9188</v>
      </c>
      <c r="AR591" s="2"/>
      <c r="AS591" s="3"/>
      <c r="AT591" s="3"/>
      <c r="AU591" s="3"/>
      <c r="AV591" s="3"/>
    </row>
    <row r="592" spans="1:48" x14ac:dyDescent="0.25">
      <c r="A592" s="46" t="s">
        <v>803</v>
      </c>
      <c r="B592">
        <v>592</v>
      </c>
      <c r="C592" s="47" t="s">
        <v>8046</v>
      </c>
      <c r="D592" s="49"/>
      <c r="E592" s="50">
        <v>5321.826171875</v>
      </c>
      <c r="F592" s="50">
        <v>4520.17529296875</v>
      </c>
      <c r="G592" s="51"/>
      <c r="H592" s="52"/>
      <c r="I592" s="52"/>
      <c r="J592" s="63"/>
      <c r="K592" s="32">
        <v>9</v>
      </c>
      <c r="L592" s="32">
        <v>1</v>
      </c>
      <c r="M592" s="33">
        <v>7032.4218250000004</v>
      </c>
      <c r="N592" s="33">
        <v>4.0499999999999998E-4</v>
      </c>
      <c r="O592" s="33">
        <v>4.3999999999999999E-5</v>
      </c>
      <c r="P592" s="33">
        <v>2.5281530000000001</v>
      </c>
      <c r="Q592" s="33">
        <v>0</v>
      </c>
      <c r="R592" s="33">
        <v>0</v>
      </c>
      <c r="S592" s="48">
        <v>592</v>
      </c>
      <c r="T5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2" s="54">
        <v>199</v>
      </c>
      <c r="V592" s="54">
        <v>473</v>
      </c>
      <c r="W592" s="54">
        <v>193</v>
      </c>
      <c r="X592" s="54">
        <v>50</v>
      </c>
      <c r="Y592" s="54"/>
      <c r="Z592" s="54" t="s">
        <v>5843</v>
      </c>
      <c r="AA592" s="54"/>
      <c r="AB592" s="54"/>
      <c r="AC592" s="54"/>
      <c r="AD592" s="56">
        <v>41186.295092592591</v>
      </c>
      <c r="AE592" s="54" t="s">
        <v>6607</v>
      </c>
      <c r="AF592" s="60" t="s">
        <v>7198</v>
      </c>
      <c r="AG592" s="54" t="s">
        <v>55</v>
      </c>
      <c r="AH592" s="32" t="s">
        <v>2077</v>
      </c>
      <c r="AI592" s="32" t="s">
        <v>2077</v>
      </c>
      <c r="AJ592" s="32" t="s">
        <v>2139</v>
      </c>
      <c r="AK592" s="32" t="s">
        <v>2139</v>
      </c>
      <c r="AL592" s="32"/>
      <c r="AM592" s="32"/>
      <c r="AN592" s="74" t="s">
        <v>8812</v>
      </c>
      <c r="AO592" s="74" t="s">
        <v>8812</v>
      </c>
      <c r="AP592" s="74" t="s">
        <v>9343</v>
      </c>
      <c r="AQ592" s="74" t="s">
        <v>9343</v>
      </c>
      <c r="AR592" s="2"/>
      <c r="AS592" s="3"/>
      <c r="AT592" s="3"/>
      <c r="AU592" s="3"/>
      <c r="AV592" s="3"/>
    </row>
    <row r="593" spans="1:48" x14ac:dyDescent="0.25">
      <c r="A593" s="46" t="s">
        <v>579</v>
      </c>
      <c r="B593">
        <v>593</v>
      </c>
      <c r="C593" s="47" t="s">
        <v>8047</v>
      </c>
      <c r="D593" s="49"/>
      <c r="E593" s="50">
        <v>4018.942138671875</v>
      </c>
      <c r="F593" s="50">
        <v>7054.146484375</v>
      </c>
      <c r="G593" s="51"/>
      <c r="H593" s="52"/>
      <c r="I593" s="52"/>
      <c r="J593" s="63"/>
      <c r="K593" s="32">
        <v>0</v>
      </c>
      <c r="L593" s="32">
        <v>6</v>
      </c>
      <c r="M593" s="33">
        <v>441.71343400000001</v>
      </c>
      <c r="N593" s="33">
        <v>5.2899999999999996E-4</v>
      </c>
      <c r="O593" s="33">
        <v>3.1949999999999999E-3</v>
      </c>
      <c r="P593" s="33">
        <v>0.81404100000000001</v>
      </c>
      <c r="Q593" s="33">
        <v>0.23333333333333334</v>
      </c>
      <c r="R593" s="33">
        <v>0</v>
      </c>
      <c r="S593" s="48">
        <v>593</v>
      </c>
      <c r="T5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3" s="54">
        <v>381</v>
      </c>
      <c r="V593" s="54">
        <v>159</v>
      </c>
      <c r="W593" s="54">
        <v>1291</v>
      </c>
      <c r="X593" s="54">
        <v>1770</v>
      </c>
      <c r="Y593" s="54">
        <v>-25200</v>
      </c>
      <c r="Z593" s="54"/>
      <c r="AA593" s="54"/>
      <c r="AB593" s="54"/>
      <c r="AC593" s="54" t="s">
        <v>6577</v>
      </c>
      <c r="AD593" s="56">
        <v>42997.184328703705</v>
      </c>
      <c r="AE593" s="54" t="s">
        <v>6607</v>
      </c>
      <c r="AF593" s="60" t="s">
        <v>7199</v>
      </c>
      <c r="AG593" s="54" t="s">
        <v>55</v>
      </c>
      <c r="AH593" s="32"/>
      <c r="AI593" s="32"/>
      <c r="AJ593" s="32"/>
      <c r="AK593" s="32"/>
      <c r="AL593" s="32"/>
      <c r="AM593" s="32"/>
      <c r="AN593" s="74" t="s">
        <v>8813</v>
      </c>
      <c r="AO593" s="74" t="s">
        <v>8987</v>
      </c>
      <c r="AP593" s="74" t="s">
        <v>9344</v>
      </c>
      <c r="AQ593" s="74" t="s">
        <v>9344</v>
      </c>
      <c r="AR593" s="2"/>
      <c r="AS593" s="3"/>
      <c r="AT593" s="3"/>
      <c r="AU593" s="3"/>
      <c r="AV593" s="3"/>
    </row>
    <row r="594" spans="1:48" x14ac:dyDescent="0.25">
      <c r="A594" s="46" t="s">
        <v>580</v>
      </c>
      <c r="B594">
        <v>594</v>
      </c>
      <c r="C594" s="47" t="s">
        <v>8048</v>
      </c>
      <c r="D594" s="49"/>
      <c r="E594" s="50">
        <v>6882.326171875</v>
      </c>
      <c r="F594" s="50">
        <v>4931.14208984375</v>
      </c>
      <c r="G594" s="51"/>
      <c r="H594" s="52"/>
      <c r="I594" s="52"/>
      <c r="J594" s="63"/>
      <c r="K594" s="32">
        <v>0</v>
      </c>
      <c r="L594" s="32">
        <v>2</v>
      </c>
      <c r="M594" s="33">
        <v>24.697089999999999</v>
      </c>
      <c r="N594" s="33">
        <v>5.1400000000000003E-4</v>
      </c>
      <c r="O594" s="33">
        <v>1.6570000000000001E-3</v>
      </c>
      <c r="P594" s="33">
        <v>0.37074499999999999</v>
      </c>
      <c r="Q594" s="33">
        <v>0</v>
      </c>
      <c r="R594" s="33">
        <v>0</v>
      </c>
      <c r="S594" s="48">
        <v>594</v>
      </c>
      <c r="T5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4" s="54">
        <v>1941</v>
      </c>
      <c r="V594" s="54">
        <v>1879</v>
      </c>
      <c r="W594" s="54">
        <v>26828</v>
      </c>
      <c r="X594" s="54">
        <v>29814</v>
      </c>
      <c r="Y594" s="54">
        <v>10800</v>
      </c>
      <c r="Z594" s="54" t="s">
        <v>5844</v>
      </c>
      <c r="AA594" s="54" t="s">
        <v>6017</v>
      </c>
      <c r="AB594" s="54"/>
      <c r="AC594" s="54" t="s">
        <v>6576</v>
      </c>
      <c r="AD594" s="56">
        <v>41055.423958333333</v>
      </c>
      <c r="AE594" s="54" t="s">
        <v>6607</v>
      </c>
      <c r="AF594" s="60" t="s">
        <v>7200</v>
      </c>
      <c r="AG594" s="54" t="s">
        <v>55</v>
      </c>
      <c r="AH594" s="32"/>
      <c r="AI594" s="32"/>
      <c r="AJ594" s="32"/>
      <c r="AK594" s="32"/>
      <c r="AL594" s="32"/>
      <c r="AM594" s="32"/>
      <c r="AN594" s="74" t="s">
        <v>8814</v>
      </c>
      <c r="AO594" s="74" t="s">
        <v>8814</v>
      </c>
      <c r="AP594" s="74" t="s">
        <v>9345</v>
      </c>
      <c r="AQ594" s="74" t="s">
        <v>9345</v>
      </c>
      <c r="AR594" s="2"/>
      <c r="AS594" s="3"/>
      <c r="AT594" s="3"/>
      <c r="AU594" s="3"/>
      <c r="AV594" s="3"/>
    </row>
    <row r="595" spans="1:48" x14ac:dyDescent="0.25">
      <c r="A595" s="46" t="s">
        <v>581</v>
      </c>
      <c r="B595">
        <v>595</v>
      </c>
      <c r="C595" s="47" t="s">
        <v>8049</v>
      </c>
      <c r="D595" s="49"/>
      <c r="E595" s="50">
        <v>2547.074462890625</v>
      </c>
      <c r="F595" s="50">
        <v>1950.72265625</v>
      </c>
      <c r="G595" s="51"/>
      <c r="H595" s="52"/>
      <c r="I595" s="52"/>
      <c r="J595" s="63"/>
      <c r="K595" s="32">
        <v>1</v>
      </c>
      <c r="L595" s="32">
        <v>1</v>
      </c>
      <c r="M595" s="33">
        <v>0</v>
      </c>
      <c r="N595" s="33">
        <v>0</v>
      </c>
      <c r="O595" s="33">
        <v>0</v>
      </c>
      <c r="P595" s="33">
        <v>0.99999899999999997</v>
      </c>
      <c r="Q595" s="33">
        <v>0</v>
      </c>
      <c r="R595" s="33" t="s">
        <v>8309</v>
      </c>
      <c r="S595" s="48">
        <v>595</v>
      </c>
      <c r="T5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5" s="54">
        <v>296</v>
      </c>
      <c r="V595" s="54">
        <v>55</v>
      </c>
      <c r="W595" s="54">
        <v>611</v>
      </c>
      <c r="X595" s="54">
        <v>9343</v>
      </c>
      <c r="Y595" s="54"/>
      <c r="Z595" s="54" t="s">
        <v>5845</v>
      </c>
      <c r="AA595" s="54" t="s">
        <v>6012</v>
      </c>
      <c r="AB595" s="54"/>
      <c r="AC595" s="54"/>
      <c r="AD595" s="56">
        <v>41490.608599537038</v>
      </c>
      <c r="AE595" s="54" t="s">
        <v>6607</v>
      </c>
      <c r="AF595" s="60" t="s">
        <v>7201</v>
      </c>
      <c r="AG595" s="54" t="s">
        <v>55</v>
      </c>
      <c r="AH595" s="32" t="s">
        <v>1922</v>
      </c>
      <c r="AI595" s="32" t="s">
        <v>1922</v>
      </c>
      <c r="AJ595" s="32" t="s">
        <v>2144</v>
      </c>
      <c r="AK595" s="32" t="s">
        <v>2144</v>
      </c>
      <c r="AL595" s="32"/>
      <c r="AM595" s="32"/>
      <c r="AN595" s="74" t="s">
        <v>8815</v>
      </c>
      <c r="AO595" s="74" t="s">
        <v>8815</v>
      </c>
      <c r="AP595" s="74" t="s">
        <v>9346</v>
      </c>
      <c r="AQ595" s="74" t="s">
        <v>9346</v>
      </c>
      <c r="AR595" s="2"/>
      <c r="AS595" s="3"/>
      <c r="AT595" s="3"/>
      <c r="AU595" s="3"/>
      <c r="AV595" s="3"/>
    </row>
    <row r="596" spans="1:48" x14ac:dyDescent="0.25">
      <c r="A596" s="46" t="s">
        <v>582</v>
      </c>
      <c r="B596">
        <v>596</v>
      </c>
      <c r="C596" s="47" t="s">
        <v>8050</v>
      </c>
      <c r="D596" s="49"/>
      <c r="E596" s="50">
        <v>3603.455078125</v>
      </c>
      <c r="F596" s="50">
        <v>5251.033203125</v>
      </c>
      <c r="G596" s="51"/>
      <c r="H596" s="52"/>
      <c r="I596" s="52"/>
      <c r="J596" s="63"/>
      <c r="K596" s="32">
        <v>0</v>
      </c>
      <c r="L596" s="32">
        <v>5</v>
      </c>
      <c r="M596" s="33">
        <v>152.61015399999999</v>
      </c>
      <c r="N596" s="33">
        <v>5.4500000000000002E-4</v>
      </c>
      <c r="O596" s="33">
        <v>4.0350000000000004E-3</v>
      </c>
      <c r="P596" s="33">
        <v>0.70103099999999996</v>
      </c>
      <c r="Q596" s="33">
        <v>0.2</v>
      </c>
      <c r="R596" s="33">
        <v>0</v>
      </c>
      <c r="S596" s="48">
        <v>596</v>
      </c>
      <c r="T5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6" s="54">
        <v>121</v>
      </c>
      <c r="V596" s="54">
        <v>328</v>
      </c>
      <c r="W596" s="54">
        <v>36219</v>
      </c>
      <c r="X596" s="54">
        <v>62276</v>
      </c>
      <c r="Y596" s="54">
        <v>-25200</v>
      </c>
      <c r="Z596" s="54"/>
      <c r="AA596" s="54"/>
      <c r="AB596" s="54"/>
      <c r="AC596" s="54" t="s">
        <v>6577</v>
      </c>
      <c r="AD596" s="56">
        <v>41816.438900462963</v>
      </c>
      <c r="AE596" s="54" t="s">
        <v>6607</v>
      </c>
      <c r="AF596" s="60" t="s">
        <v>7202</v>
      </c>
      <c r="AG596" s="54" t="s">
        <v>55</v>
      </c>
      <c r="AH596" s="32"/>
      <c r="AI596" s="32"/>
      <c r="AJ596" s="32"/>
      <c r="AK596" s="32"/>
      <c r="AL596" s="32"/>
      <c r="AM596" s="32"/>
      <c r="AN596" s="74" t="s">
        <v>9600</v>
      </c>
      <c r="AO596" s="74" t="s">
        <v>9699</v>
      </c>
      <c r="AP596" s="74" t="s">
        <v>9375</v>
      </c>
      <c r="AQ596" s="74" t="s">
        <v>9375</v>
      </c>
      <c r="AR596" s="2"/>
      <c r="AS596" s="3"/>
      <c r="AT596" s="3"/>
      <c r="AU596" s="3"/>
      <c r="AV596" s="3"/>
    </row>
    <row r="597" spans="1:48" x14ac:dyDescent="0.25">
      <c r="A597" s="46" t="s">
        <v>583</v>
      </c>
      <c r="B597">
        <v>597</v>
      </c>
      <c r="C597" s="47" t="s">
        <v>8051</v>
      </c>
      <c r="D597" s="49"/>
      <c r="E597" s="50">
        <v>7337.7314453125</v>
      </c>
      <c r="F597" s="50">
        <v>1100.50732421875</v>
      </c>
      <c r="G597" s="51"/>
      <c r="H597" s="52"/>
      <c r="I597" s="52"/>
      <c r="J597" s="63"/>
      <c r="K597" s="32">
        <v>0</v>
      </c>
      <c r="L597" s="32">
        <v>1</v>
      </c>
      <c r="M597" s="33">
        <v>0</v>
      </c>
      <c r="N597" s="33">
        <v>4.2299999999999998E-4</v>
      </c>
      <c r="O597" s="33">
        <v>3.5399999999999999E-4</v>
      </c>
      <c r="P597" s="33">
        <v>0.251197</v>
      </c>
      <c r="Q597" s="33">
        <v>0</v>
      </c>
      <c r="R597" s="33">
        <v>0</v>
      </c>
      <c r="S597" s="48">
        <v>597</v>
      </c>
      <c r="T5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7" s="54">
        <v>2300</v>
      </c>
      <c r="V597" s="54">
        <v>806</v>
      </c>
      <c r="W597" s="54">
        <v>2351</v>
      </c>
      <c r="X597" s="54">
        <v>866</v>
      </c>
      <c r="Y597" s="54">
        <v>7200</v>
      </c>
      <c r="Z597" s="54" t="s">
        <v>5846</v>
      </c>
      <c r="AA597" s="54" t="s">
        <v>6012</v>
      </c>
      <c r="AB597" s="60" t="s">
        <v>6481</v>
      </c>
      <c r="AC597" s="54" t="s">
        <v>6024</v>
      </c>
      <c r="AD597" s="56">
        <v>42818.925393518519</v>
      </c>
      <c r="AE597" s="54" t="s">
        <v>6607</v>
      </c>
      <c r="AF597" s="60" t="s">
        <v>7203</v>
      </c>
      <c r="AG597" s="54" t="s">
        <v>55</v>
      </c>
      <c r="AH597" s="32"/>
      <c r="AI597" s="32"/>
      <c r="AJ597" s="32"/>
      <c r="AK597" s="32"/>
      <c r="AL597" s="32"/>
      <c r="AM597" s="32"/>
      <c r="AN597" s="74" t="s">
        <v>8816</v>
      </c>
      <c r="AO597" s="74" t="s">
        <v>8816</v>
      </c>
      <c r="AP597" s="74" t="s">
        <v>9039</v>
      </c>
      <c r="AQ597" s="74" t="s">
        <v>9039</v>
      </c>
      <c r="AR597" s="2"/>
      <c r="AS597" s="3"/>
      <c r="AT597" s="3"/>
      <c r="AU597" s="3"/>
      <c r="AV597" s="3"/>
    </row>
    <row r="598" spans="1:48" x14ac:dyDescent="0.25">
      <c r="A598" s="46" t="s">
        <v>584</v>
      </c>
      <c r="B598">
        <v>598</v>
      </c>
      <c r="C598" s="47" t="s">
        <v>8052</v>
      </c>
      <c r="D598" s="49"/>
      <c r="E598" s="50">
        <v>5467.98486328125</v>
      </c>
      <c r="F598" s="50">
        <v>8857.5361328125</v>
      </c>
      <c r="G598" s="51"/>
      <c r="H598" s="52"/>
      <c r="I598" s="52"/>
      <c r="J598" s="63"/>
      <c r="K598" s="32">
        <v>0</v>
      </c>
      <c r="L598" s="32">
        <v>1</v>
      </c>
      <c r="M598" s="33">
        <v>0</v>
      </c>
      <c r="N598" s="33">
        <v>3.2499999999999999E-4</v>
      </c>
      <c r="O598" s="33">
        <v>1.9999999999999999E-6</v>
      </c>
      <c r="P598" s="33">
        <v>0.38877</v>
      </c>
      <c r="Q598" s="33">
        <v>0</v>
      </c>
      <c r="R598" s="33">
        <v>0</v>
      </c>
      <c r="S598" s="48">
        <v>598</v>
      </c>
      <c r="T5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8" s="54">
        <v>936</v>
      </c>
      <c r="V598" s="54">
        <v>6423</v>
      </c>
      <c r="W598" s="54">
        <v>13653</v>
      </c>
      <c r="X598" s="54">
        <v>5993</v>
      </c>
      <c r="Y598" s="54">
        <v>7200</v>
      </c>
      <c r="Z598" s="54"/>
      <c r="AA598" s="54"/>
      <c r="AB598" s="60" t="s">
        <v>6482</v>
      </c>
      <c r="AC598" s="54" t="s">
        <v>6024</v>
      </c>
      <c r="AD598" s="56">
        <v>40724.3981712963</v>
      </c>
      <c r="AE598" s="54" t="s">
        <v>6607</v>
      </c>
      <c r="AF598" s="60" t="s">
        <v>7204</v>
      </c>
      <c r="AG598" s="54" t="s">
        <v>55</v>
      </c>
      <c r="AH598" s="32"/>
      <c r="AI598" s="32"/>
      <c r="AJ598" s="32"/>
      <c r="AK598" s="32"/>
      <c r="AL598" s="32"/>
      <c r="AM598" s="32"/>
      <c r="AN598" s="74" t="s">
        <v>8817</v>
      </c>
      <c r="AO598" s="74" t="s">
        <v>8817</v>
      </c>
      <c r="AP598" s="74" t="s">
        <v>9188</v>
      </c>
      <c r="AQ598" s="74" t="s">
        <v>9188</v>
      </c>
      <c r="AR598" s="2"/>
      <c r="AS598" s="3"/>
      <c r="AT598" s="3"/>
      <c r="AU598" s="3"/>
      <c r="AV598" s="3"/>
    </row>
    <row r="599" spans="1:48" x14ac:dyDescent="0.25">
      <c r="A599" s="46" t="s">
        <v>587</v>
      </c>
      <c r="B599">
        <v>599</v>
      </c>
      <c r="C599" s="47" t="s">
        <v>8053</v>
      </c>
      <c r="D599" s="49"/>
      <c r="E599" s="50">
        <v>5981.22216796875</v>
      </c>
      <c r="F599" s="50">
        <v>1447.01025390625</v>
      </c>
      <c r="G599" s="51"/>
      <c r="H599" s="52"/>
      <c r="I599" s="52"/>
      <c r="J599" s="63"/>
      <c r="K599" s="32">
        <v>0</v>
      </c>
      <c r="L599" s="32">
        <v>1</v>
      </c>
      <c r="M599" s="33">
        <v>0</v>
      </c>
      <c r="N599" s="33">
        <v>4.1199999999999999E-4</v>
      </c>
      <c r="O599" s="33">
        <v>3.1E-4</v>
      </c>
      <c r="P599" s="33">
        <v>0.25406499999999999</v>
      </c>
      <c r="Q599" s="33">
        <v>0</v>
      </c>
      <c r="R599" s="33">
        <v>0</v>
      </c>
      <c r="S599" s="48">
        <v>599</v>
      </c>
      <c r="T5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599" s="54">
        <v>944</v>
      </c>
      <c r="V599" s="54">
        <v>374</v>
      </c>
      <c r="W599" s="54">
        <v>2001</v>
      </c>
      <c r="X599" s="54">
        <v>868</v>
      </c>
      <c r="Y599" s="54">
        <v>7200</v>
      </c>
      <c r="Z599" s="54" t="s">
        <v>5847</v>
      </c>
      <c r="AA599" s="54" t="s">
        <v>6024</v>
      </c>
      <c r="AB599" s="60" t="s">
        <v>6483</v>
      </c>
      <c r="AC599" s="54" t="s">
        <v>6575</v>
      </c>
      <c r="AD599" s="56">
        <v>40731.670069444444</v>
      </c>
      <c r="AE599" s="54" t="s">
        <v>6607</v>
      </c>
      <c r="AF599" s="60" t="s">
        <v>7205</v>
      </c>
      <c r="AG599" s="54" t="s">
        <v>55</v>
      </c>
      <c r="AH599" s="32"/>
      <c r="AI599" s="32"/>
      <c r="AJ599" s="32"/>
      <c r="AK599" s="32"/>
      <c r="AL599" s="32"/>
      <c r="AM599" s="32"/>
      <c r="AN599" s="74" t="s">
        <v>8818</v>
      </c>
      <c r="AO599" s="74" t="s">
        <v>8818</v>
      </c>
      <c r="AP599" s="74" t="s">
        <v>9347</v>
      </c>
      <c r="AQ599" s="74" t="s">
        <v>9347</v>
      </c>
      <c r="AR599" s="2"/>
      <c r="AS599" s="3"/>
      <c r="AT599" s="3"/>
      <c r="AU599" s="3"/>
      <c r="AV599" s="3"/>
    </row>
    <row r="600" spans="1:48" x14ac:dyDescent="0.25">
      <c r="A600" s="46" t="s">
        <v>589</v>
      </c>
      <c r="B600">
        <v>600</v>
      </c>
      <c r="C600" s="47" t="s">
        <v>8054</v>
      </c>
      <c r="D600" s="49"/>
      <c r="E600" s="50">
        <v>3026.629638671875</v>
      </c>
      <c r="F600" s="50">
        <v>8296.2314453125</v>
      </c>
      <c r="G600" s="51"/>
      <c r="H600" s="52"/>
      <c r="I600" s="52"/>
      <c r="J600" s="63"/>
      <c r="K600" s="32">
        <v>2</v>
      </c>
      <c r="L600" s="32">
        <v>1</v>
      </c>
      <c r="M600" s="33">
        <v>0</v>
      </c>
      <c r="N600" s="33">
        <v>2.3000000000000001E-4</v>
      </c>
      <c r="O600" s="33">
        <v>0</v>
      </c>
      <c r="P600" s="33">
        <v>0.63273699999999999</v>
      </c>
      <c r="Q600" s="33">
        <v>0</v>
      </c>
      <c r="R600" s="33">
        <v>0</v>
      </c>
      <c r="S600" s="48">
        <v>600</v>
      </c>
      <c r="T6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0" s="54">
        <v>1173</v>
      </c>
      <c r="V600" s="54">
        <v>3879</v>
      </c>
      <c r="W600" s="54">
        <v>7372</v>
      </c>
      <c r="X600" s="54">
        <v>1020</v>
      </c>
      <c r="Y600" s="54">
        <v>7200</v>
      </c>
      <c r="Z600" s="54" t="s">
        <v>5848</v>
      </c>
      <c r="AA600" s="54" t="s">
        <v>6012</v>
      </c>
      <c r="AB600" s="60" t="s">
        <v>6484</v>
      </c>
      <c r="AC600" s="54" t="s">
        <v>6024</v>
      </c>
      <c r="AD600" s="56">
        <v>40016.29414351852</v>
      </c>
      <c r="AE600" s="54" t="s">
        <v>6607</v>
      </c>
      <c r="AF600" s="60" t="s">
        <v>7206</v>
      </c>
      <c r="AG600" s="54" t="s">
        <v>55</v>
      </c>
      <c r="AH600" s="32" t="s">
        <v>1945</v>
      </c>
      <c r="AI600" s="32" t="s">
        <v>1945</v>
      </c>
      <c r="AJ600" s="32" t="s">
        <v>2177</v>
      </c>
      <c r="AK600" s="32" t="s">
        <v>2177</v>
      </c>
      <c r="AL600" s="32"/>
      <c r="AM600" s="32"/>
      <c r="AN600" s="74" t="s">
        <v>8819</v>
      </c>
      <c r="AO600" s="74" t="s">
        <v>8819</v>
      </c>
      <c r="AP600" s="74" t="s">
        <v>9348</v>
      </c>
      <c r="AQ600" s="74" t="s">
        <v>9348</v>
      </c>
      <c r="AR600" s="2"/>
      <c r="AS600" s="3"/>
      <c r="AT600" s="3"/>
      <c r="AU600" s="3"/>
      <c r="AV600" s="3"/>
    </row>
    <row r="601" spans="1:48" x14ac:dyDescent="0.25">
      <c r="A601" s="46" t="s">
        <v>965</v>
      </c>
      <c r="B601">
        <v>601</v>
      </c>
      <c r="C601" s="47" t="s">
        <v>8055</v>
      </c>
      <c r="D601" s="49"/>
      <c r="E601" s="50">
        <v>8387.185546875</v>
      </c>
      <c r="F601" s="50">
        <v>4135.94189453125</v>
      </c>
      <c r="G601" s="51"/>
      <c r="H601" s="52"/>
      <c r="I601" s="52"/>
      <c r="J601" s="63"/>
      <c r="K601" s="32">
        <v>1</v>
      </c>
      <c r="L601" s="32">
        <v>0</v>
      </c>
      <c r="M601" s="33">
        <v>0</v>
      </c>
      <c r="N601" s="33">
        <v>2.3000000000000001E-4</v>
      </c>
      <c r="O601" s="33">
        <v>0</v>
      </c>
      <c r="P601" s="33">
        <v>0.36382399999999998</v>
      </c>
      <c r="Q601" s="33">
        <v>0</v>
      </c>
      <c r="R601" s="33">
        <v>0</v>
      </c>
      <c r="S601" s="48">
        <v>601</v>
      </c>
      <c r="T6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1" s="54">
        <v>109</v>
      </c>
      <c r="V601" s="54">
        <v>1209</v>
      </c>
      <c r="W601" s="54">
        <v>1487</v>
      </c>
      <c r="X601" s="54">
        <v>119</v>
      </c>
      <c r="Y601" s="54"/>
      <c r="Z601" s="54" t="s">
        <v>5849</v>
      </c>
      <c r="AA601" s="54" t="s">
        <v>6053</v>
      </c>
      <c r="AB601" s="60" t="s">
        <v>6485</v>
      </c>
      <c r="AC601" s="54"/>
      <c r="AD601" s="56">
        <v>40367.609456018516</v>
      </c>
      <c r="AE601" s="54" t="s">
        <v>6607</v>
      </c>
      <c r="AF601" s="60" t="s">
        <v>7207</v>
      </c>
      <c r="AG601" s="54" t="s">
        <v>54</v>
      </c>
      <c r="AH601" s="32"/>
      <c r="AI601" s="32"/>
      <c r="AJ601" s="32"/>
      <c r="AK601" s="32"/>
      <c r="AL601" s="32"/>
      <c r="AM601" s="32"/>
      <c r="AN601" s="32"/>
      <c r="AO601" s="32"/>
      <c r="AP601" s="32"/>
      <c r="AQ601" s="32"/>
      <c r="AR601" s="2"/>
      <c r="AS601" s="3"/>
      <c r="AT601" s="3"/>
      <c r="AU601" s="3"/>
      <c r="AV601" s="3"/>
    </row>
    <row r="602" spans="1:48" x14ac:dyDescent="0.25">
      <c r="A602" s="46" t="s">
        <v>966</v>
      </c>
      <c r="B602">
        <v>602</v>
      </c>
      <c r="C602" s="47" t="s">
        <v>8056</v>
      </c>
      <c r="D602" s="49"/>
      <c r="E602" s="50">
        <v>6009.06494140625</v>
      </c>
      <c r="F602" s="50">
        <v>2216.581298828125</v>
      </c>
      <c r="G602" s="51"/>
      <c r="H602" s="52"/>
      <c r="I602" s="52"/>
      <c r="J602" s="63"/>
      <c r="K602" s="32">
        <v>1</v>
      </c>
      <c r="L602" s="32">
        <v>0</v>
      </c>
      <c r="M602" s="33">
        <v>0</v>
      </c>
      <c r="N602" s="33">
        <v>2.3000000000000001E-4</v>
      </c>
      <c r="O602" s="33">
        <v>0</v>
      </c>
      <c r="P602" s="33">
        <v>0.36382399999999998</v>
      </c>
      <c r="Q602" s="33">
        <v>0</v>
      </c>
      <c r="R602" s="33">
        <v>0</v>
      </c>
      <c r="S602" s="48">
        <v>602</v>
      </c>
      <c r="T6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2" s="54">
        <v>1048</v>
      </c>
      <c r="V602" s="54">
        <v>791</v>
      </c>
      <c r="W602" s="54">
        <v>2197</v>
      </c>
      <c r="X602" s="54">
        <v>65</v>
      </c>
      <c r="Y602" s="54"/>
      <c r="Z602" s="54" t="s">
        <v>5850</v>
      </c>
      <c r="AA602" s="54" t="s">
        <v>6180</v>
      </c>
      <c r="AB602" s="60" t="s">
        <v>6486</v>
      </c>
      <c r="AC602" s="54"/>
      <c r="AD602" s="56">
        <v>41079.336145833331</v>
      </c>
      <c r="AE602" s="54" t="s">
        <v>6607</v>
      </c>
      <c r="AF602" s="60" t="s">
        <v>7208</v>
      </c>
      <c r="AG602" s="54" t="s">
        <v>54</v>
      </c>
      <c r="AH602" s="32"/>
      <c r="AI602" s="32"/>
      <c r="AJ602" s="32"/>
      <c r="AK602" s="32"/>
      <c r="AL602" s="32"/>
      <c r="AM602" s="32"/>
      <c r="AN602" s="32"/>
      <c r="AO602" s="32"/>
      <c r="AP602" s="32"/>
      <c r="AQ602" s="32"/>
      <c r="AR602" s="2"/>
      <c r="AS602" s="3"/>
      <c r="AT602" s="3"/>
      <c r="AU602" s="3"/>
      <c r="AV602" s="3"/>
    </row>
    <row r="603" spans="1:48" x14ac:dyDescent="0.25">
      <c r="A603" s="46" t="s">
        <v>590</v>
      </c>
      <c r="B603">
        <v>603</v>
      </c>
      <c r="C603" s="47" t="s">
        <v>8057</v>
      </c>
      <c r="D603" s="49"/>
      <c r="E603" s="50">
        <v>6953.47021484375</v>
      </c>
      <c r="F603" s="50">
        <v>4612.0322265625</v>
      </c>
      <c r="G603" s="51"/>
      <c r="H603" s="52"/>
      <c r="I603" s="52"/>
      <c r="J603" s="63"/>
      <c r="K603" s="32">
        <v>0</v>
      </c>
      <c r="L603" s="32">
        <v>2</v>
      </c>
      <c r="M603" s="33">
        <v>0</v>
      </c>
      <c r="N603" s="33">
        <v>5.1800000000000001E-4</v>
      </c>
      <c r="O603" s="33">
        <v>2.392E-3</v>
      </c>
      <c r="P603" s="33">
        <v>0.37694899999999998</v>
      </c>
      <c r="Q603" s="33">
        <v>0.5</v>
      </c>
      <c r="R603" s="33">
        <v>0</v>
      </c>
      <c r="S603" s="48">
        <v>603</v>
      </c>
      <c r="T6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3" s="54">
        <v>159</v>
      </c>
      <c r="V603" s="54">
        <v>141</v>
      </c>
      <c r="W603" s="54">
        <v>1649</v>
      </c>
      <c r="X603" s="54">
        <v>3517</v>
      </c>
      <c r="Y603" s="54"/>
      <c r="Z603" s="54" t="s">
        <v>5851</v>
      </c>
      <c r="AA603" s="54" t="s">
        <v>6181</v>
      </c>
      <c r="AB603" s="54"/>
      <c r="AC603" s="54"/>
      <c r="AD603" s="56">
        <v>43136.38349537037</v>
      </c>
      <c r="AE603" s="54" t="s">
        <v>6607</v>
      </c>
      <c r="AF603" s="60" t="s">
        <v>7209</v>
      </c>
      <c r="AG603" s="54" t="s">
        <v>55</v>
      </c>
      <c r="AH603" s="32"/>
      <c r="AI603" s="32"/>
      <c r="AJ603" s="32"/>
      <c r="AK603" s="32"/>
      <c r="AL603" s="32" t="s">
        <v>2215</v>
      </c>
      <c r="AM603" s="32" t="s">
        <v>2215</v>
      </c>
      <c r="AN603" s="74" t="s">
        <v>8820</v>
      </c>
      <c r="AO603" s="74" t="s">
        <v>8988</v>
      </c>
      <c r="AP603" s="74" t="s">
        <v>9035</v>
      </c>
      <c r="AQ603" s="74" t="s">
        <v>9202</v>
      </c>
      <c r="AR603" s="2"/>
      <c r="AS603" s="3"/>
      <c r="AT603" s="3"/>
      <c r="AU603" s="3"/>
      <c r="AV603" s="3"/>
    </row>
    <row r="604" spans="1:48" x14ac:dyDescent="0.25">
      <c r="A604" s="46" t="s">
        <v>591</v>
      </c>
      <c r="B604">
        <v>604</v>
      </c>
      <c r="C604" s="47" t="s">
        <v>8058</v>
      </c>
      <c r="D604" s="49"/>
      <c r="E604" s="50">
        <v>6641.86376953125</v>
      </c>
      <c r="F604" s="50">
        <v>4066.728759765625</v>
      </c>
      <c r="G604" s="51"/>
      <c r="H604" s="52"/>
      <c r="I604" s="52"/>
      <c r="J604" s="63"/>
      <c r="K604" s="32">
        <v>0</v>
      </c>
      <c r="L604" s="32">
        <v>5</v>
      </c>
      <c r="M604" s="33">
        <v>123.864932</v>
      </c>
      <c r="N604" s="33">
        <v>5.2400000000000005E-4</v>
      </c>
      <c r="O604" s="33">
        <v>2.9979999999999998E-3</v>
      </c>
      <c r="P604" s="33">
        <v>0.69357199999999997</v>
      </c>
      <c r="Q604" s="33">
        <v>0.15</v>
      </c>
      <c r="R604" s="33">
        <v>0</v>
      </c>
      <c r="S604" s="48">
        <v>604</v>
      </c>
      <c r="T6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4" s="54">
        <v>97</v>
      </c>
      <c r="V604" s="54">
        <v>159</v>
      </c>
      <c r="W604" s="54">
        <v>7038</v>
      </c>
      <c r="X604" s="54">
        <v>33530</v>
      </c>
      <c r="Y604" s="54"/>
      <c r="Z604" s="54"/>
      <c r="AA604" s="54"/>
      <c r="AB604" s="54"/>
      <c r="AC604" s="54"/>
      <c r="AD604" s="56">
        <v>42928.358773148146</v>
      </c>
      <c r="AE604" s="54" t="s">
        <v>6607</v>
      </c>
      <c r="AF604" s="60" t="s">
        <v>7210</v>
      </c>
      <c r="AG604" s="54" t="s">
        <v>55</v>
      </c>
      <c r="AH604" s="32" t="s">
        <v>8386</v>
      </c>
      <c r="AI604" s="32" t="s">
        <v>8386</v>
      </c>
      <c r="AJ604" s="32" t="s">
        <v>8444</v>
      </c>
      <c r="AK604" s="32" t="s">
        <v>8444</v>
      </c>
      <c r="AL604" s="32"/>
      <c r="AM604" s="32"/>
      <c r="AN604" s="74" t="s">
        <v>8821</v>
      </c>
      <c r="AO604" s="74" t="s">
        <v>8989</v>
      </c>
      <c r="AP604" s="74" t="s">
        <v>9349</v>
      </c>
      <c r="AQ604" s="74" t="s">
        <v>9349</v>
      </c>
      <c r="AR604" s="2"/>
      <c r="AS604" s="3"/>
      <c r="AT604" s="3"/>
      <c r="AU604" s="3"/>
      <c r="AV604" s="3"/>
    </row>
    <row r="605" spans="1:48" x14ac:dyDescent="0.25">
      <c r="A605" s="46" t="s">
        <v>592</v>
      </c>
      <c r="B605">
        <v>605</v>
      </c>
      <c r="C605" s="47" t="s">
        <v>8059</v>
      </c>
      <c r="D605" s="49"/>
      <c r="E605" s="50">
        <v>3510.34716796875</v>
      </c>
      <c r="F605" s="50">
        <v>3332.52783203125</v>
      </c>
      <c r="G605" s="51"/>
      <c r="H605" s="52"/>
      <c r="I605" s="52"/>
      <c r="J605" s="63"/>
      <c r="K605" s="32">
        <v>1</v>
      </c>
      <c r="L605" s="32">
        <v>2</v>
      </c>
      <c r="M605" s="33">
        <v>1</v>
      </c>
      <c r="N605" s="33">
        <v>4.0299999999999998E-4</v>
      </c>
      <c r="O605" s="33">
        <v>1.3899999999999999E-4</v>
      </c>
      <c r="P605" s="33">
        <v>0.68062599999999995</v>
      </c>
      <c r="Q605" s="33">
        <v>0.33333333333333331</v>
      </c>
      <c r="R605" s="33">
        <v>0</v>
      </c>
      <c r="S605" s="48">
        <v>605</v>
      </c>
      <c r="T6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5" s="54">
        <v>37</v>
      </c>
      <c r="V605" s="54">
        <v>143</v>
      </c>
      <c r="W605" s="54">
        <v>67</v>
      </c>
      <c r="X605" s="54">
        <v>76</v>
      </c>
      <c r="Y605" s="54"/>
      <c r="Z605" s="54" t="s">
        <v>5852</v>
      </c>
      <c r="AA605" s="54" t="s">
        <v>6012</v>
      </c>
      <c r="AB605" s="60" t="s">
        <v>6487</v>
      </c>
      <c r="AC605" s="54"/>
      <c r="AD605" s="56">
        <v>43149.518900462965</v>
      </c>
      <c r="AE605" s="54" t="s">
        <v>6607</v>
      </c>
      <c r="AF605" s="60" t="s">
        <v>7211</v>
      </c>
      <c r="AG605" s="54" t="s">
        <v>55</v>
      </c>
      <c r="AH605" s="32" t="s">
        <v>1948</v>
      </c>
      <c r="AI605" s="32" t="s">
        <v>1948</v>
      </c>
      <c r="AJ605" s="32" t="s">
        <v>2139</v>
      </c>
      <c r="AK605" s="32" t="s">
        <v>2139</v>
      </c>
      <c r="AL605" s="32" t="s">
        <v>2236</v>
      </c>
      <c r="AM605" s="32" t="s">
        <v>2236</v>
      </c>
      <c r="AN605" s="74" t="s">
        <v>8822</v>
      </c>
      <c r="AO605" s="74" t="s">
        <v>8822</v>
      </c>
      <c r="AP605" s="74" t="s">
        <v>9350</v>
      </c>
      <c r="AQ605" s="74" t="s">
        <v>9350</v>
      </c>
      <c r="AR605" s="2"/>
      <c r="AS605" s="3"/>
      <c r="AT605" s="3"/>
      <c r="AU605" s="3"/>
      <c r="AV605" s="3"/>
    </row>
    <row r="606" spans="1:48" x14ac:dyDescent="0.25">
      <c r="A606" s="46" t="s">
        <v>967</v>
      </c>
      <c r="B606">
        <v>606</v>
      </c>
      <c r="C606" s="47" t="s">
        <v>8060</v>
      </c>
      <c r="D606" s="49"/>
      <c r="E606" s="50">
        <v>483.69192504882813</v>
      </c>
      <c r="F606" s="50">
        <v>3018.228271484375</v>
      </c>
      <c r="G606" s="51"/>
      <c r="H606" s="52"/>
      <c r="I606" s="52"/>
      <c r="J606" s="63"/>
      <c r="K606" s="32">
        <v>2</v>
      </c>
      <c r="L606" s="32">
        <v>0</v>
      </c>
      <c r="M606" s="33">
        <v>0</v>
      </c>
      <c r="N606" s="33">
        <v>4.0299999999999998E-4</v>
      </c>
      <c r="O606" s="33">
        <v>1.3300000000000001E-4</v>
      </c>
      <c r="P606" s="33">
        <v>0.47214600000000001</v>
      </c>
      <c r="Q606" s="33">
        <v>0.5</v>
      </c>
      <c r="R606" s="33">
        <v>0</v>
      </c>
      <c r="S606" s="48">
        <v>606</v>
      </c>
      <c r="T6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6" s="54">
        <v>1909</v>
      </c>
      <c r="V606" s="54">
        <v>17844</v>
      </c>
      <c r="W606" s="54">
        <v>11771</v>
      </c>
      <c r="X606" s="54">
        <v>418</v>
      </c>
      <c r="Y606" s="54">
        <v>7200</v>
      </c>
      <c r="Z606" s="54" t="s">
        <v>5853</v>
      </c>
      <c r="AA606" s="54" t="s">
        <v>6182</v>
      </c>
      <c r="AB606" s="60" t="s">
        <v>6488</v>
      </c>
      <c r="AC606" s="54" t="s">
        <v>6024</v>
      </c>
      <c r="AD606" s="56">
        <v>40014.305462962962</v>
      </c>
      <c r="AE606" s="54" t="s">
        <v>6607</v>
      </c>
      <c r="AF606" s="60" t="s">
        <v>7212</v>
      </c>
      <c r="AG606" s="54" t="s">
        <v>54</v>
      </c>
      <c r="AH606" s="32"/>
      <c r="AI606" s="32"/>
      <c r="AJ606" s="32"/>
      <c r="AK606" s="32"/>
      <c r="AL606" s="32"/>
      <c r="AM606" s="32"/>
      <c r="AN606" s="32"/>
      <c r="AO606" s="32"/>
      <c r="AP606" s="32"/>
      <c r="AQ606" s="32"/>
      <c r="AR606" s="2"/>
      <c r="AS606" s="3"/>
      <c r="AT606" s="3"/>
      <c r="AU606" s="3"/>
      <c r="AV606" s="3"/>
    </row>
    <row r="607" spans="1:48" x14ac:dyDescent="0.25">
      <c r="A607" s="46" t="s">
        <v>593</v>
      </c>
      <c r="B607">
        <v>607</v>
      </c>
      <c r="C607" s="47" t="s">
        <v>8061</v>
      </c>
      <c r="D607" s="49"/>
      <c r="E607" s="50">
        <v>3383.33203125</v>
      </c>
      <c r="F607" s="50">
        <v>3799.01513671875</v>
      </c>
      <c r="G607" s="51"/>
      <c r="H607" s="52"/>
      <c r="I607" s="52"/>
      <c r="J607" s="63"/>
      <c r="K607" s="32">
        <v>2</v>
      </c>
      <c r="L607" s="32">
        <v>9</v>
      </c>
      <c r="M607" s="33">
        <v>3776.733252</v>
      </c>
      <c r="N607" s="33">
        <v>5.3200000000000003E-4</v>
      </c>
      <c r="O607" s="33">
        <v>2.9550000000000002E-3</v>
      </c>
      <c r="P607" s="33">
        <v>1.521201</v>
      </c>
      <c r="Q607" s="33">
        <v>0.1111111111111111</v>
      </c>
      <c r="R607" s="33">
        <v>0</v>
      </c>
      <c r="S607" s="48">
        <v>607</v>
      </c>
      <c r="T6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7" s="54">
        <v>1048</v>
      </c>
      <c r="V607" s="54">
        <v>533</v>
      </c>
      <c r="W607" s="54">
        <v>18571</v>
      </c>
      <c r="X607" s="54">
        <v>11814</v>
      </c>
      <c r="Y607" s="54">
        <v>-36000</v>
      </c>
      <c r="Z607" s="54" t="s">
        <v>5854</v>
      </c>
      <c r="AA607" s="54" t="s">
        <v>6183</v>
      </c>
      <c r="AB607" s="60" t="s">
        <v>6489</v>
      </c>
      <c r="AC607" s="54" t="s">
        <v>6601</v>
      </c>
      <c r="AD607" s="56">
        <v>40879.566944444443</v>
      </c>
      <c r="AE607" s="54" t="s">
        <v>6607</v>
      </c>
      <c r="AF607" s="60" t="s">
        <v>7213</v>
      </c>
      <c r="AG607" s="54" t="s">
        <v>55</v>
      </c>
      <c r="AH607" s="32" t="s">
        <v>9495</v>
      </c>
      <c r="AI607" s="32" t="s">
        <v>9495</v>
      </c>
      <c r="AJ607" s="32" t="s">
        <v>2135</v>
      </c>
      <c r="AK607" s="32" t="s">
        <v>2135</v>
      </c>
      <c r="AL607" s="32" t="s">
        <v>2236</v>
      </c>
      <c r="AM607" s="32" t="s">
        <v>2236</v>
      </c>
      <c r="AN607" s="74" t="s">
        <v>9601</v>
      </c>
      <c r="AO607" s="74" t="s">
        <v>9700</v>
      </c>
      <c r="AP607" s="74" t="s">
        <v>9351</v>
      </c>
      <c r="AQ607" s="74" t="s">
        <v>9351</v>
      </c>
      <c r="AR607" s="2"/>
      <c r="AS607" s="3"/>
      <c r="AT607" s="3"/>
      <c r="AU607" s="3"/>
      <c r="AV607" s="3"/>
    </row>
    <row r="608" spans="1:48" x14ac:dyDescent="0.25">
      <c r="A608" s="46" t="s">
        <v>968</v>
      </c>
      <c r="B608">
        <v>608</v>
      </c>
      <c r="C608" s="47" t="s">
        <v>8062</v>
      </c>
      <c r="D608" s="49"/>
      <c r="E608" s="50">
        <v>1447.753173828125</v>
      </c>
      <c r="F608" s="50">
        <v>2395.785888671875</v>
      </c>
      <c r="G608" s="51"/>
      <c r="H608" s="52"/>
      <c r="I608" s="52"/>
      <c r="J608" s="63"/>
      <c r="K608" s="32">
        <v>2</v>
      </c>
      <c r="L608" s="32">
        <v>0</v>
      </c>
      <c r="M608" s="33">
        <v>0</v>
      </c>
      <c r="N608" s="33">
        <v>4.0299999999999998E-4</v>
      </c>
      <c r="O608" s="33">
        <v>1.3300000000000001E-4</v>
      </c>
      <c r="P608" s="33">
        <v>0.47214600000000001</v>
      </c>
      <c r="Q608" s="33">
        <v>0.5</v>
      </c>
      <c r="R608" s="33">
        <v>0</v>
      </c>
      <c r="S608" s="48">
        <v>608</v>
      </c>
      <c r="T6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8" s="54">
        <v>96</v>
      </c>
      <c r="V608" s="54">
        <v>42</v>
      </c>
      <c r="W608" s="54">
        <v>16</v>
      </c>
      <c r="X608" s="54">
        <v>8</v>
      </c>
      <c r="Y608" s="54"/>
      <c r="Z608" s="54" t="s">
        <v>5855</v>
      </c>
      <c r="AA608" s="54"/>
      <c r="AB608" s="54"/>
      <c r="AC608" s="54"/>
      <c r="AD608" s="56">
        <v>43226.368078703701</v>
      </c>
      <c r="AE608" s="54" t="s">
        <v>6607</v>
      </c>
      <c r="AF608" s="60" t="s">
        <v>7214</v>
      </c>
      <c r="AG608" s="54" t="s">
        <v>54</v>
      </c>
      <c r="AH608" s="32"/>
      <c r="AI608" s="32"/>
      <c r="AJ608" s="32"/>
      <c r="AK608" s="32"/>
      <c r="AL608" s="32"/>
      <c r="AM608" s="32"/>
      <c r="AN608" s="32"/>
      <c r="AO608" s="32"/>
      <c r="AP608" s="32"/>
      <c r="AQ608" s="32"/>
      <c r="AR608" s="2"/>
      <c r="AS608" s="3"/>
      <c r="AT608" s="3"/>
      <c r="AU608" s="3"/>
      <c r="AV608" s="3"/>
    </row>
    <row r="609" spans="1:48" x14ac:dyDescent="0.25">
      <c r="A609" s="46" t="s">
        <v>594</v>
      </c>
      <c r="B609">
        <v>609</v>
      </c>
      <c r="C609" s="47" t="s">
        <v>8063</v>
      </c>
      <c r="D609" s="49"/>
      <c r="E609" s="50">
        <v>588.25799560546875</v>
      </c>
      <c r="F609" s="50">
        <v>2631.5087890625</v>
      </c>
      <c r="G609" s="51"/>
      <c r="H609" s="52"/>
      <c r="I609" s="52"/>
      <c r="J609" s="63"/>
      <c r="K609" s="32">
        <v>1</v>
      </c>
      <c r="L609" s="32">
        <v>1</v>
      </c>
      <c r="M609" s="33">
        <v>0</v>
      </c>
      <c r="N609" s="33">
        <v>0</v>
      </c>
      <c r="O609" s="33">
        <v>0</v>
      </c>
      <c r="P609" s="33">
        <v>0.99999899999999997</v>
      </c>
      <c r="Q609" s="33">
        <v>0</v>
      </c>
      <c r="R609" s="33" t="s">
        <v>8309</v>
      </c>
      <c r="S609" s="48">
        <v>609</v>
      </c>
      <c r="T6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09" s="54">
        <v>58</v>
      </c>
      <c r="V609" s="54">
        <v>53</v>
      </c>
      <c r="W609" s="54">
        <v>769</v>
      </c>
      <c r="X609" s="54">
        <v>928</v>
      </c>
      <c r="Y609" s="54">
        <v>7200</v>
      </c>
      <c r="Z609" s="54" t="s">
        <v>5856</v>
      </c>
      <c r="AA609" s="54"/>
      <c r="AB609" s="54"/>
      <c r="AC609" s="54" t="s">
        <v>6024</v>
      </c>
      <c r="AD609" s="56">
        <v>41819.494884259257</v>
      </c>
      <c r="AE609" s="54" t="s">
        <v>6607</v>
      </c>
      <c r="AF609" s="60" t="s">
        <v>7215</v>
      </c>
      <c r="AG609" s="54" t="s">
        <v>55</v>
      </c>
      <c r="AH609" s="32" t="s">
        <v>1799</v>
      </c>
      <c r="AI609" s="32" t="s">
        <v>1799</v>
      </c>
      <c r="AJ609" s="32" t="s">
        <v>2136</v>
      </c>
      <c r="AK609" s="32" t="s">
        <v>2136</v>
      </c>
      <c r="AL609" s="32"/>
      <c r="AM609" s="32"/>
      <c r="AN609" s="74" t="s">
        <v>8823</v>
      </c>
      <c r="AO609" s="74" t="s">
        <v>8823</v>
      </c>
      <c r="AP609" s="74" t="s">
        <v>9352</v>
      </c>
      <c r="AQ609" s="74" t="s">
        <v>9352</v>
      </c>
      <c r="AR609" s="2"/>
      <c r="AS609" s="3"/>
      <c r="AT609" s="3"/>
      <c r="AU609" s="3"/>
      <c r="AV609" s="3"/>
    </row>
    <row r="610" spans="1:48" x14ac:dyDescent="0.25">
      <c r="A610" s="46" t="s">
        <v>595</v>
      </c>
      <c r="B610">
        <v>610</v>
      </c>
      <c r="C610" s="47" t="s">
        <v>8064</v>
      </c>
      <c r="D610" s="49"/>
      <c r="E610" s="50">
        <v>842.10540771484375</v>
      </c>
      <c r="F610" s="50">
        <v>1823.9549560546875</v>
      </c>
      <c r="G610" s="51"/>
      <c r="H610" s="52"/>
      <c r="I610" s="52"/>
      <c r="J610" s="63"/>
      <c r="K610" s="32">
        <v>1</v>
      </c>
      <c r="L610" s="32">
        <v>1</v>
      </c>
      <c r="M610" s="33">
        <v>0</v>
      </c>
      <c r="N610" s="33">
        <v>0</v>
      </c>
      <c r="O610" s="33">
        <v>0</v>
      </c>
      <c r="P610" s="33">
        <v>0.99999899999999997</v>
      </c>
      <c r="Q610" s="33">
        <v>0</v>
      </c>
      <c r="R610" s="33" t="s">
        <v>8309</v>
      </c>
      <c r="S610" s="48">
        <v>610</v>
      </c>
      <c r="T6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0" s="54">
        <v>19</v>
      </c>
      <c r="V610" s="54">
        <v>99</v>
      </c>
      <c r="W610" s="54">
        <v>4856</v>
      </c>
      <c r="X610" s="54">
        <v>0</v>
      </c>
      <c r="Y610" s="54"/>
      <c r="Z610" s="54"/>
      <c r="AA610" s="54"/>
      <c r="AB610" s="60" t="s">
        <v>6490</v>
      </c>
      <c r="AC610" s="54"/>
      <c r="AD610" s="56">
        <v>40296.3278587963</v>
      </c>
      <c r="AE610" s="54" t="s">
        <v>6607</v>
      </c>
      <c r="AF610" s="60" t="s">
        <v>7216</v>
      </c>
      <c r="AG610" s="54" t="s">
        <v>55</v>
      </c>
      <c r="AH610" s="32" t="s">
        <v>1949</v>
      </c>
      <c r="AI610" s="32" t="s">
        <v>1949</v>
      </c>
      <c r="AJ610" s="32" t="s">
        <v>2139</v>
      </c>
      <c r="AK610" s="32" t="s">
        <v>2139</v>
      </c>
      <c r="AL610" s="32"/>
      <c r="AM610" s="32"/>
      <c r="AN610" s="74" t="s">
        <v>9602</v>
      </c>
      <c r="AO610" s="74" t="s">
        <v>9602</v>
      </c>
      <c r="AP610" s="74" t="s">
        <v>9791</v>
      </c>
      <c r="AQ610" s="74" t="s">
        <v>9791</v>
      </c>
      <c r="AR610" s="2"/>
      <c r="AS610" s="3"/>
      <c r="AT610" s="3"/>
      <c r="AU610" s="3"/>
      <c r="AV610" s="3"/>
    </row>
    <row r="611" spans="1:48" x14ac:dyDescent="0.25">
      <c r="A611" s="46" t="s">
        <v>596</v>
      </c>
      <c r="B611">
        <v>611</v>
      </c>
      <c r="C611" s="47" t="s">
        <v>8065</v>
      </c>
      <c r="D611" s="49"/>
      <c r="E611" s="50">
        <v>6896.115234375</v>
      </c>
      <c r="F611" s="50">
        <v>7434.23828125</v>
      </c>
      <c r="G611" s="51"/>
      <c r="H611" s="52"/>
      <c r="I611" s="52"/>
      <c r="J611" s="63"/>
      <c r="K611" s="32">
        <v>2</v>
      </c>
      <c r="L611" s="32">
        <v>5</v>
      </c>
      <c r="M611" s="33">
        <v>2418</v>
      </c>
      <c r="N611" s="33">
        <v>5.1599999999999997E-4</v>
      </c>
      <c r="O611" s="33">
        <v>2.183E-3</v>
      </c>
      <c r="P611" s="33">
        <v>1.1937610000000001</v>
      </c>
      <c r="Q611" s="33">
        <v>0.15</v>
      </c>
      <c r="R611" s="33">
        <v>0</v>
      </c>
      <c r="S611" s="48">
        <v>611</v>
      </c>
      <c r="T6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1" s="54">
        <v>6660</v>
      </c>
      <c r="V611" s="54">
        <v>8623</v>
      </c>
      <c r="W611" s="54">
        <v>167244</v>
      </c>
      <c r="X611" s="54">
        <v>21114</v>
      </c>
      <c r="Y611" s="54">
        <v>7200</v>
      </c>
      <c r="Z611" s="54" t="s">
        <v>5857</v>
      </c>
      <c r="AA611" s="54" t="s">
        <v>6184</v>
      </c>
      <c r="AB611" s="54"/>
      <c r="AC611" s="54" t="s">
        <v>6024</v>
      </c>
      <c r="AD611" s="56">
        <v>40729.578553240739</v>
      </c>
      <c r="AE611" s="54" t="s">
        <v>6607</v>
      </c>
      <c r="AF611" s="60" t="s">
        <v>7217</v>
      </c>
      <c r="AG611" s="54" t="s">
        <v>55</v>
      </c>
      <c r="AH611" s="32" t="s">
        <v>1990</v>
      </c>
      <c r="AI611" s="32" t="s">
        <v>1990</v>
      </c>
      <c r="AJ611" s="32" t="s">
        <v>2162</v>
      </c>
      <c r="AK611" s="32" t="s">
        <v>2162</v>
      </c>
      <c r="AL611" s="32"/>
      <c r="AM611" s="32"/>
      <c r="AN611" s="74" t="s">
        <v>9603</v>
      </c>
      <c r="AO611" s="74" t="s">
        <v>9701</v>
      </c>
      <c r="AP611" s="74" t="s">
        <v>9792</v>
      </c>
      <c r="AQ611" s="74" t="s">
        <v>9792</v>
      </c>
      <c r="AR611" s="2"/>
      <c r="AS611" s="3"/>
      <c r="AT611" s="3"/>
      <c r="AU611" s="3"/>
      <c r="AV611" s="3"/>
    </row>
    <row r="612" spans="1:48" x14ac:dyDescent="0.25">
      <c r="A612" s="46" t="s">
        <v>969</v>
      </c>
      <c r="B612">
        <v>612</v>
      </c>
      <c r="C612" s="47" t="s">
        <v>8066</v>
      </c>
      <c r="D612" s="49"/>
      <c r="E612" s="50">
        <v>7946.70947265625</v>
      </c>
      <c r="F612" s="50">
        <v>8451.513671875</v>
      </c>
      <c r="G612" s="51"/>
      <c r="H612" s="52"/>
      <c r="I612" s="52"/>
      <c r="J612" s="63"/>
      <c r="K612" s="32">
        <v>1</v>
      </c>
      <c r="L612" s="32">
        <v>0</v>
      </c>
      <c r="M612" s="33">
        <v>0</v>
      </c>
      <c r="N612" s="33">
        <v>3.9300000000000001E-4</v>
      </c>
      <c r="O612" s="33">
        <v>9.3999999999999994E-5</v>
      </c>
      <c r="P612" s="33">
        <v>0.31911600000000001</v>
      </c>
      <c r="Q612" s="33">
        <v>0</v>
      </c>
      <c r="R612" s="33">
        <v>0</v>
      </c>
      <c r="S612" s="48">
        <v>612</v>
      </c>
      <c r="T6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2" s="54">
        <v>179</v>
      </c>
      <c r="V612" s="54">
        <v>434</v>
      </c>
      <c r="W612" s="54">
        <v>8902</v>
      </c>
      <c r="X612" s="54">
        <v>5991</v>
      </c>
      <c r="Y612" s="54">
        <v>10800</v>
      </c>
      <c r="Z612" s="54"/>
      <c r="AA612" s="54"/>
      <c r="AB612" s="54"/>
      <c r="AC612" s="54" t="s">
        <v>6576</v>
      </c>
      <c r="AD612" s="56">
        <v>40907.892847222225</v>
      </c>
      <c r="AE612" s="54" t="s">
        <v>6607</v>
      </c>
      <c r="AF612" s="60" t="s">
        <v>7218</v>
      </c>
      <c r="AG612" s="54" t="s">
        <v>54</v>
      </c>
      <c r="AH612" s="32"/>
      <c r="AI612" s="32"/>
      <c r="AJ612" s="32"/>
      <c r="AK612" s="32"/>
      <c r="AL612" s="32"/>
      <c r="AM612" s="32"/>
      <c r="AN612" s="32"/>
      <c r="AO612" s="32"/>
      <c r="AP612" s="32"/>
      <c r="AQ612" s="32"/>
      <c r="AR612" s="2"/>
      <c r="AS612" s="3"/>
      <c r="AT612" s="3"/>
      <c r="AU612" s="3"/>
      <c r="AV612" s="3"/>
    </row>
    <row r="613" spans="1:48" x14ac:dyDescent="0.25">
      <c r="A613" s="46" t="s">
        <v>970</v>
      </c>
      <c r="B613">
        <v>613</v>
      </c>
      <c r="C613" s="47" t="s">
        <v>8067</v>
      </c>
      <c r="D613" s="49"/>
      <c r="E613" s="50">
        <v>7199.93310546875</v>
      </c>
      <c r="F613" s="50">
        <v>9504.5927734375</v>
      </c>
      <c r="G613" s="51"/>
      <c r="H613" s="52"/>
      <c r="I613" s="52"/>
      <c r="J613" s="63"/>
      <c r="K613" s="32">
        <v>1</v>
      </c>
      <c r="L613" s="32">
        <v>0</v>
      </c>
      <c r="M613" s="33">
        <v>0</v>
      </c>
      <c r="N613" s="33">
        <v>3.9300000000000001E-4</v>
      </c>
      <c r="O613" s="33">
        <v>9.3999999999999994E-5</v>
      </c>
      <c r="P613" s="33">
        <v>0.31911600000000001</v>
      </c>
      <c r="Q613" s="33">
        <v>0</v>
      </c>
      <c r="R613" s="33">
        <v>0</v>
      </c>
      <c r="S613" s="48">
        <v>613</v>
      </c>
      <c r="T6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3" s="54">
        <v>129</v>
      </c>
      <c r="V613" s="54">
        <v>17</v>
      </c>
      <c r="W613" s="54">
        <v>1281</v>
      </c>
      <c r="X613" s="54">
        <v>2563</v>
      </c>
      <c r="Y613" s="54"/>
      <c r="Z613" s="54"/>
      <c r="AA613" s="54" t="s">
        <v>6017</v>
      </c>
      <c r="AB613" s="54"/>
      <c r="AC613" s="54"/>
      <c r="AD613" s="56">
        <v>43041.586145833331</v>
      </c>
      <c r="AE613" s="54" t="s">
        <v>6607</v>
      </c>
      <c r="AF613" s="60" t="s">
        <v>7219</v>
      </c>
      <c r="AG613" s="54" t="s">
        <v>54</v>
      </c>
      <c r="AH613" s="32"/>
      <c r="AI613" s="32"/>
      <c r="AJ613" s="32"/>
      <c r="AK613" s="32"/>
      <c r="AL613" s="32"/>
      <c r="AM613" s="32"/>
      <c r="AN613" s="32"/>
      <c r="AO613" s="32"/>
      <c r="AP613" s="32"/>
      <c r="AQ613" s="32"/>
      <c r="AR613" s="2"/>
      <c r="AS613" s="3"/>
      <c r="AT613" s="3"/>
      <c r="AU613" s="3"/>
      <c r="AV613" s="3"/>
    </row>
    <row r="614" spans="1:48" x14ac:dyDescent="0.25">
      <c r="A614" s="46" t="s">
        <v>597</v>
      </c>
      <c r="B614">
        <v>614</v>
      </c>
      <c r="C614" s="47" t="s">
        <v>8068</v>
      </c>
      <c r="D614" s="49"/>
      <c r="E614" s="50">
        <v>8540.060546875</v>
      </c>
      <c r="F614" s="50">
        <v>1372.9599609375</v>
      </c>
      <c r="G614" s="51"/>
      <c r="H614" s="52"/>
      <c r="I614" s="52"/>
      <c r="J614" s="63"/>
      <c r="K614" s="32">
        <v>2</v>
      </c>
      <c r="L614" s="32">
        <v>1</v>
      </c>
      <c r="M614" s="33">
        <v>0</v>
      </c>
      <c r="N614" s="33">
        <v>3.2000000000000003E-4</v>
      </c>
      <c r="O614" s="33">
        <v>6.0000000000000002E-6</v>
      </c>
      <c r="P614" s="33">
        <v>0.66742299999999999</v>
      </c>
      <c r="Q614" s="33">
        <v>0</v>
      </c>
      <c r="R614" s="33">
        <v>0</v>
      </c>
      <c r="S614" s="48">
        <v>614</v>
      </c>
      <c r="T6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4" s="54">
        <v>491</v>
      </c>
      <c r="V614" s="54">
        <v>185</v>
      </c>
      <c r="W614" s="54">
        <v>2043</v>
      </c>
      <c r="X614" s="54">
        <v>1633</v>
      </c>
      <c r="Y614" s="54">
        <v>7200</v>
      </c>
      <c r="Z614" s="54"/>
      <c r="AA614" s="54"/>
      <c r="AB614" s="54"/>
      <c r="AC614" s="54" t="s">
        <v>6024</v>
      </c>
      <c r="AD614" s="56">
        <v>42432.453425925924</v>
      </c>
      <c r="AE614" s="54" t="s">
        <v>6607</v>
      </c>
      <c r="AF614" s="60" t="s">
        <v>7220</v>
      </c>
      <c r="AG614" s="54" t="s">
        <v>55</v>
      </c>
      <c r="AH614" s="32" t="s">
        <v>1950</v>
      </c>
      <c r="AI614" s="32" t="s">
        <v>1950</v>
      </c>
      <c r="AJ614" s="32" t="s">
        <v>2139</v>
      </c>
      <c r="AK614" s="32" t="s">
        <v>2139</v>
      </c>
      <c r="AL614" s="32"/>
      <c r="AM614" s="32"/>
      <c r="AN614" s="74" t="s">
        <v>8824</v>
      </c>
      <c r="AO614" s="74" t="s">
        <v>8824</v>
      </c>
      <c r="AP614" s="74" t="s">
        <v>9353</v>
      </c>
      <c r="AQ614" s="74" t="s">
        <v>9353</v>
      </c>
      <c r="AR614" s="2"/>
      <c r="AS614" s="3"/>
      <c r="AT614" s="3"/>
      <c r="AU614" s="3"/>
      <c r="AV614" s="3"/>
    </row>
    <row r="615" spans="1:48" x14ac:dyDescent="0.25">
      <c r="A615" s="46" t="s">
        <v>598</v>
      </c>
      <c r="B615">
        <v>615</v>
      </c>
      <c r="C615" s="47" t="s">
        <v>8069</v>
      </c>
      <c r="D615" s="49"/>
      <c r="E615" s="50">
        <v>7914.53759765625</v>
      </c>
      <c r="F615" s="50">
        <v>2254.642822265625</v>
      </c>
      <c r="G615" s="51"/>
      <c r="H615" s="52"/>
      <c r="I615" s="52"/>
      <c r="J615" s="63"/>
      <c r="K615" s="32">
        <v>0</v>
      </c>
      <c r="L615" s="32">
        <v>2</v>
      </c>
      <c r="M615" s="33">
        <v>1210</v>
      </c>
      <c r="N615" s="33">
        <v>3.97E-4</v>
      </c>
      <c r="O615" s="33">
        <v>1.3100000000000001E-4</v>
      </c>
      <c r="P615" s="33">
        <v>0.55004200000000003</v>
      </c>
      <c r="Q615" s="33">
        <v>0</v>
      </c>
      <c r="R615" s="33">
        <v>0</v>
      </c>
      <c r="S615" s="48">
        <v>615</v>
      </c>
      <c r="T6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5" s="54">
        <v>308</v>
      </c>
      <c r="V615" s="54">
        <v>216</v>
      </c>
      <c r="W615" s="54">
        <v>19282</v>
      </c>
      <c r="X615" s="54">
        <v>18200</v>
      </c>
      <c r="Y615" s="54"/>
      <c r="Z615" s="54" t="s">
        <v>5858</v>
      </c>
      <c r="AA615" s="54"/>
      <c r="AB615" s="54"/>
      <c r="AC615" s="54"/>
      <c r="AD615" s="56">
        <v>41788.663831018515</v>
      </c>
      <c r="AE615" s="54" t="s">
        <v>6607</v>
      </c>
      <c r="AF615" s="60" t="s">
        <v>7221</v>
      </c>
      <c r="AG615" s="54" t="s">
        <v>55</v>
      </c>
      <c r="AH615" s="32" t="s">
        <v>1884</v>
      </c>
      <c r="AI615" s="32" t="s">
        <v>1884</v>
      </c>
      <c r="AJ615" s="32" t="s">
        <v>2142</v>
      </c>
      <c r="AK615" s="32" t="s">
        <v>2142</v>
      </c>
      <c r="AL615" s="32"/>
      <c r="AM615" s="32"/>
      <c r="AN615" s="74" t="s">
        <v>8825</v>
      </c>
      <c r="AO615" s="74" t="s">
        <v>8825</v>
      </c>
      <c r="AP615" s="74" t="s">
        <v>9288</v>
      </c>
      <c r="AQ615" s="74" t="s">
        <v>9288</v>
      </c>
      <c r="AR615" s="2"/>
      <c r="AS615" s="3"/>
      <c r="AT615" s="3"/>
      <c r="AU615" s="3"/>
      <c r="AV615" s="3"/>
    </row>
    <row r="616" spans="1:48" x14ac:dyDescent="0.25">
      <c r="A616" s="46" t="s">
        <v>971</v>
      </c>
      <c r="B616">
        <v>616</v>
      </c>
      <c r="C616" s="47" t="s">
        <v>8070</v>
      </c>
      <c r="D616" s="49"/>
      <c r="E616" s="50">
        <v>9341.33203125</v>
      </c>
      <c r="F616" s="50">
        <v>8033.908203125</v>
      </c>
      <c r="G616" s="51"/>
      <c r="H616" s="52"/>
      <c r="I616" s="52"/>
      <c r="J616" s="63"/>
      <c r="K616" s="32">
        <v>1</v>
      </c>
      <c r="L616" s="32">
        <v>0</v>
      </c>
      <c r="M616" s="33">
        <v>0</v>
      </c>
      <c r="N616" s="33">
        <v>4.2099999999999999E-4</v>
      </c>
      <c r="O616" s="33">
        <v>2.42E-4</v>
      </c>
      <c r="P616" s="33">
        <v>0.26261499999999999</v>
      </c>
      <c r="Q616" s="33">
        <v>0</v>
      </c>
      <c r="R616" s="33">
        <v>0</v>
      </c>
      <c r="S616" s="48">
        <v>616</v>
      </c>
      <c r="T6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6" s="54">
        <v>164</v>
      </c>
      <c r="V616" s="54">
        <v>1048</v>
      </c>
      <c r="W616" s="54">
        <v>2459</v>
      </c>
      <c r="X616" s="54">
        <v>0</v>
      </c>
      <c r="Y616" s="54">
        <v>7200</v>
      </c>
      <c r="Z616" s="54" t="s">
        <v>5859</v>
      </c>
      <c r="AA616" s="54"/>
      <c r="AB616" s="60" t="s">
        <v>6491</v>
      </c>
      <c r="AC616" s="54" t="s">
        <v>6024</v>
      </c>
      <c r="AD616" s="56">
        <v>39963.413449074076</v>
      </c>
      <c r="AE616" s="54" t="s">
        <v>6607</v>
      </c>
      <c r="AF616" s="60" t="s">
        <v>7222</v>
      </c>
      <c r="AG616" s="54" t="s">
        <v>54</v>
      </c>
      <c r="AH616" s="32"/>
      <c r="AI616" s="32"/>
      <c r="AJ616" s="32"/>
      <c r="AK616" s="32"/>
      <c r="AL616" s="32"/>
      <c r="AM616" s="32"/>
      <c r="AN616" s="32"/>
      <c r="AO616" s="32"/>
      <c r="AP616" s="32"/>
      <c r="AQ616" s="32"/>
      <c r="AR616" s="2"/>
      <c r="AS616" s="3"/>
      <c r="AT616" s="3"/>
      <c r="AU616" s="3"/>
      <c r="AV616" s="3"/>
    </row>
    <row r="617" spans="1:48" x14ac:dyDescent="0.25">
      <c r="A617" s="46" t="s">
        <v>600</v>
      </c>
      <c r="B617">
        <v>617</v>
      </c>
      <c r="C617" s="47" t="s">
        <v>8071</v>
      </c>
      <c r="D617" s="49"/>
      <c r="E617" s="50">
        <v>6559.1279296875</v>
      </c>
      <c r="F617" s="50">
        <v>5624.3720703125</v>
      </c>
      <c r="G617" s="51"/>
      <c r="H617" s="52"/>
      <c r="I617" s="52"/>
      <c r="J617" s="63"/>
      <c r="K617" s="32">
        <v>1</v>
      </c>
      <c r="L617" s="32">
        <v>1</v>
      </c>
      <c r="M617" s="33">
        <v>0</v>
      </c>
      <c r="N617" s="33">
        <v>0.33333299999999999</v>
      </c>
      <c r="O617" s="33">
        <v>0</v>
      </c>
      <c r="P617" s="33">
        <v>0.77027000000000001</v>
      </c>
      <c r="Q617" s="33">
        <v>0</v>
      </c>
      <c r="R617" s="33">
        <v>1</v>
      </c>
      <c r="S617" s="48">
        <v>617</v>
      </c>
      <c r="T6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7" s="54">
        <v>0</v>
      </c>
      <c r="V617" s="54">
        <v>4</v>
      </c>
      <c r="W617" s="54">
        <v>54</v>
      </c>
      <c r="X617" s="54">
        <v>2</v>
      </c>
      <c r="Y617" s="54"/>
      <c r="Z617" s="54" t="s">
        <v>5860</v>
      </c>
      <c r="AA617" s="54" t="s">
        <v>6185</v>
      </c>
      <c r="AB617" s="54"/>
      <c r="AC617" s="54"/>
      <c r="AD617" s="56">
        <v>41935.368715277778</v>
      </c>
      <c r="AE617" s="54" t="s">
        <v>6607</v>
      </c>
      <c r="AF617" s="60" t="s">
        <v>7223</v>
      </c>
      <c r="AG617" s="54" t="s">
        <v>55</v>
      </c>
      <c r="AH617" s="32" t="s">
        <v>1951</v>
      </c>
      <c r="AI617" s="32" t="s">
        <v>1951</v>
      </c>
      <c r="AJ617" s="32" t="s">
        <v>2139</v>
      </c>
      <c r="AK617" s="32" t="s">
        <v>2139</v>
      </c>
      <c r="AL617" s="32"/>
      <c r="AM617" s="32"/>
      <c r="AN617" s="74" t="s">
        <v>8826</v>
      </c>
      <c r="AO617" s="74" t="s">
        <v>8826</v>
      </c>
      <c r="AP617" s="74" t="s">
        <v>9354</v>
      </c>
      <c r="AQ617" s="74" t="s">
        <v>9354</v>
      </c>
      <c r="AR617" s="2"/>
      <c r="AS617" s="3"/>
      <c r="AT617" s="3"/>
      <c r="AU617" s="3"/>
      <c r="AV617" s="3"/>
    </row>
    <row r="618" spans="1:48" x14ac:dyDescent="0.25">
      <c r="A618" s="46" t="s">
        <v>602</v>
      </c>
      <c r="B618">
        <v>618</v>
      </c>
      <c r="C618" s="47" t="s">
        <v>8072</v>
      </c>
      <c r="D618" s="49"/>
      <c r="E618" s="50">
        <v>5878.958984375</v>
      </c>
      <c r="F618" s="50">
        <v>6674.60107421875</v>
      </c>
      <c r="G618" s="51"/>
      <c r="H618" s="52"/>
      <c r="I618" s="52"/>
      <c r="J618" s="63"/>
      <c r="K618" s="32">
        <v>0</v>
      </c>
      <c r="L618" s="32">
        <v>6</v>
      </c>
      <c r="M618" s="33">
        <v>30</v>
      </c>
      <c r="N618" s="33">
        <v>0.16666700000000001</v>
      </c>
      <c r="O618" s="33">
        <v>0</v>
      </c>
      <c r="P618" s="33">
        <v>3.2972950000000001</v>
      </c>
      <c r="Q618" s="33">
        <v>0</v>
      </c>
      <c r="R618" s="33">
        <v>0</v>
      </c>
      <c r="S618" s="48">
        <v>618</v>
      </c>
      <c r="T6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8" s="54">
        <v>300</v>
      </c>
      <c r="V618" s="54">
        <v>430</v>
      </c>
      <c r="W618" s="54">
        <v>3687</v>
      </c>
      <c r="X618" s="54">
        <v>243</v>
      </c>
      <c r="Y618" s="54">
        <v>7200</v>
      </c>
      <c r="Z618" s="54" t="s">
        <v>5861</v>
      </c>
      <c r="AA618" s="54"/>
      <c r="AB618" s="54"/>
      <c r="AC618" s="54" t="s">
        <v>6024</v>
      </c>
      <c r="AD618" s="56">
        <v>39960.71802083333</v>
      </c>
      <c r="AE618" s="54" t="s">
        <v>6607</v>
      </c>
      <c r="AF618" s="60" t="s">
        <v>7224</v>
      </c>
      <c r="AG618" s="54" t="s">
        <v>55</v>
      </c>
      <c r="AH618" s="32" t="s">
        <v>1952</v>
      </c>
      <c r="AI618" s="32" t="s">
        <v>1952</v>
      </c>
      <c r="AJ618" s="32" t="s">
        <v>2139</v>
      </c>
      <c r="AK618" s="32" t="s">
        <v>2139</v>
      </c>
      <c r="AL618" s="32" t="s">
        <v>2237</v>
      </c>
      <c r="AM618" s="32" t="s">
        <v>2237</v>
      </c>
      <c r="AN618" s="74" t="s">
        <v>8827</v>
      </c>
      <c r="AO618" s="74" t="s">
        <v>8827</v>
      </c>
      <c r="AP618" s="74" t="s">
        <v>9355</v>
      </c>
      <c r="AQ618" s="74" t="s">
        <v>9355</v>
      </c>
      <c r="AR618" s="2"/>
      <c r="AS618" s="3"/>
      <c r="AT618" s="3"/>
      <c r="AU618" s="3"/>
      <c r="AV618" s="3"/>
    </row>
    <row r="619" spans="1:48" x14ac:dyDescent="0.25">
      <c r="A619" s="46" t="s">
        <v>972</v>
      </c>
      <c r="B619">
        <v>619</v>
      </c>
      <c r="C619" s="47" t="s">
        <v>8073</v>
      </c>
      <c r="D619" s="49"/>
      <c r="E619" s="50">
        <v>3447.3759765625</v>
      </c>
      <c r="F619" s="50">
        <v>2692.978515625</v>
      </c>
      <c r="G619" s="51"/>
      <c r="H619" s="52"/>
      <c r="I619" s="52"/>
      <c r="J619" s="63"/>
      <c r="K619" s="32">
        <v>1</v>
      </c>
      <c r="L619" s="32">
        <v>0</v>
      </c>
      <c r="M619" s="33">
        <v>0</v>
      </c>
      <c r="N619" s="33">
        <v>9.0909000000000004E-2</v>
      </c>
      <c r="O619" s="33">
        <v>0</v>
      </c>
      <c r="P619" s="33">
        <v>0.61711700000000003</v>
      </c>
      <c r="Q619" s="33">
        <v>0</v>
      </c>
      <c r="R619" s="33">
        <v>0</v>
      </c>
      <c r="S619" s="48">
        <v>619</v>
      </c>
      <c r="T6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19" s="54">
        <v>255</v>
      </c>
      <c r="V619" s="54">
        <v>394</v>
      </c>
      <c r="W619" s="54">
        <v>2975</v>
      </c>
      <c r="X619" s="54">
        <v>60</v>
      </c>
      <c r="Y619" s="54">
        <v>7200</v>
      </c>
      <c r="Z619" s="54" t="s">
        <v>5862</v>
      </c>
      <c r="AA619" s="54" t="s">
        <v>6167</v>
      </c>
      <c r="AB619" s="60" t="s">
        <v>6492</v>
      </c>
      <c r="AC619" s="54" t="s">
        <v>6024</v>
      </c>
      <c r="AD619" s="56">
        <v>41065.640416666669</v>
      </c>
      <c r="AE619" s="54" t="s">
        <v>6607</v>
      </c>
      <c r="AF619" s="60" t="s">
        <v>7225</v>
      </c>
      <c r="AG619" s="54" t="s">
        <v>54</v>
      </c>
      <c r="AH619" s="32"/>
      <c r="AI619" s="32"/>
      <c r="AJ619" s="32"/>
      <c r="AK619" s="32"/>
      <c r="AL619" s="32"/>
      <c r="AM619" s="32"/>
      <c r="AN619" s="32"/>
      <c r="AO619" s="32"/>
      <c r="AP619" s="32"/>
      <c r="AQ619" s="32"/>
      <c r="AR619" s="2"/>
      <c r="AS619" s="3"/>
      <c r="AT619" s="3"/>
      <c r="AU619" s="3"/>
      <c r="AV619" s="3"/>
    </row>
    <row r="620" spans="1:48" x14ac:dyDescent="0.25">
      <c r="A620" s="46" t="s">
        <v>973</v>
      </c>
      <c r="B620">
        <v>620</v>
      </c>
      <c r="C620" s="47" t="s">
        <v>8074</v>
      </c>
      <c r="D620" s="49"/>
      <c r="E620" s="50">
        <v>8297.0107421875</v>
      </c>
      <c r="F620" s="50">
        <v>4440.92333984375</v>
      </c>
      <c r="G620" s="51"/>
      <c r="H620" s="52"/>
      <c r="I620" s="52"/>
      <c r="J620" s="63"/>
      <c r="K620" s="32">
        <v>1</v>
      </c>
      <c r="L620" s="32">
        <v>0</v>
      </c>
      <c r="M620" s="33">
        <v>0</v>
      </c>
      <c r="N620" s="33">
        <v>9.0909000000000004E-2</v>
      </c>
      <c r="O620" s="33">
        <v>0</v>
      </c>
      <c r="P620" s="33">
        <v>0.61711700000000003</v>
      </c>
      <c r="Q620" s="33">
        <v>0</v>
      </c>
      <c r="R620" s="33">
        <v>0</v>
      </c>
      <c r="S620" s="48">
        <v>620</v>
      </c>
      <c r="T6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0" s="54">
        <v>285</v>
      </c>
      <c r="V620" s="54">
        <v>1261</v>
      </c>
      <c r="W620" s="54">
        <v>747</v>
      </c>
      <c r="X620" s="54">
        <v>8</v>
      </c>
      <c r="Y620" s="54">
        <v>-36000</v>
      </c>
      <c r="Z620" s="54" t="s">
        <v>5863</v>
      </c>
      <c r="AA620" s="54"/>
      <c r="AB620" s="60" t="s">
        <v>6493</v>
      </c>
      <c r="AC620" s="54" t="s">
        <v>6601</v>
      </c>
      <c r="AD620" s="56">
        <v>41338.553541666668</v>
      </c>
      <c r="AE620" s="54" t="s">
        <v>6607</v>
      </c>
      <c r="AF620" s="60" t="s">
        <v>7226</v>
      </c>
      <c r="AG620" s="54" t="s">
        <v>54</v>
      </c>
      <c r="AH620" s="32"/>
      <c r="AI620" s="32"/>
      <c r="AJ620" s="32"/>
      <c r="AK620" s="32"/>
      <c r="AL620" s="32"/>
      <c r="AM620" s="32"/>
      <c r="AN620" s="32"/>
      <c r="AO620" s="32"/>
      <c r="AP620" s="32"/>
      <c r="AQ620" s="32"/>
      <c r="AR620" s="2"/>
      <c r="AS620" s="3"/>
      <c r="AT620" s="3"/>
      <c r="AU620" s="3"/>
      <c r="AV620" s="3"/>
    </row>
    <row r="621" spans="1:48" x14ac:dyDescent="0.25">
      <c r="A621" s="46" t="s">
        <v>974</v>
      </c>
      <c r="B621">
        <v>621</v>
      </c>
      <c r="C621" s="47" t="s">
        <v>8075</v>
      </c>
      <c r="D621" s="49"/>
      <c r="E621" s="50">
        <v>6386.19873046875</v>
      </c>
      <c r="F621" s="50">
        <v>9328.421875</v>
      </c>
      <c r="G621" s="51"/>
      <c r="H621" s="52"/>
      <c r="I621" s="52"/>
      <c r="J621" s="63"/>
      <c r="K621" s="32">
        <v>1</v>
      </c>
      <c r="L621" s="32">
        <v>0</v>
      </c>
      <c r="M621" s="33">
        <v>0</v>
      </c>
      <c r="N621" s="33">
        <v>9.0909000000000004E-2</v>
      </c>
      <c r="O621" s="33">
        <v>0</v>
      </c>
      <c r="P621" s="33">
        <v>0.61711700000000003</v>
      </c>
      <c r="Q621" s="33">
        <v>0</v>
      </c>
      <c r="R621" s="33">
        <v>0</v>
      </c>
      <c r="S621" s="48">
        <v>621</v>
      </c>
      <c r="T6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1" s="54">
        <v>951</v>
      </c>
      <c r="V621" s="54">
        <v>225589</v>
      </c>
      <c r="W621" s="54">
        <v>87118</v>
      </c>
      <c r="X621" s="54">
        <v>1349</v>
      </c>
      <c r="Y621" s="54">
        <v>3600</v>
      </c>
      <c r="Z621" s="54" t="s">
        <v>5864</v>
      </c>
      <c r="AA621" s="54" t="s">
        <v>6186</v>
      </c>
      <c r="AB621" s="60" t="s">
        <v>6494</v>
      </c>
      <c r="AC621" s="54" t="s">
        <v>6016</v>
      </c>
      <c r="AD621" s="56">
        <v>39854.087824074071</v>
      </c>
      <c r="AE621" s="54" t="s">
        <v>6607</v>
      </c>
      <c r="AF621" s="60" t="s">
        <v>7227</v>
      </c>
      <c r="AG621" s="54" t="s">
        <v>54</v>
      </c>
      <c r="AH621" s="32"/>
      <c r="AI621" s="32"/>
      <c r="AJ621" s="32"/>
      <c r="AK621" s="32"/>
      <c r="AL621" s="32"/>
      <c r="AM621" s="32"/>
      <c r="AN621" s="32"/>
      <c r="AO621" s="32"/>
      <c r="AP621" s="32"/>
      <c r="AQ621" s="32"/>
      <c r="AR621" s="2"/>
      <c r="AS621" s="3"/>
      <c r="AT621" s="3"/>
      <c r="AU621" s="3"/>
      <c r="AV621" s="3"/>
    </row>
    <row r="622" spans="1:48" x14ac:dyDescent="0.25">
      <c r="A622" s="46" t="s">
        <v>975</v>
      </c>
      <c r="B622">
        <v>622</v>
      </c>
      <c r="C622" s="47" t="s">
        <v>8076</v>
      </c>
      <c r="D622" s="49"/>
      <c r="E622" s="50">
        <v>7999.23046875</v>
      </c>
      <c r="F622" s="50">
        <v>8633.8623046875</v>
      </c>
      <c r="G622" s="51"/>
      <c r="H622" s="52"/>
      <c r="I622" s="52"/>
      <c r="J622" s="63"/>
      <c r="K622" s="32">
        <v>1</v>
      </c>
      <c r="L622" s="32">
        <v>0</v>
      </c>
      <c r="M622" s="33">
        <v>0</v>
      </c>
      <c r="N622" s="33">
        <v>9.0909000000000004E-2</v>
      </c>
      <c r="O622" s="33">
        <v>0</v>
      </c>
      <c r="P622" s="33">
        <v>0.61711700000000003</v>
      </c>
      <c r="Q622" s="33">
        <v>0</v>
      </c>
      <c r="R622" s="33">
        <v>0</v>
      </c>
      <c r="S622" s="48">
        <v>622</v>
      </c>
      <c r="T6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2" s="54">
        <v>530</v>
      </c>
      <c r="V622" s="54">
        <v>232487</v>
      </c>
      <c r="W622" s="54">
        <v>9623</v>
      </c>
      <c r="X622" s="54">
        <v>1254</v>
      </c>
      <c r="Y622" s="54">
        <v>7200</v>
      </c>
      <c r="Z622" s="54" t="s">
        <v>5865</v>
      </c>
      <c r="AA622" s="54" t="s">
        <v>6187</v>
      </c>
      <c r="AB622" s="60" t="s">
        <v>6495</v>
      </c>
      <c r="AC622" s="54" t="s">
        <v>6599</v>
      </c>
      <c r="AD622" s="56">
        <v>40214.417881944442</v>
      </c>
      <c r="AE622" s="54" t="s">
        <v>6607</v>
      </c>
      <c r="AF622" s="60" t="s">
        <v>7228</v>
      </c>
      <c r="AG622" s="54" t="s">
        <v>54</v>
      </c>
      <c r="AH622" s="32"/>
      <c r="AI622" s="32"/>
      <c r="AJ622" s="32"/>
      <c r="AK622" s="32"/>
      <c r="AL622" s="32"/>
      <c r="AM622" s="32"/>
      <c r="AN622" s="32"/>
      <c r="AO622" s="32"/>
      <c r="AP622" s="32"/>
      <c r="AQ622" s="32"/>
      <c r="AR622" s="2"/>
      <c r="AS622" s="3"/>
      <c r="AT622" s="3"/>
      <c r="AU622" s="3"/>
      <c r="AV622" s="3"/>
    </row>
    <row r="623" spans="1:48" x14ac:dyDescent="0.25">
      <c r="A623" s="46" t="s">
        <v>976</v>
      </c>
      <c r="B623">
        <v>623</v>
      </c>
      <c r="C623" s="47" t="s">
        <v>8077</v>
      </c>
      <c r="D623" s="49"/>
      <c r="E623" s="50">
        <v>8675.376953125</v>
      </c>
      <c r="F623" s="50">
        <v>8186.0556640625</v>
      </c>
      <c r="G623" s="51"/>
      <c r="H623" s="52"/>
      <c r="I623" s="52"/>
      <c r="J623" s="63"/>
      <c r="K623" s="32">
        <v>1</v>
      </c>
      <c r="L623" s="32">
        <v>0</v>
      </c>
      <c r="M623" s="33">
        <v>0</v>
      </c>
      <c r="N623" s="33">
        <v>9.0909000000000004E-2</v>
      </c>
      <c r="O623" s="33">
        <v>0</v>
      </c>
      <c r="P623" s="33">
        <v>0.61711700000000003</v>
      </c>
      <c r="Q623" s="33">
        <v>0</v>
      </c>
      <c r="R623" s="33">
        <v>0</v>
      </c>
      <c r="S623" s="48">
        <v>623</v>
      </c>
      <c r="T6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3" s="54">
        <v>2109</v>
      </c>
      <c r="V623" s="54">
        <v>33710</v>
      </c>
      <c r="W623" s="54">
        <v>26055</v>
      </c>
      <c r="X623" s="54">
        <v>2073</v>
      </c>
      <c r="Y623" s="54">
        <v>-18000</v>
      </c>
      <c r="Z623" s="54" t="s">
        <v>5866</v>
      </c>
      <c r="AA623" s="54" t="s">
        <v>6188</v>
      </c>
      <c r="AB623" s="60" t="s">
        <v>6496</v>
      </c>
      <c r="AC623" s="54" t="s">
        <v>6581</v>
      </c>
      <c r="AD623" s="56">
        <v>39749.811331018522</v>
      </c>
      <c r="AE623" s="54" t="s">
        <v>6607</v>
      </c>
      <c r="AF623" s="60" t="s">
        <v>7229</v>
      </c>
      <c r="AG623" s="54" t="s">
        <v>54</v>
      </c>
      <c r="AH623" s="32"/>
      <c r="AI623" s="32"/>
      <c r="AJ623" s="32"/>
      <c r="AK623" s="32"/>
      <c r="AL623" s="32"/>
      <c r="AM623" s="32"/>
      <c r="AN623" s="32"/>
      <c r="AO623" s="32"/>
      <c r="AP623" s="32"/>
      <c r="AQ623" s="32"/>
      <c r="AR623" s="2"/>
      <c r="AS623" s="3"/>
      <c r="AT623" s="3"/>
      <c r="AU623" s="3"/>
      <c r="AV623" s="3"/>
    </row>
    <row r="624" spans="1:48" x14ac:dyDescent="0.25">
      <c r="A624" s="46" t="s">
        <v>977</v>
      </c>
      <c r="B624">
        <v>624</v>
      </c>
      <c r="C624" s="47" t="s">
        <v>8078</v>
      </c>
      <c r="D624" s="49"/>
      <c r="E624" s="50">
        <v>8910.650390625</v>
      </c>
      <c r="F624" s="50">
        <v>6959.84326171875</v>
      </c>
      <c r="G624" s="51"/>
      <c r="H624" s="52"/>
      <c r="I624" s="52"/>
      <c r="J624" s="63"/>
      <c r="K624" s="32">
        <v>1</v>
      </c>
      <c r="L624" s="32">
        <v>0</v>
      </c>
      <c r="M624" s="33">
        <v>0</v>
      </c>
      <c r="N624" s="33">
        <v>9.0909000000000004E-2</v>
      </c>
      <c r="O624" s="33">
        <v>0</v>
      </c>
      <c r="P624" s="33">
        <v>0.61711700000000003</v>
      </c>
      <c r="Q624" s="33">
        <v>0</v>
      </c>
      <c r="R624" s="33">
        <v>0</v>
      </c>
      <c r="S624" s="48">
        <v>624</v>
      </c>
      <c r="T6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4" s="54">
        <v>183</v>
      </c>
      <c r="V624" s="54">
        <v>42</v>
      </c>
      <c r="W624" s="54">
        <v>454</v>
      </c>
      <c r="X624" s="54">
        <v>83</v>
      </c>
      <c r="Y624" s="54">
        <v>-25200</v>
      </c>
      <c r="Z624" s="54" t="s">
        <v>5867</v>
      </c>
      <c r="AA624" s="54" t="s">
        <v>6063</v>
      </c>
      <c r="AB624" s="60" t="s">
        <v>6497</v>
      </c>
      <c r="AC624" s="54" t="s">
        <v>6577</v>
      </c>
      <c r="AD624" s="56">
        <v>42364.902997685182</v>
      </c>
      <c r="AE624" s="54" t="s">
        <v>6607</v>
      </c>
      <c r="AF624" s="60" t="s">
        <v>7230</v>
      </c>
      <c r="AG624" s="54" t="s">
        <v>54</v>
      </c>
      <c r="AH624" s="32"/>
      <c r="AI624" s="32"/>
      <c r="AJ624" s="32"/>
      <c r="AK624" s="32"/>
      <c r="AL624" s="32"/>
      <c r="AM624" s="32"/>
      <c r="AN624" s="32"/>
      <c r="AO624" s="32"/>
      <c r="AP624" s="32"/>
      <c r="AQ624" s="32"/>
      <c r="AR624" s="2"/>
      <c r="AS624" s="3"/>
      <c r="AT624" s="3"/>
      <c r="AU624" s="3"/>
      <c r="AV624" s="3"/>
    </row>
    <row r="625" spans="1:48" x14ac:dyDescent="0.25">
      <c r="A625" s="46" t="s">
        <v>603</v>
      </c>
      <c r="B625">
        <v>625</v>
      </c>
      <c r="C625" s="47" t="s">
        <v>8079</v>
      </c>
      <c r="D625" s="49"/>
      <c r="E625" s="50">
        <v>9766.5634765625</v>
      </c>
      <c r="F625" s="50">
        <v>5937.51220703125</v>
      </c>
      <c r="G625" s="51"/>
      <c r="H625" s="52"/>
      <c r="I625" s="52"/>
      <c r="J625" s="63"/>
      <c r="K625" s="32">
        <v>1</v>
      </c>
      <c r="L625" s="32">
        <v>1</v>
      </c>
      <c r="M625" s="33">
        <v>0</v>
      </c>
      <c r="N625" s="33">
        <v>0</v>
      </c>
      <c r="O625" s="33">
        <v>0</v>
      </c>
      <c r="P625" s="33">
        <v>0.99999899999999997</v>
      </c>
      <c r="Q625" s="33">
        <v>0</v>
      </c>
      <c r="R625" s="33" t="s">
        <v>8309</v>
      </c>
      <c r="S625" s="48">
        <v>625</v>
      </c>
      <c r="T6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5" s="54">
        <v>847</v>
      </c>
      <c r="V625" s="54">
        <v>423</v>
      </c>
      <c r="W625" s="54">
        <v>2294</v>
      </c>
      <c r="X625" s="54">
        <v>6179</v>
      </c>
      <c r="Y625" s="54"/>
      <c r="Z625" s="54" t="s">
        <v>5868</v>
      </c>
      <c r="AA625" s="54" t="s">
        <v>6017</v>
      </c>
      <c r="AB625" s="60" t="s">
        <v>6498</v>
      </c>
      <c r="AC625" s="54"/>
      <c r="AD625" s="56">
        <v>42323.315706018519</v>
      </c>
      <c r="AE625" s="54" t="s">
        <v>6607</v>
      </c>
      <c r="AF625" s="60" t="s">
        <v>7231</v>
      </c>
      <c r="AG625" s="54" t="s">
        <v>55</v>
      </c>
      <c r="AH625" s="32" t="s">
        <v>1953</v>
      </c>
      <c r="AI625" s="32" t="s">
        <v>1953</v>
      </c>
      <c r="AJ625" s="32" t="s">
        <v>2145</v>
      </c>
      <c r="AK625" s="32" t="s">
        <v>2145</v>
      </c>
      <c r="AL625" s="32"/>
      <c r="AM625" s="32"/>
      <c r="AN625" s="74" t="s">
        <v>8828</v>
      </c>
      <c r="AO625" s="74" t="s">
        <v>8828</v>
      </c>
      <c r="AP625" s="74" t="s">
        <v>9356</v>
      </c>
      <c r="AQ625" s="74" t="s">
        <v>9356</v>
      </c>
      <c r="AR625" s="2"/>
      <c r="AS625" s="3"/>
      <c r="AT625" s="3"/>
      <c r="AU625" s="3"/>
      <c r="AV625" s="3"/>
    </row>
    <row r="626" spans="1:48" x14ac:dyDescent="0.25">
      <c r="A626" s="46" t="s">
        <v>604</v>
      </c>
      <c r="B626">
        <v>626</v>
      </c>
      <c r="C626" s="47" t="s">
        <v>8080</v>
      </c>
      <c r="D626" s="49"/>
      <c r="E626" s="50">
        <v>9172.615234375</v>
      </c>
      <c r="F626" s="50">
        <v>8450.3828125</v>
      </c>
      <c r="G626" s="51"/>
      <c r="H626" s="52"/>
      <c r="I626" s="52"/>
      <c r="J626" s="63"/>
      <c r="K626" s="32">
        <v>0</v>
      </c>
      <c r="L626" s="32">
        <v>1</v>
      </c>
      <c r="M626" s="33">
        <v>0</v>
      </c>
      <c r="N626" s="33">
        <v>3.4299999999999999E-4</v>
      </c>
      <c r="O626" s="33">
        <v>2.8E-5</v>
      </c>
      <c r="P626" s="33">
        <v>0.34472199999999997</v>
      </c>
      <c r="Q626" s="33">
        <v>0</v>
      </c>
      <c r="R626" s="33">
        <v>0</v>
      </c>
      <c r="S626" s="48">
        <v>626</v>
      </c>
      <c r="T6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6" s="54">
        <v>248</v>
      </c>
      <c r="V626" s="54">
        <v>4328</v>
      </c>
      <c r="W626" s="54">
        <v>7081</v>
      </c>
      <c r="X626" s="54">
        <v>1139</v>
      </c>
      <c r="Y626" s="54">
        <v>7200</v>
      </c>
      <c r="Z626" s="54" t="s">
        <v>5869</v>
      </c>
      <c r="AA626" s="54" t="s">
        <v>6189</v>
      </c>
      <c r="AB626" s="60" t="s">
        <v>6499</v>
      </c>
      <c r="AC626" s="54" t="s">
        <v>6603</v>
      </c>
      <c r="AD626" s="56">
        <v>41219.761608796296</v>
      </c>
      <c r="AE626" s="54" t="s">
        <v>6607</v>
      </c>
      <c r="AF626" s="60" t="s">
        <v>7232</v>
      </c>
      <c r="AG626" s="54" t="s">
        <v>55</v>
      </c>
      <c r="AH626" s="32"/>
      <c r="AI626" s="32"/>
      <c r="AJ626" s="32"/>
      <c r="AK626" s="32"/>
      <c r="AL626" s="32" t="s">
        <v>2238</v>
      </c>
      <c r="AM626" s="32" t="s">
        <v>2238</v>
      </c>
      <c r="AN626" s="74" t="s">
        <v>8829</v>
      </c>
      <c r="AO626" s="74" t="s">
        <v>8829</v>
      </c>
      <c r="AP626" s="74" t="s">
        <v>9357</v>
      </c>
      <c r="AQ626" s="74" t="s">
        <v>9357</v>
      </c>
      <c r="AR626" s="2"/>
      <c r="AS626" s="3"/>
      <c r="AT626" s="3"/>
      <c r="AU626" s="3"/>
      <c r="AV626" s="3"/>
    </row>
    <row r="627" spans="1:48" x14ac:dyDescent="0.25">
      <c r="A627" s="46" t="s">
        <v>784</v>
      </c>
      <c r="B627">
        <v>627</v>
      </c>
      <c r="C627" s="47" t="s">
        <v>8081</v>
      </c>
      <c r="D627" s="49"/>
      <c r="E627" s="50">
        <v>6459.33447265625</v>
      </c>
      <c r="F627" s="50">
        <v>5494.76904296875</v>
      </c>
      <c r="G627" s="51"/>
      <c r="H627" s="52"/>
      <c r="I627" s="52"/>
      <c r="J627" s="63"/>
      <c r="K627" s="32">
        <v>5</v>
      </c>
      <c r="L627" s="32">
        <v>1</v>
      </c>
      <c r="M627" s="33">
        <v>2421.333431</v>
      </c>
      <c r="N627" s="33">
        <v>4.3300000000000001E-4</v>
      </c>
      <c r="O627" s="33">
        <v>6.4599999999999998E-4</v>
      </c>
      <c r="P627" s="33">
        <v>1.145424</v>
      </c>
      <c r="Q627" s="33">
        <v>0</v>
      </c>
      <c r="R627" s="33">
        <v>0</v>
      </c>
      <c r="S627" s="48">
        <v>627</v>
      </c>
      <c r="T6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7" s="54">
        <v>261</v>
      </c>
      <c r="V627" s="54">
        <v>1194</v>
      </c>
      <c r="W627" s="54">
        <v>3930</v>
      </c>
      <c r="X627" s="54">
        <v>579</v>
      </c>
      <c r="Y627" s="54">
        <v>-14400</v>
      </c>
      <c r="Z627" s="54" t="s">
        <v>5870</v>
      </c>
      <c r="AA627" s="54"/>
      <c r="AB627" s="60" t="s">
        <v>6500</v>
      </c>
      <c r="AC627" s="54" t="s">
        <v>6582</v>
      </c>
      <c r="AD627" s="56">
        <v>39931.800925925927</v>
      </c>
      <c r="AE627" s="54" t="s">
        <v>6607</v>
      </c>
      <c r="AF627" s="60" t="s">
        <v>7233</v>
      </c>
      <c r="AG627" s="54" t="s">
        <v>55</v>
      </c>
      <c r="AH627" s="32" t="s">
        <v>2053</v>
      </c>
      <c r="AI627" s="32" t="s">
        <v>2053</v>
      </c>
      <c r="AJ627" s="32" t="s">
        <v>2139</v>
      </c>
      <c r="AK627" s="32" t="s">
        <v>2139</v>
      </c>
      <c r="AL627" s="32" t="s">
        <v>2238</v>
      </c>
      <c r="AM627" s="32" t="s">
        <v>2238</v>
      </c>
      <c r="AN627" s="74" t="s">
        <v>8830</v>
      </c>
      <c r="AO627" s="74" t="s">
        <v>8830</v>
      </c>
      <c r="AP627" s="74" t="s">
        <v>9358</v>
      </c>
      <c r="AQ627" s="74" t="s">
        <v>9358</v>
      </c>
      <c r="AR627" s="2"/>
      <c r="AS627" s="3"/>
      <c r="AT627" s="3"/>
      <c r="AU627" s="3"/>
      <c r="AV627" s="3"/>
    </row>
    <row r="628" spans="1:48" x14ac:dyDescent="0.25">
      <c r="A628" s="46" t="s">
        <v>605</v>
      </c>
      <c r="B628">
        <v>628</v>
      </c>
      <c r="C628" s="47" t="s">
        <v>8082</v>
      </c>
      <c r="D628" s="49"/>
      <c r="E628" s="50">
        <v>7885.51513671875</v>
      </c>
      <c r="F628" s="50">
        <v>654.7303466796875</v>
      </c>
      <c r="G628" s="51"/>
      <c r="H628" s="52"/>
      <c r="I628" s="52"/>
      <c r="J628" s="63"/>
      <c r="K628" s="32">
        <v>0</v>
      </c>
      <c r="L628" s="32">
        <v>1</v>
      </c>
      <c r="M628" s="33">
        <v>0</v>
      </c>
      <c r="N628" s="33">
        <v>3.2499999999999999E-4</v>
      </c>
      <c r="O628" s="33">
        <v>1.9999999999999999E-6</v>
      </c>
      <c r="P628" s="33">
        <v>0.38877</v>
      </c>
      <c r="Q628" s="33">
        <v>0</v>
      </c>
      <c r="R628" s="33">
        <v>0</v>
      </c>
      <c r="S628" s="48">
        <v>628</v>
      </c>
      <c r="T6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8" s="54">
        <v>2721</v>
      </c>
      <c r="V628" s="54">
        <v>1145</v>
      </c>
      <c r="W628" s="54">
        <v>10124</v>
      </c>
      <c r="X628" s="54">
        <v>6932</v>
      </c>
      <c r="Y628" s="54">
        <v>7200</v>
      </c>
      <c r="Z628" s="54" t="s">
        <v>5871</v>
      </c>
      <c r="AA628" s="54"/>
      <c r="AB628" s="54"/>
      <c r="AC628" s="54" t="s">
        <v>6024</v>
      </c>
      <c r="AD628" s="56">
        <v>39863.414502314816</v>
      </c>
      <c r="AE628" s="54" t="s">
        <v>6607</v>
      </c>
      <c r="AF628" s="60" t="s">
        <v>7234</v>
      </c>
      <c r="AG628" s="54" t="s">
        <v>55</v>
      </c>
      <c r="AH628" s="32"/>
      <c r="AI628" s="32"/>
      <c r="AJ628" s="32"/>
      <c r="AK628" s="32"/>
      <c r="AL628" s="32"/>
      <c r="AM628" s="32"/>
      <c r="AN628" s="74" t="s">
        <v>8817</v>
      </c>
      <c r="AO628" s="74" t="s">
        <v>8817</v>
      </c>
      <c r="AP628" s="74" t="s">
        <v>9188</v>
      </c>
      <c r="AQ628" s="74" t="s">
        <v>9188</v>
      </c>
      <c r="AR628" s="2"/>
      <c r="AS628" s="3"/>
      <c r="AT628" s="3"/>
      <c r="AU628" s="3"/>
      <c r="AV628" s="3"/>
    </row>
    <row r="629" spans="1:48" x14ac:dyDescent="0.25">
      <c r="A629" s="46" t="s">
        <v>606</v>
      </c>
      <c r="B629">
        <v>629</v>
      </c>
      <c r="C629" s="47" t="s">
        <v>8083</v>
      </c>
      <c r="D629" s="49"/>
      <c r="E629" s="50">
        <v>5236.65234375</v>
      </c>
      <c r="F629" s="50">
        <v>6464.5048828125</v>
      </c>
      <c r="G629" s="51"/>
      <c r="H629" s="52"/>
      <c r="I629" s="52"/>
      <c r="J629" s="63"/>
      <c r="K629" s="32">
        <v>0</v>
      </c>
      <c r="L629" s="32">
        <v>7</v>
      </c>
      <c r="M629" s="33">
        <v>357.57942600000001</v>
      </c>
      <c r="N629" s="33">
        <v>5.2499999999999997E-4</v>
      </c>
      <c r="O629" s="33">
        <v>2.8149999999999998E-3</v>
      </c>
      <c r="P629" s="33">
        <v>0.93028500000000003</v>
      </c>
      <c r="Q629" s="33">
        <v>0.14285714285714285</v>
      </c>
      <c r="R629" s="33">
        <v>0</v>
      </c>
      <c r="S629" s="48">
        <v>629</v>
      </c>
      <c r="T6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29" s="54">
        <v>890</v>
      </c>
      <c r="V629" s="54">
        <v>455</v>
      </c>
      <c r="W629" s="54">
        <v>7234</v>
      </c>
      <c r="X629" s="54">
        <v>3769</v>
      </c>
      <c r="Y629" s="54">
        <v>7200</v>
      </c>
      <c r="Z629" s="54" t="s">
        <v>5872</v>
      </c>
      <c r="AA629" s="54" t="s">
        <v>6190</v>
      </c>
      <c r="AB629" s="54"/>
      <c r="AC629" s="54" t="s">
        <v>6024</v>
      </c>
      <c r="AD629" s="56">
        <v>40622.273194444446</v>
      </c>
      <c r="AE629" s="54" t="s">
        <v>6607</v>
      </c>
      <c r="AF629" s="60" t="s">
        <v>7235</v>
      </c>
      <c r="AG629" s="54" t="s">
        <v>55</v>
      </c>
      <c r="AH629" s="32"/>
      <c r="AI629" s="32"/>
      <c r="AJ629" s="32"/>
      <c r="AK629" s="32"/>
      <c r="AL629" s="32"/>
      <c r="AM629" s="32"/>
      <c r="AN629" s="74" t="s">
        <v>9604</v>
      </c>
      <c r="AO629" s="74" t="s">
        <v>9604</v>
      </c>
      <c r="AP629" s="74" t="s">
        <v>9243</v>
      </c>
      <c r="AQ629" s="74" t="s">
        <v>9243</v>
      </c>
      <c r="AR629" s="2"/>
      <c r="AS629" s="3"/>
      <c r="AT629" s="3"/>
      <c r="AU629" s="3"/>
      <c r="AV629" s="3"/>
    </row>
    <row r="630" spans="1:48" x14ac:dyDescent="0.25">
      <c r="A630" s="46" t="s">
        <v>607</v>
      </c>
      <c r="B630">
        <v>630</v>
      </c>
      <c r="C630" s="47" t="s">
        <v>8084</v>
      </c>
      <c r="D630" s="49"/>
      <c r="E630" s="50">
        <v>5051.40087890625</v>
      </c>
      <c r="F630" s="50">
        <v>7226.1748046875</v>
      </c>
      <c r="G630" s="51"/>
      <c r="H630" s="52"/>
      <c r="I630" s="52"/>
      <c r="J630" s="63"/>
      <c r="K630" s="32">
        <v>1</v>
      </c>
      <c r="L630" s="32">
        <v>8</v>
      </c>
      <c r="M630" s="33">
        <v>413.58307400000001</v>
      </c>
      <c r="N630" s="33">
        <v>5.0799999999999999E-4</v>
      </c>
      <c r="O630" s="33">
        <v>2.0609999999999999E-3</v>
      </c>
      <c r="P630" s="33">
        <v>1.105396</v>
      </c>
      <c r="Q630" s="33">
        <v>0.19642857142857142</v>
      </c>
      <c r="R630" s="33">
        <v>0.125</v>
      </c>
      <c r="S630" s="48">
        <v>630</v>
      </c>
      <c r="T6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0" s="54">
        <v>350</v>
      </c>
      <c r="V630" s="54">
        <v>672</v>
      </c>
      <c r="W630" s="54">
        <v>15459</v>
      </c>
      <c r="X630" s="54">
        <v>6569</v>
      </c>
      <c r="Y630" s="54">
        <v>7200</v>
      </c>
      <c r="Z630" s="54" t="s">
        <v>5873</v>
      </c>
      <c r="AA630" s="54" t="s">
        <v>6191</v>
      </c>
      <c r="AB630" s="54"/>
      <c r="AC630" s="54" t="s">
        <v>6024</v>
      </c>
      <c r="AD630" s="56">
        <v>41811.820243055554</v>
      </c>
      <c r="AE630" s="54" t="s">
        <v>6607</v>
      </c>
      <c r="AF630" s="60" t="s">
        <v>7236</v>
      </c>
      <c r="AG630" s="54" t="s">
        <v>55</v>
      </c>
      <c r="AH630" s="32"/>
      <c r="AI630" s="32"/>
      <c r="AJ630" s="32"/>
      <c r="AK630" s="32"/>
      <c r="AL630" s="32"/>
      <c r="AM630" s="32"/>
      <c r="AN630" s="74" t="s">
        <v>8831</v>
      </c>
      <c r="AO630" s="74" t="s">
        <v>8990</v>
      </c>
      <c r="AP630" s="74" t="s">
        <v>9359</v>
      </c>
      <c r="AQ630" s="74" t="s">
        <v>9359</v>
      </c>
      <c r="AR630" s="2"/>
      <c r="AS630" s="3"/>
      <c r="AT630" s="3"/>
      <c r="AU630" s="3"/>
      <c r="AV630" s="3"/>
    </row>
    <row r="631" spans="1:48" x14ac:dyDescent="0.25">
      <c r="A631" s="46" t="s">
        <v>608</v>
      </c>
      <c r="B631">
        <v>631</v>
      </c>
      <c r="C631" s="47" t="s">
        <v>8085</v>
      </c>
      <c r="D631" s="49"/>
      <c r="E631" s="50">
        <v>4476.61181640625</v>
      </c>
      <c r="F631" s="50">
        <v>6452.3291015625</v>
      </c>
      <c r="G631" s="51"/>
      <c r="H631" s="52"/>
      <c r="I631" s="52"/>
      <c r="J631" s="63"/>
      <c r="K631" s="32">
        <v>1</v>
      </c>
      <c r="L631" s="32">
        <v>20</v>
      </c>
      <c r="M631" s="33">
        <v>3899.2763289999998</v>
      </c>
      <c r="N631" s="33">
        <v>5.8E-4</v>
      </c>
      <c r="O631" s="33">
        <v>5.9959999999999996E-3</v>
      </c>
      <c r="P631" s="33">
        <v>2.433303</v>
      </c>
      <c r="Q631" s="33">
        <v>7.6315789473684212E-2</v>
      </c>
      <c r="R631" s="33">
        <v>0.05</v>
      </c>
      <c r="S631" s="48">
        <v>631</v>
      </c>
      <c r="T6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1" s="54">
        <v>1305</v>
      </c>
      <c r="V631" s="54">
        <v>896</v>
      </c>
      <c r="W631" s="54">
        <v>32277</v>
      </c>
      <c r="X631" s="54">
        <v>128509</v>
      </c>
      <c r="Y631" s="54">
        <v>7200</v>
      </c>
      <c r="Z631" s="54" t="s">
        <v>5874</v>
      </c>
      <c r="AA631" s="54" t="s">
        <v>6017</v>
      </c>
      <c r="AB631" s="54"/>
      <c r="AC631" s="54" t="s">
        <v>6595</v>
      </c>
      <c r="AD631" s="56">
        <v>40754.506249999999</v>
      </c>
      <c r="AE631" s="54" t="s">
        <v>6607</v>
      </c>
      <c r="AF631" s="60" t="s">
        <v>7237</v>
      </c>
      <c r="AG631" s="54" t="s">
        <v>55</v>
      </c>
      <c r="AH631" s="32" t="s">
        <v>8387</v>
      </c>
      <c r="AI631" s="32" t="s">
        <v>8387</v>
      </c>
      <c r="AJ631" s="32" t="s">
        <v>2135</v>
      </c>
      <c r="AK631" s="32" t="s">
        <v>2135</v>
      </c>
      <c r="AL631" s="32"/>
      <c r="AM631" s="32"/>
      <c r="AN631" s="74" t="s">
        <v>9605</v>
      </c>
      <c r="AO631" s="74" t="s">
        <v>9702</v>
      </c>
      <c r="AP631" s="74" t="s">
        <v>9793</v>
      </c>
      <c r="AQ631" s="74" t="s">
        <v>9793</v>
      </c>
      <c r="AR631" s="2"/>
      <c r="AS631" s="3"/>
      <c r="AT631" s="3"/>
      <c r="AU631" s="3"/>
      <c r="AV631" s="3"/>
    </row>
    <row r="632" spans="1:48" x14ac:dyDescent="0.25">
      <c r="A632" s="46" t="s">
        <v>978</v>
      </c>
      <c r="B632">
        <v>632</v>
      </c>
      <c r="C632" s="47" t="s">
        <v>8086</v>
      </c>
      <c r="D632" s="49"/>
      <c r="E632" s="50">
        <v>3755.57861328125</v>
      </c>
      <c r="F632" s="50">
        <v>9749.251953125</v>
      </c>
      <c r="G632" s="51"/>
      <c r="H632" s="52"/>
      <c r="I632" s="52"/>
      <c r="J632" s="63"/>
      <c r="K632" s="32">
        <v>2</v>
      </c>
      <c r="L632" s="32">
        <v>0</v>
      </c>
      <c r="M632" s="33">
        <v>0</v>
      </c>
      <c r="N632" s="33">
        <v>4.3300000000000001E-4</v>
      </c>
      <c r="O632" s="33">
        <v>3.48E-4</v>
      </c>
      <c r="P632" s="33">
        <v>0.37086400000000003</v>
      </c>
      <c r="Q632" s="33">
        <v>1</v>
      </c>
      <c r="R632" s="33">
        <v>0</v>
      </c>
      <c r="S632" s="48">
        <v>632</v>
      </c>
      <c r="T6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2" s="54">
        <v>16</v>
      </c>
      <c r="V632" s="54">
        <v>74</v>
      </c>
      <c r="W632" s="54">
        <v>3100</v>
      </c>
      <c r="X632" s="54">
        <v>10668</v>
      </c>
      <c r="Y632" s="54"/>
      <c r="Z632" s="54"/>
      <c r="AA632" s="54"/>
      <c r="AB632" s="54"/>
      <c r="AC632" s="54"/>
      <c r="AD632" s="56">
        <v>42486.235972222225</v>
      </c>
      <c r="AE632" s="54" t="s">
        <v>6607</v>
      </c>
      <c r="AF632" s="60" t="s">
        <v>7238</v>
      </c>
      <c r="AG632" s="54" t="s">
        <v>54</v>
      </c>
      <c r="AH632" s="32"/>
      <c r="AI632" s="32"/>
      <c r="AJ632" s="32"/>
      <c r="AK632" s="32"/>
      <c r="AL632" s="32"/>
      <c r="AM632" s="32"/>
      <c r="AN632" s="32"/>
      <c r="AO632" s="32"/>
      <c r="AP632" s="32"/>
      <c r="AQ632" s="32"/>
      <c r="AR632" s="2"/>
      <c r="AS632" s="3"/>
      <c r="AT632" s="3"/>
      <c r="AU632" s="3"/>
      <c r="AV632" s="3"/>
    </row>
    <row r="633" spans="1:48" x14ac:dyDescent="0.25">
      <c r="A633" s="46" t="s">
        <v>780</v>
      </c>
      <c r="B633">
        <v>633</v>
      </c>
      <c r="C633" s="47" t="s">
        <v>8087</v>
      </c>
      <c r="D633" s="49"/>
      <c r="E633" s="50">
        <v>5866.39501953125</v>
      </c>
      <c r="F633" s="50">
        <v>5810.93896484375</v>
      </c>
      <c r="G633" s="51"/>
      <c r="H633" s="52"/>
      <c r="I633" s="52"/>
      <c r="J633" s="63"/>
      <c r="K633" s="32">
        <v>8</v>
      </c>
      <c r="L633" s="32">
        <v>19</v>
      </c>
      <c r="M633" s="33">
        <v>15909.446317</v>
      </c>
      <c r="N633" s="33">
        <v>5.8100000000000003E-4</v>
      </c>
      <c r="O633" s="33">
        <v>8.3499999999999998E-3</v>
      </c>
      <c r="P633" s="33">
        <v>3.3409140000000002</v>
      </c>
      <c r="Q633" s="33">
        <v>0.10666666666666667</v>
      </c>
      <c r="R633" s="33">
        <v>0</v>
      </c>
      <c r="S633" s="48">
        <v>633</v>
      </c>
      <c r="T6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3" s="54">
        <v>5735</v>
      </c>
      <c r="V633" s="54">
        <v>5277</v>
      </c>
      <c r="W633" s="54">
        <v>241448</v>
      </c>
      <c r="X633" s="54">
        <v>139841</v>
      </c>
      <c r="Y633" s="54"/>
      <c r="Z633" s="54" t="s">
        <v>5875</v>
      </c>
      <c r="AA633" s="54" t="s">
        <v>6020</v>
      </c>
      <c r="AB633" s="60" t="s">
        <v>6501</v>
      </c>
      <c r="AC633" s="54"/>
      <c r="AD633" s="56">
        <v>40974.499872685185</v>
      </c>
      <c r="AE633" s="54" t="s">
        <v>6607</v>
      </c>
      <c r="AF633" s="60" t="s">
        <v>7239</v>
      </c>
      <c r="AG633" s="54" t="s">
        <v>55</v>
      </c>
      <c r="AH633" s="32" t="s">
        <v>9496</v>
      </c>
      <c r="AI633" s="32" t="s">
        <v>9496</v>
      </c>
      <c r="AJ633" s="32" t="s">
        <v>9518</v>
      </c>
      <c r="AK633" s="32" t="s">
        <v>9518</v>
      </c>
      <c r="AL633" s="32" t="s">
        <v>8480</v>
      </c>
      <c r="AM633" s="32" t="s">
        <v>8480</v>
      </c>
      <c r="AN633" s="74" t="s">
        <v>9606</v>
      </c>
      <c r="AO633" s="74" t="s">
        <v>9606</v>
      </c>
      <c r="AP633" s="74" t="s">
        <v>9794</v>
      </c>
      <c r="AQ633" s="74" t="s">
        <v>9794</v>
      </c>
      <c r="AR633" s="2"/>
      <c r="AS633" s="3"/>
      <c r="AT633" s="3"/>
      <c r="AU633" s="3"/>
      <c r="AV633" s="3"/>
    </row>
    <row r="634" spans="1:48" x14ac:dyDescent="0.25">
      <c r="A634" s="46" t="s">
        <v>778</v>
      </c>
      <c r="B634">
        <v>634</v>
      </c>
      <c r="C634" s="47" t="s">
        <v>8088</v>
      </c>
      <c r="D634" s="49"/>
      <c r="E634" s="50">
        <v>6691.31884765625</v>
      </c>
      <c r="F634" s="50">
        <v>5204.84130859375</v>
      </c>
      <c r="G634" s="51"/>
      <c r="H634" s="52"/>
      <c r="I634" s="52"/>
      <c r="J634" s="63"/>
      <c r="K634" s="32">
        <v>3</v>
      </c>
      <c r="L634" s="32">
        <v>3</v>
      </c>
      <c r="M634" s="33">
        <v>4.2487180000000002</v>
      </c>
      <c r="N634" s="33">
        <v>4.9899999999999999E-4</v>
      </c>
      <c r="O634" s="33">
        <v>1.7570000000000001E-3</v>
      </c>
      <c r="P634" s="33">
        <v>0.72857700000000003</v>
      </c>
      <c r="Q634" s="33">
        <v>0.45</v>
      </c>
      <c r="R634" s="33">
        <v>0.2</v>
      </c>
      <c r="S634" s="48">
        <v>634</v>
      </c>
      <c r="T6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4" s="54">
        <v>917</v>
      </c>
      <c r="V634" s="54">
        <v>290</v>
      </c>
      <c r="W634" s="54">
        <v>2025</v>
      </c>
      <c r="X634" s="54">
        <v>3105</v>
      </c>
      <c r="Y634" s="54"/>
      <c r="Z634" s="54"/>
      <c r="AA634" s="54"/>
      <c r="AB634" s="54"/>
      <c r="AC634" s="54"/>
      <c r="AD634" s="56">
        <v>42087.547118055554</v>
      </c>
      <c r="AE634" s="54" t="s">
        <v>6607</v>
      </c>
      <c r="AF634" s="60" t="s">
        <v>7240</v>
      </c>
      <c r="AG634" s="54" t="s">
        <v>55</v>
      </c>
      <c r="AH634" s="32"/>
      <c r="AI634" s="32"/>
      <c r="AJ634" s="32"/>
      <c r="AK634" s="32"/>
      <c r="AL634" s="32"/>
      <c r="AM634" s="32"/>
      <c r="AN634" s="74" t="s">
        <v>8832</v>
      </c>
      <c r="AO634" s="74" t="s">
        <v>8991</v>
      </c>
      <c r="AP634" s="74" t="s">
        <v>9360</v>
      </c>
      <c r="AQ634" s="74" t="s">
        <v>9461</v>
      </c>
      <c r="AR634" s="2"/>
      <c r="AS634" s="3"/>
      <c r="AT634" s="3"/>
      <c r="AU634" s="3"/>
      <c r="AV634" s="3"/>
    </row>
    <row r="635" spans="1:48" x14ac:dyDescent="0.25">
      <c r="A635" s="46" t="s">
        <v>979</v>
      </c>
      <c r="B635">
        <v>635</v>
      </c>
      <c r="C635" s="47" t="s">
        <v>8089</v>
      </c>
      <c r="D635" s="49"/>
      <c r="E635" s="50">
        <v>4216.94970703125</v>
      </c>
      <c r="F635" s="50">
        <v>5794.15869140625</v>
      </c>
      <c r="G635" s="51"/>
      <c r="H635" s="52"/>
      <c r="I635" s="52"/>
      <c r="J635" s="63"/>
      <c r="K635" s="32">
        <v>3</v>
      </c>
      <c r="L635" s="32">
        <v>0</v>
      </c>
      <c r="M635" s="33">
        <v>15.041441000000001</v>
      </c>
      <c r="N635" s="33">
        <v>4.5100000000000001E-4</v>
      </c>
      <c r="O635" s="33">
        <v>5.9100000000000005E-4</v>
      </c>
      <c r="P635" s="33">
        <v>0.47303899999999999</v>
      </c>
      <c r="Q635" s="33">
        <v>0.33333333333333331</v>
      </c>
      <c r="R635" s="33">
        <v>0</v>
      </c>
      <c r="S635" s="48">
        <v>635</v>
      </c>
      <c r="T6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5" s="54">
        <v>609</v>
      </c>
      <c r="V635" s="54">
        <v>3373</v>
      </c>
      <c r="W635" s="54">
        <v>106957</v>
      </c>
      <c r="X635" s="54">
        <v>41324</v>
      </c>
      <c r="Y635" s="54"/>
      <c r="Z635" s="54" t="s">
        <v>5876</v>
      </c>
      <c r="AA635" s="54"/>
      <c r="AB635" s="60" t="s">
        <v>6502</v>
      </c>
      <c r="AC635" s="54"/>
      <c r="AD635" s="56">
        <v>40729.575289351851</v>
      </c>
      <c r="AE635" s="54" t="s">
        <v>6607</v>
      </c>
      <c r="AF635" s="60" t="s">
        <v>7241</v>
      </c>
      <c r="AG635" s="54" t="s">
        <v>54</v>
      </c>
      <c r="AH635" s="32"/>
      <c r="AI635" s="32"/>
      <c r="AJ635" s="32"/>
      <c r="AK635" s="32"/>
      <c r="AL635" s="32"/>
      <c r="AM635" s="32"/>
      <c r="AN635" s="32"/>
      <c r="AO635" s="32"/>
      <c r="AP635" s="32"/>
      <c r="AQ635" s="32"/>
      <c r="AR635" s="2"/>
      <c r="AS635" s="3"/>
      <c r="AT635" s="3"/>
      <c r="AU635" s="3"/>
      <c r="AV635" s="3"/>
    </row>
    <row r="636" spans="1:48" x14ac:dyDescent="0.25">
      <c r="A636" s="46" t="s">
        <v>980</v>
      </c>
      <c r="B636">
        <v>636</v>
      </c>
      <c r="C636" s="47" t="s">
        <v>8090</v>
      </c>
      <c r="D636" s="49"/>
      <c r="E636" s="50">
        <v>4109.39306640625</v>
      </c>
      <c r="F636" s="50">
        <v>5659.9169921875</v>
      </c>
      <c r="G636" s="51"/>
      <c r="H636" s="52"/>
      <c r="I636" s="52"/>
      <c r="J636" s="63"/>
      <c r="K636" s="32">
        <v>10</v>
      </c>
      <c r="L636" s="32">
        <v>0</v>
      </c>
      <c r="M636" s="33">
        <v>43.708167000000003</v>
      </c>
      <c r="N636" s="33">
        <v>4.6799999999999999E-4</v>
      </c>
      <c r="O636" s="33">
        <v>2.0609999999999999E-3</v>
      </c>
      <c r="P636" s="33">
        <v>1.224629</v>
      </c>
      <c r="Q636" s="33">
        <v>0.21111111111111111</v>
      </c>
      <c r="R636" s="33">
        <v>0</v>
      </c>
      <c r="S636" s="48">
        <v>636</v>
      </c>
      <c r="T6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6" s="54">
        <v>96</v>
      </c>
      <c r="V636" s="54">
        <v>513</v>
      </c>
      <c r="W636" s="54">
        <v>11</v>
      </c>
      <c r="X636" s="54">
        <v>1</v>
      </c>
      <c r="Y636" s="54"/>
      <c r="Z636" s="54"/>
      <c r="AA636" s="54"/>
      <c r="AB636" s="54"/>
      <c r="AC636" s="54"/>
      <c r="AD636" s="56">
        <v>41926.245949074073</v>
      </c>
      <c r="AE636" s="54" t="s">
        <v>6607</v>
      </c>
      <c r="AF636" s="60" t="s">
        <v>7242</v>
      </c>
      <c r="AG636" s="54" t="s">
        <v>54</v>
      </c>
      <c r="AH636" s="32"/>
      <c r="AI636" s="32"/>
      <c r="AJ636" s="32"/>
      <c r="AK636" s="32"/>
      <c r="AL636" s="32"/>
      <c r="AM636" s="32"/>
      <c r="AN636" s="32"/>
      <c r="AO636" s="32"/>
      <c r="AP636" s="32"/>
      <c r="AQ636" s="32"/>
      <c r="AR636" s="2"/>
      <c r="AS636" s="3"/>
      <c r="AT636" s="3"/>
      <c r="AU636" s="3"/>
      <c r="AV636" s="3"/>
    </row>
    <row r="637" spans="1:48" x14ac:dyDescent="0.25">
      <c r="A637" s="46" t="s">
        <v>817</v>
      </c>
      <c r="B637">
        <v>637</v>
      </c>
      <c r="C637" s="47" t="s">
        <v>8091</v>
      </c>
      <c r="D637" s="49"/>
      <c r="E637" s="50">
        <v>4098.33154296875</v>
      </c>
      <c r="F637" s="50">
        <v>5034.744140625</v>
      </c>
      <c r="G637" s="51"/>
      <c r="H637" s="52"/>
      <c r="I637" s="52"/>
      <c r="J637" s="63"/>
      <c r="K637" s="32">
        <v>10</v>
      </c>
      <c r="L637" s="32">
        <v>3</v>
      </c>
      <c r="M637" s="33">
        <v>97.568670999999995</v>
      </c>
      <c r="N637" s="33">
        <v>4.7899999999999999E-4</v>
      </c>
      <c r="O637" s="33">
        <v>2.653E-3</v>
      </c>
      <c r="P637" s="33">
        <v>1.430504</v>
      </c>
      <c r="Q637" s="33">
        <v>0.16666666666666666</v>
      </c>
      <c r="R637" s="33">
        <v>8.3333333333333329E-2</v>
      </c>
      <c r="S637" s="48">
        <v>637</v>
      </c>
      <c r="T6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7" s="54">
        <v>641</v>
      </c>
      <c r="V637" s="54">
        <v>1838</v>
      </c>
      <c r="W637" s="54">
        <v>39042</v>
      </c>
      <c r="X637" s="54">
        <v>3188</v>
      </c>
      <c r="Y637" s="54"/>
      <c r="Z637" s="54" t="s">
        <v>5877</v>
      </c>
      <c r="AA637" s="54" t="s">
        <v>2232</v>
      </c>
      <c r="AB637" s="54"/>
      <c r="AC637" s="54"/>
      <c r="AD637" s="56">
        <v>41764.834409722222</v>
      </c>
      <c r="AE637" s="54" t="s">
        <v>6607</v>
      </c>
      <c r="AF637" s="60" t="s">
        <v>7243</v>
      </c>
      <c r="AG637" s="54" t="s">
        <v>55</v>
      </c>
      <c r="AH637" s="32" t="s">
        <v>2098</v>
      </c>
      <c r="AI637" s="32" t="s">
        <v>2098</v>
      </c>
      <c r="AJ637" s="32" t="s">
        <v>2139</v>
      </c>
      <c r="AK637" s="32" t="s">
        <v>2139</v>
      </c>
      <c r="AL637" s="32"/>
      <c r="AM637" s="32"/>
      <c r="AN637" s="74" t="s">
        <v>8833</v>
      </c>
      <c r="AO637" s="74" t="s">
        <v>9703</v>
      </c>
      <c r="AP637" s="74" t="s">
        <v>9361</v>
      </c>
      <c r="AQ637" s="74" t="s">
        <v>9361</v>
      </c>
      <c r="AR637" s="2"/>
      <c r="AS637" s="3"/>
      <c r="AT637" s="3"/>
      <c r="AU637" s="3"/>
      <c r="AV637" s="3"/>
    </row>
    <row r="638" spans="1:48" x14ac:dyDescent="0.25">
      <c r="A638" s="46" t="s">
        <v>609</v>
      </c>
      <c r="B638">
        <v>638</v>
      </c>
      <c r="C638" s="47" t="s">
        <v>8092</v>
      </c>
      <c r="D638" s="49"/>
      <c r="E638" s="50">
        <v>4537.97119140625</v>
      </c>
      <c r="F638" s="50">
        <v>130.18653869628906</v>
      </c>
      <c r="G638" s="51"/>
      <c r="H638" s="52"/>
      <c r="I638" s="52"/>
      <c r="J638" s="63"/>
      <c r="K638" s="32">
        <v>1</v>
      </c>
      <c r="L638" s="32">
        <v>1</v>
      </c>
      <c r="M638" s="33">
        <v>0</v>
      </c>
      <c r="N638" s="33">
        <v>0</v>
      </c>
      <c r="O638" s="33">
        <v>0</v>
      </c>
      <c r="P638" s="33">
        <v>0.99999899999999997</v>
      </c>
      <c r="Q638" s="33">
        <v>0</v>
      </c>
      <c r="R638" s="33" t="s">
        <v>8309</v>
      </c>
      <c r="S638" s="48">
        <v>638</v>
      </c>
      <c r="T6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8" s="54">
        <v>990</v>
      </c>
      <c r="V638" s="54">
        <v>2051</v>
      </c>
      <c r="W638" s="54">
        <v>15409</v>
      </c>
      <c r="X638" s="54">
        <v>8785</v>
      </c>
      <c r="Y638" s="54">
        <v>-25200</v>
      </c>
      <c r="Z638" s="54" t="s">
        <v>5878</v>
      </c>
      <c r="AA638" s="54" t="s">
        <v>6020</v>
      </c>
      <c r="AB638" s="54"/>
      <c r="AC638" s="54" t="s">
        <v>6577</v>
      </c>
      <c r="AD638" s="56">
        <v>41192.642534722225</v>
      </c>
      <c r="AE638" s="54" t="s">
        <v>6607</v>
      </c>
      <c r="AF638" s="60" t="s">
        <v>7244</v>
      </c>
      <c r="AG638" s="54" t="s">
        <v>55</v>
      </c>
      <c r="AH638" s="32" t="s">
        <v>1924</v>
      </c>
      <c r="AI638" s="32" t="s">
        <v>1924</v>
      </c>
      <c r="AJ638" s="32" t="s">
        <v>2144</v>
      </c>
      <c r="AK638" s="32" t="s">
        <v>2144</v>
      </c>
      <c r="AL638" s="32"/>
      <c r="AM638" s="32"/>
      <c r="AN638" s="74" t="s">
        <v>8636</v>
      </c>
      <c r="AO638" s="74" t="s">
        <v>8636</v>
      </c>
      <c r="AP638" s="74" t="s">
        <v>8636</v>
      </c>
      <c r="AQ638" s="74" t="s">
        <v>8636</v>
      </c>
      <c r="AR638" s="2"/>
      <c r="AS638" s="3"/>
      <c r="AT638" s="3"/>
      <c r="AU638" s="3"/>
      <c r="AV638" s="3"/>
    </row>
    <row r="639" spans="1:48" x14ac:dyDescent="0.25">
      <c r="A639" s="46" t="s">
        <v>611</v>
      </c>
      <c r="B639">
        <v>639</v>
      </c>
      <c r="C639" s="47" t="s">
        <v>8093</v>
      </c>
      <c r="D639" s="49"/>
      <c r="E639" s="50">
        <v>5886.23583984375</v>
      </c>
      <c r="F639" s="50">
        <v>4915.931640625</v>
      </c>
      <c r="G639" s="51"/>
      <c r="H639" s="52"/>
      <c r="I639" s="52"/>
      <c r="J639" s="63"/>
      <c r="K639" s="32">
        <v>1</v>
      </c>
      <c r="L639" s="32">
        <v>4</v>
      </c>
      <c r="M639" s="33">
        <v>21.679085000000001</v>
      </c>
      <c r="N639" s="33">
        <v>4.4900000000000002E-4</v>
      </c>
      <c r="O639" s="33">
        <v>8.4999999999999995E-4</v>
      </c>
      <c r="P639" s="33">
        <v>0.57206800000000002</v>
      </c>
      <c r="Q639" s="33">
        <v>0.25</v>
      </c>
      <c r="R639" s="33">
        <v>0.25</v>
      </c>
      <c r="S639" s="48">
        <v>639</v>
      </c>
      <c r="T6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39" s="54">
        <v>383</v>
      </c>
      <c r="V639" s="54">
        <v>1240</v>
      </c>
      <c r="W639" s="54">
        <v>36328</v>
      </c>
      <c r="X639" s="54">
        <v>113238</v>
      </c>
      <c r="Y639" s="54"/>
      <c r="Z639" s="54" t="s">
        <v>5879</v>
      </c>
      <c r="AA639" s="54"/>
      <c r="AB639" s="54"/>
      <c r="AC639" s="54"/>
      <c r="AD639" s="56">
        <v>42020.548321759263</v>
      </c>
      <c r="AE639" s="54" t="s">
        <v>6607</v>
      </c>
      <c r="AF639" s="60" t="s">
        <v>7245</v>
      </c>
      <c r="AG639" s="54" t="s">
        <v>55</v>
      </c>
      <c r="AH639" s="32"/>
      <c r="AI639" s="32"/>
      <c r="AJ639" s="32"/>
      <c r="AK639" s="32"/>
      <c r="AL639" s="32"/>
      <c r="AM639" s="32"/>
      <c r="AN639" s="74" t="s">
        <v>8834</v>
      </c>
      <c r="AO639" s="74" t="s">
        <v>8834</v>
      </c>
      <c r="AP639" s="74" t="s">
        <v>9362</v>
      </c>
      <c r="AQ639" s="74" t="s">
        <v>9362</v>
      </c>
      <c r="AR639" s="2"/>
      <c r="AS639" s="3"/>
      <c r="AT639" s="3"/>
      <c r="AU639" s="3"/>
      <c r="AV639" s="3"/>
    </row>
    <row r="640" spans="1:48" x14ac:dyDescent="0.25">
      <c r="A640" s="46" t="s">
        <v>612</v>
      </c>
      <c r="B640">
        <v>640</v>
      </c>
      <c r="C640" s="47" t="s">
        <v>8094</v>
      </c>
      <c r="D640" s="49"/>
      <c r="E640" s="50">
        <v>4645.30810546875</v>
      </c>
      <c r="F640" s="50">
        <v>6341.65087890625</v>
      </c>
      <c r="G640" s="51"/>
      <c r="H640" s="52"/>
      <c r="I640" s="52"/>
      <c r="J640" s="63"/>
      <c r="K640" s="32">
        <v>2</v>
      </c>
      <c r="L640" s="32">
        <v>5</v>
      </c>
      <c r="M640" s="33">
        <v>174.81060400000001</v>
      </c>
      <c r="N640" s="33">
        <v>4.86E-4</v>
      </c>
      <c r="O640" s="33">
        <v>1.6000000000000001E-3</v>
      </c>
      <c r="P640" s="33">
        <v>0.90914700000000004</v>
      </c>
      <c r="Q640" s="33">
        <v>0.16666666666666666</v>
      </c>
      <c r="R640" s="33">
        <v>0</v>
      </c>
      <c r="S640" s="48">
        <v>640</v>
      </c>
      <c r="T6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0" s="54">
        <v>388</v>
      </c>
      <c r="V640" s="54">
        <v>502</v>
      </c>
      <c r="W640" s="54">
        <v>17421</v>
      </c>
      <c r="X640" s="54">
        <v>5756</v>
      </c>
      <c r="Y640" s="54"/>
      <c r="Z640" s="54" t="s">
        <v>5880</v>
      </c>
      <c r="AA640" s="54"/>
      <c r="AB640" s="54"/>
      <c r="AC640" s="54"/>
      <c r="AD640" s="56">
        <v>42749.426446759258</v>
      </c>
      <c r="AE640" s="54" t="s">
        <v>6607</v>
      </c>
      <c r="AF640" s="60" t="s">
        <v>7246</v>
      </c>
      <c r="AG640" s="54" t="s">
        <v>55</v>
      </c>
      <c r="AH640" s="32" t="s">
        <v>1748</v>
      </c>
      <c r="AI640" s="32" t="s">
        <v>1748</v>
      </c>
      <c r="AJ640" s="32" t="s">
        <v>2141</v>
      </c>
      <c r="AK640" s="32" t="s">
        <v>2141</v>
      </c>
      <c r="AL640" s="32"/>
      <c r="AM640" s="32"/>
      <c r="AN640" s="74" t="s">
        <v>8835</v>
      </c>
      <c r="AO640" s="74" t="s">
        <v>8992</v>
      </c>
      <c r="AP640" s="74" t="s">
        <v>9363</v>
      </c>
      <c r="AQ640" s="74" t="s">
        <v>9363</v>
      </c>
      <c r="AR640" s="2"/>
      <c r="AS640" s="3"/>
      <c r="AT640" s="3"/>
      <c r="AU640" s="3"/>
      <c r="AV640" s="3"/>
    </row>
    <row r="641" spans="1:48" x14ac:dyDescent="0.25">
      <c r="A641" s="46" t="s">
        <v>847</v>
      </c>
      <c r="B641">
        <v>641</v>
      </c>
      <c r="C641" s="47" t="s">
        <v>8095</v>
      </c>
      <c r="D641" s="49"/>
      <c r="E641" s="50">
        <v>7351.72607421875</v>
      </c>
      <c r="F641" s="50">
        <v>5894.60791015625</v>
      </c>
      <c r="G641" s="51"/>
      <c r="H641" s="52"/>
      <c r="I641" s="52"/>
      <c r="J641" s="63"/>
      <c r="K641" s="32">
        <v>6</v>
      </c>
      <c r="L641" s="32">
        <v>1</v>
      </c>
      <c r="M641" s="33">
        <v>94.893726999999998</v>
      </c>
      <c r="N641" s="33">
        <v>4.7899999999999999E-4</v>
      </c>
      <c r="O641" s="33">
        <v>1.2359999999999999E-3</v>
      </c>
      <c r="P641" s="33">
        <v>0.78848300000000004</v>
      </c>
      <c r="Q641" s="33">
        <v>0.05</v>
      </c>
      <c r="R641" s="33">
        <v>0</v>
      </c>
      <c r="S641" s="48">
        <v>641</v>
      </c>
      <c r="T6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1" s="54">
        <v>36</v>
      </c>
      <c r="V641" s="54">
        <v>240</v>
      </c>
      <c r="W641" s="54">
        <v>5751</v>
      </c>
      <c r="X641" s="54">
        <v>1434</v>
      </c>
      <c r="Y641" s="54">
        <v>7200</v>
      </c>
      <c r="Z641" s="54" t="s">
        <v>5881</v>
      </c>
      <c r="AA641" s="54" t="s">
        <v>6012</v>
      </c>
      <c r="AB641" s="54"/>
      <c r="AC641" s="54" t="s">
        <v>6024</v>
      </c>
      <c r="AD641" s="56">
        <v>42494.312395833331</v>
      </c>
      <c r="AE641" s="54" t="s">
        <v>6607</v>
      </c>
      <c r="AF641" s="60" t="s">
        <v>7247</v>
      </c>
      <c r="AG641" s="54" t="s">
        <v>55</v>
      </c>
      <c r="AH641" s="32" t="s">
        <v>2118</v>
      </c>
      <c r="AI641" s="32" t="s">
        <v>2118</v>
      </c>
      <c r="AJ641" s="32" t="s">
        <v>2139</v>
      </c>
      <c r="AK641" s="32" t="s">
        <v>2139</v>
      </c>
      <c r="AL641" s="32"/>
      <c r="AM641" s="32"/>
      <c r="AN641" s="74" t="s">
        <v>8836</v>
      </c>
      <c r="AO641" s="74" t="s">
        <v>8836</v>
      </c>
      <c r="AP641" s="74" t="s">
        <v>9364</v>
      </c>
      <c r="AQ641" s="74" t="s">
        <v>9364</v>
      </c>
      <c r="AR641" s="2"/>
      <c r="AS641" s="3"/>
      <c r="AT641" s="3"/>
      <c r="AU641" s="3"/>
      <c r="AV641" s="3"/>
    </row>
    <row r="642" spans="1:48" x14ac:dyDescent="0.25">
      <c r="A642" s="46" t="s">
        <v>613</v>
      </c>
      <c r="B642">
        <v>642</v>
      </c>
      <c r="C642" s="47" t="s">
        <v>8096</v>
      </c>
      <c r="D642" s="49"/>
      <c r="E642" s="50">
        <v>4523.53271484375</v>
      </c>
      <c r="F642" s="50">
        <v>5678.3486328125</v>
      </c>
      <c r="G642" s="51"/>
      <c r="H642" s="52"/>
      <c r="I642" s="52"/>
      <c r="J642" s="63"/>
      <c r="K642" s="32">
        <v>1</v>
      </c>
      <c r="L642" s="32">
        <v>22</v>
      </c>
      <c r="M642" s="33">
        <v>4318.9007810000003</v>
      </c>
      <c r="N642" s="33">
        <v>5.9400000000000002E-4</v>
      </c>
      <c r="O642" s="33">
        <v>7.2090000000000001E-3</v>
      </c>
      <c r="P642" s="33">
        <v>2.5571229999999998</v>
      </c>
      <c r="Q642" s="33">
        <v>9.5238095238095233E-2</v>
      </c>
      <c r="R642" s="33">
        <v>4.5454545454545456E-2</v>
      </c>
      <c r="S642" s="48">
        <v>642</v>
      </c>
      <c r="T6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2" s="54">
        <v>939</v>
      </c>
      <c r="V642" s="54">
        <v>460</v>
      </c>
      <c r="W642" s="54">
        <v>8921</v>
      </c>
      <c r="X642" s="54">
        <v>17689</v>
      </c>
      <c r="Y642" s="54"/>
      <c r="Z642" s="54"/>
      <c r="AA642" s="54" t="s">
        <v>6017</v>
      </c>
      <c r="AB642" s="54"/>
      <c r="AC642" s="54"/>
      <c r="AD642" s="56">
        <v>42907.872777777775</v>
      </c>
      <c r="AE642" s="54" t="s">
        <v>6607</v>
      </c>
      <c r="AF642" s="60" t="s">
        <v>7248</v>
      </c>
      <c r="AG642" s="54" t="s">
        <v>55</v>
      </c>
      <c r="AH642" s="32" t="s">
        <v>9497</v>
      </c>
      <c r="AI642" s="32" t="s">
        <v>9497</v>
      </c>
      <c r="AJ642" s="32" t="s">
        <v>9519</v>
      </c>
      <c r="AK642" s="32" t="s">
        <v>9519</v>
      </c>
      <c r="AL642" s="32"/>
      <c r="AM642" s="32"/>
      <c r="AN642" s="74" t="s">
        <v>9607</v>
      </c>
      <c r="AO642" s="74" t="s">
        <v>9704</v>
      </c>
      <c r="AP642" s="74" t="s">
        <v>9795</v>
      </c>
      <c r="AQ642" s="74" t="s">
        <v>9795</v>
      </c>
      <c r="AR642" s="2"/>
      <c r="AS642" s="3"/>
      <c r="AT642" s="3"/>
      <c r="AU642" s="3"/>
      <c r="AV642" s="3"/>
    </row>
    <row r="643" spans="1:48" x14ac:dyDescent="0.25">
      <c r="A643" s="46" t="s">
        <v>845</v>
      </c>
      <c r="B643">
        <v>643</v>
      </c>
      <c r="C643" s="47" t="s">
        <v>8097</v>
      </c>
      <c r="D643" s="49"/>
      <c r="E643" s="50">
        <v>5549.74560546875</v>
      </c>
      <c r="F643" s="50">
        <v>6499.73388671875</v>
      </c>
      <c r="G643" s="51"/>
      <c r="H643" s="52"/>
      <c r="I643" s="52"/>
      <c r="J643" s="63"/>
      <c r="K643" s="32">
        <v>6</v>
      </c>
      <c r="L643" s="32">
        <v>4</v>
      </c>
      <c r="M643" s="33">
        <v>110.14891299999999</v>
      </c>
      <c r="N643" s="33">
        <v>4.8700000000000002E-4</v>
      </c>
      <c r="O643" s="33">
        <v>2.5560000000000001E-3</v>
      </c>
      <c r="P643" s="33">
        <v>1.097488</v>
      </c>
      <c r="Q643" s="33">
        <v>0.21428571428571427</v>
      </c>
      <c r="R643" s="33">
        <v>0</v>
      </c>
      <c r="S643" s="48">
        <v>643</v>
      </c>
      <c r="T6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3" s="54">
        <v>1157</v>
      </c>
      <c r="V643" s="54">
        <v>1681</v>
      </c>
      <c r="W643" s="54">
        <v>108990</v>
      </c>
      <c r="X643" s="54">
        <v>50653</v>
      </c>
      <c r="Y643" s="54">
        <v>7200</v>
      </c>
      <c r="Z643" s="54" t="s">
        <v>5882</v>
      </c>
      <c r="AA643" s="54" t="s">
        <v>6017</v>
      </c>
      <c r="AB643" s="54"/>
      <c r="AC643" s="54" t="s">
        <v>6027</v>
      </c>
      <c r="AD643" s="56">
        <v>40848.705138888887</v>
      </c>
      <c r="AE643" s="54" t="s">
        <v>6607</v>
      </c>
      <c r="AF643" s="60" t="s">
        <v>7249</v>
      </c>
      <c r="AG643" s="54" t="s">
        <v>55</v>
      </c>
      <c r="AH643" s="32" t="s">
        <v>9498</v>
      </c>
      <c r="AI643" s="32" t="s">
        <v>9498</v>
      </c>
      <c r="AJ643" s="32" t="s">
        <v>9520</v>
      </c>
      <c r="AK643" s="32" t="s">
        <v>9520</v>
      </c>
      <c r="AL643" s="32"/>
      <c r="AM643" s="32"/>
      <c r="AN643" s="74" t="s">
        <v>9608</v>
      </c>
      <c r="AO643" s="74" t="s">
        <v>9705</v>
      </c>
      <c r="AP643" s="74" t="s">
        <v>9259</v>
      </c>
      <c r="AQ643" s="74" t="s">
        <v>9831</v>
      </c>
      <c r="AR643" s="2"/>
      <c r="AS643" s="3"/>
      <c r="AT643" s="3"/>
      <c r="AU643" s="3"/>
      <c r="AV643" s="3"/>
    </row>
    <row r="644" spans="1:48" x14ac:dyDescent="0.25">
      <c r="A644" s="46" t="s">
        <v>853</v>
      </c>
      <c r="B644">
        <v>644</v>
      </c>
      <c r="C644" s="47" t="s">
        <v>8098</v>
      </c>
      <c r="D644" s="49"/>
      <c r="E644" s="50">
        <v>5198.1611328125</v>
      </c>
      <c r="F644" s="50">
        <v>6794.7451171875</v>
      </c>
      <c r="G644" s="51"/>
      <c r="H644" s="52"/>
      <c r="I644" s="52"/>
      <c r="J644" s="63"/>
      <c r="K644" s="32">
        <v>4</v>
      </c>
      <c r="L644" s="32">
        <v>2</v>
      </c>
      <c r="M644" s="33">
        <v>6.5310430000000004</v>
      </c>
      <c r="N644" s="33">
        <v>4.8799999999999999E-4</v>
      </c>
      <c r="O644" s="33">
        <v>1.304E-3</v>
      </c>
      <c r="P644" s="33">
        <v>0.80834899999999998</v>
      </c>
      <c r="Q644" s="33">
        <v>0.36666666666666664</v>
      </c>
      <c r="R644" s="33">
        <v>0</v>
      </c>
      <c r="S644" s="48">
        <v>644</v>
      </c>
      <c r="T6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4" s="54">
        <v>320</v>
      </c>
      <c r="V644" s="54">
        <v>184</v>
      </c>
      <c r="W644" s="54">
        <v>3194</v>
      </c>
      <c r="X644" s="54">
        <v>7310</v>
      </c>
      <c r="Y644" s="54"/>
      <c r="Z644" s="54"/>
      <c r="AA644" s="54"/>
      <c r="AB644" s="54"/>
      <c r="AC644" s="54"/>
      <c r="AD644" s="56">
        <v>40287.446574074071</v>
      </c>
      <c r="AE644" s="54" t="s">
        <v>6607</v>
      </c>
      <c r="AF644" s="60" t="s">
        <v>7250</v>
      </c>
      <c r="AG644" s="54" t="s">
        <v>55</v>
      </c>
      <c r="AH644" s="32" t="s">
        <v>2123</v>
      </c>
      <c r="AI644" s="32" t="s">
        <v>2123</v>
      </c>
      <c r="AJ644" s="32" t="s">
        <v>2139</v>
      </c>
      <c r="AK644" s="32" t="s">
        <v>2139</v>
      </c>
      <c r="AL644" s="32"/>
      <c r="AM644" s="32"/>
      <c r="AN644" s="74" t="s">
        <v>8837</v>
      </c>
      <c r="AO644" s="74" t="s">
        <v>8837</v>
      </c>
      <c r="AP644" s="74" t="s">
        <v>9365</v>
      </c>
      <c r="AQ644" s="74" t="s">
        <v>9365</v>
      </c>
      <c r="AR644" s="2"/>
      <c r="AS644" s="3"/>
      <c r="AT644" s="3"/>
      <c r="AU644" s="3"/>
      <c r="AV644" s="3"/>
    </row>
    <row r="645" spans="1:48" x14ac:dyDescent="0.25">
      <c r="A645" s="46" t="s">
        <v>614</v>
      </c>
      <c r="B645">
        <v>645</v>
      </c>
      <c r="C645" s="47" t="s">
        <v>8099</v>
      </c>
      <c r="D645" s="49"/>
      <c r="E645" s="50">
        <v>8776.349609375</v>
      </c>
      <c r="F645" s="50">
        <v>2721.057373046875</v>
      </c>
      <c r="G645" s="51"/>
      <c r="H645" s="52"/>
      <c r="I645" s="52"/>
      <c r="J645" s="63"/>
      <c r="K645" s="32">
        <v>0</v>
      </c>
      <c r="L645" s="32">
        <v>2</v>
      </c>
      <c r="M645" s="33">
        <v>4.2912039999999996</v>
      </c>
      <c r="N645" s="33">
        <v>4.44E-4</v>
      </c>
      <c r="O645" s="33">
        <v>4.9700000000000005E-4</v>
      </c>
      <c r="P645" s="33">
        <v>0.36223300000000003</v>
      </c>
      <c r="Q645" s="33">
        <v>0</v>
      </c>
      <c r="R645" s="33">
        <v>0</v>
      </c>
      <c r="S645" s="48">
        <v>645</v>
      </c>
      <c r="T6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5" s="54">
        <v>144</v>
      </c>
      <c r="V645" s="54">
        <v>354</v>
      </c>
      <c r="W645" s="54">
        <v>1647</v>
      </c>
      <c r="X645" s="54">
        <v>9434</v>
      </c>
      <c r="Y645" s="54"/>
      <c r="Z645" s="54" t="s">
        <v>5883</v>
      </c>
      <c r="AA645" s="54"/>
      <c r="AB645" s="60" t="s">
        <v>6503</v>
      </c>
      <c r="AC645" s="54"/>
      <c r="AD645" s="56">
        <v>41249.428402777776</v>
      </c>
      <c r="AE645" s="54" t="s">
        <v>6607</v>
      </c>
      <c r="AF645" s="60" t="s">
        <v>7251</v>
      </c>
      <c r="AG645" s="54" t="s">
        <v>55</v>
      </c>
      <c r="AH645" s="32"/>
      <c r="AI645" s="32"/>
      <c r="AJ645" s="32"/>
      <c r="AK645" s="32"/>
      <c r="AL645" s="32"/>
      <c r="AM645" s="32"/>
      <c r="AN645" s="74" t="s">
        <v>8838</v>
      </c>
      <c r="AO645" s="74" t="s">
        <v>8838</v>
      </c>
      <c r="AP645" s="74" t="s">
        <v>9366</v>
      </c>
      <c r="AQ645" s="74" t="s">
        <v>9366</v>
      </c>
      <c r="AR645" s="2"/>
      <c r="AS645" s="3"/>
      <c r="AT645" s="3"/>
      <c r="AU645" s="3"/>
      <c r="AV645" s="3"/>
    </row>
    <row r="646" spans="1:48" x14ac:dyDescent="0.25">
      <c r="A646" s="46" t="s">
        <v>615</v>
      </c>
      <c r="B646">
        <v>646</v>
      </c>
      <c r="C646" s="47" t="s">
        <v>8100</v>
      </c>
      <c r="D646" s="49"/>
      <c r="E646" s="50">
        <v>5628.294921875</v>
      </c>
      <c r="F646" s="50">
        <v>1745.4755859375</v>
      </c>
      <c r="G646" s="51"/>
      <c r="H646" s="52"/>
      <c r="I646" s="52"/>
      <c r="J646" s="63"/>
      <c r="K646" s="32">
        <v>1</v>
      </c>
      <c r="L646" s="32">
        <v>1</v>
      </c>
      <c r="M646" s="33">
        <v>0</v>
      </c>
      <c r="N646" s="33">
        <v>0</v>
      </c>
      <c r="O646" s="33">
        <v>0</v>
      </c>
      <c r="P646" s="33">
        <v>0.99999899999999997</v>
      </c>
      <c r="Q646" s="33">
        <v>0</v>
      </c>
      <c r="R646" s="33" t="s">
        <v>8309</v>
      </c>
      <c r="S646" s="48">
        <v>646</v>
      </c>
      <c r="T6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6" s="54">
        <v>1185</v>
      </c>
      <c r="V646" s="54">
        <v>873</v>
      </c>
      <c r="W646" s="54">
        <v>24561</v>
      </c>
      <c r="X646" s="54">
        <v>16507</v>
      </c>
      <c r="Y646" s="54">
        <v>7200</v>
      </c>
      <c r="Z646" s="54" t="s">
        <v>5884</v>
      </c>
      <c r="AA646" s="54" t="s">
        <v>6024</v>
      </c>
      <c r="AB646" s="54"/>
      <c r="AC646" s="54" t="s">
        <v>6024</v>
      </c>
      <c r="AD646" s="56">
        <v>40507.811712962961</v>
      </c>
      <c r="AE646" s="54" t="s">
        <v>6607</v>
      </c>
      <c r="AF646" s="60" t="s">
        <v>7252</v>
      </c>
      <c r="AG646" s="54" t="s">
        <v>55</v>
      </c>
      <c r="AH646" s="32" t="s">
        <v>1953</v>
      </c>
      <c r="AI646" s="32" t="s">
        <v>1953</v>
      </c>
      <c r="AJ646" s="32" t="s">
        <v>2145</v>
      </c>
      <c r="AK646" s="32" t="s">
        <v>2145</v>
      </c>
      <c r="AL646" s="32"/>
      <c r="AM646" s="32"/>
      <c r="AN646" s="74" t="s">
        <v>8839</v>
      </c>
      <c r="AO646" s="74" t="s">
        <v>8839</v>
      </c>
      <c r="AP646" s="74" t="s">
        <v>9367</v>
      </c>
      <c r="AQ646" s="74" t="s">
        <v>9367</v>
      </c>
      <c r="AR646" s="2"/>
      <c r="AS646" s="3"/>
      <c r="AT646" s="3"/>
      <c r="AU646" s="3"/>
      <c r="AV646" s="3"/>
    </row>
    <row r="647" spans="1:48" x14ac:dyDescent="0.25">
      <c r="A647" s="46" t="s">
        <v>618</v>
      </c>
      <c r="B647">
        <v>647</v>
      </c>
      <c r="C647" s="47" t="s">
        <v>8101</v>
      </c>
      <c r="D647" s="49"/>
      <c r="E647" s="50">
        <v>4473.8857421875</v>
      </c>
      <c r="F647" s="50">
        <v>8273.375</v>
      </c>
      <c r="G647" s="51"/>
      <c r="H647" s="52"/>
      <c r="I647" s="52"/>
      <c r="J647" s="63"/>
      <c r="K647" s="32">
        <v>0</v>
      </c>
      <c r="L647" s="32">
        <v>1</v>
      </c>
      <c r="M647" s="33">
        <v>0</v>
      </c>
      <c r="N647" s="33">
        <v>3.6999999999999999E-4</v>
      </c>
      <c r="O647" s="33">
        <v>7.6000000000000004E-5</v>
      </c>
      <c r="P647" s="33">
        <v>0.27819500000000003</v>
      </c>
      <c r="Q647" s="33">
        <v>0</v>
      </c>
      <c r="R647" s="33">
        <v>0</v>
      </c>
      <c r="S647" s="48">
        <v>647</v>
      </c>
      <c r="T6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7" s="54">
        <v>124</v>
      </c>
      <c r="V647" s="54">
        <v>62</v>
      </c>
      <c r="W647" s="54">
        <v>2786</v>
      </c>
      <c r="X647" s="54">
        <v>604</v>
      </c>
      <c r="Y647" s="54"/>
      <c r="Z647" s="54"/>
      <c r="AA647" s="54"/>
      <c r="AB647" s="54"/>
      <c r="AC647" s="54"/>
      <c r="AD647" s="56">
        <v>41561.864861111113</v>
      </c>
      <c r="AE647" s="54" t="s">
        <v>6607</v>
      </c>
      <c r="AF647" s="60" t="s">
        <v>7253</v>
      </c>
      <c r="AG647" s="54" t="s">
        <v>55</v>
      </c>
      <c r="AH647" s="32" t="s">
        <v>1958</v>
      </c>
      <c r="AI647" s="32" t="s">
        <v>1958</v>
      </c>
      <c r="AJ647" s="32" t="s">
        <v>2139</v>
      </c>
      <c r="AK647" s="32" t="s">
        <v>2139</v>
      </c>
      <c r="AL647" s="32"/>
      <c r="AM647" s="32"/>
      <c r="AN647" s="74" t="s">
        <v>8840</v>
      </c>
      <c r="AO647" s="74" t="s">
        <v>8840</v>
      </c>
      <c r="AP647" s="74" t="s">
        <v>9368</v>
      </c>
      <c r="AQ647" s="74" t="s">
        <v>9368</v>
      </c>
      <c r="AR647" s="2"/>
      <c r="AS647" s="3"/>
      <c r="AT647" s="3"/>
      <c r="AU647" s="3"/>
      <c r="AV647" s="3"/>
    </row>
    <row r="648" spans="1:48" x14ac:dyDescent="0.25">
      <c r="A648" s="46" t="s">
        <v>619</v>
      </c>
      <c r="B648">
        <v>648</v>
      </c>
      <c r="C648" s="47" t="s">
        <v>8102</v>
      </c>
      <c r="D648" s="49"/>
      <c r="E648" s="50">
        <v>5318.70166015625</v>
      </c>
      <c r="F648" s="50">
        <v>130.18653869628906</v>
      </c>
      <c r="G648" s="51"/>
      <c r="H648" s="52"/>
      <c r="I648" s="52"/>
      <c r="J648" s="63"/>
      <c r="K648" s="32">
        <v>1</v>
      </c>
      <c r="L648" s="32">
        <v>1</v>
      </c>
      <c r="M648" s="33">
        <v>0</v>
      </c>
      <c r="N648" s="33">
        <v>0</v>
      </c>
      <c r="O648" s="33">
        <v>0</v>
      </c>
      <c r="P648" s="33">
        <v>0.99999899999999997</v>
      </c>
      <c r="Q648" s="33">
        <v>0</v>
      </c>
      <c r="R648" s="33" t="s">
        <v>8309</v>
      </c>
      <c r="S648" s="48">
        <v>648</v>
      </c>
      <c r="T6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8" s="54">
        <v>1544</v>
      </c>
      <c r="V648" s="54">
        <v>1008</v>
      </c>
      <c r="W648" s="54">
        <v>45301</v>
      </c>
      <c r="X648" s="54">
        <v>39738</v>
      </c>
      <c r="Y648" s="54">
        <v>7200</v>
      </c>
      <c r="Z648" s="54" t="s">
        <v>5885</v>
      </c>
      <c r="AA648" s="54" t="s">
        <v>6017</v>
      </c>
      <c r="AB648" s="54"/>
      <c r="AC648" s="54" t="s">
        <v>6024</v>
      </c>
      <c r="AD648" s="56">
        <v>41576.856076388889</v>
      </c>
      <c r="AE648" s="54" t="s">
        <v>6607</v>
      </c>
      <c r="AF648" s="60" t="s">
        <v>7254</v>
      </c>
      <c r="AG648" s="54" t="s">
        <v>55</v>
      </c>
      <c r="AH648" s="32" t="s">
        <v>1959</v>
      </c>
      <c r="AI648" s="32" t="s">
        <v>1959</v>
      </c>
      <c r="AJ648" s="32" t="s">
        <v>2139</v>
      </c>
      <c r="AK648" s="32" t="s">
        <v>2139</v>
      </c>
      <c r="AL648" s="32"/>
      <c r="AM648" s="32"/>
      <c r="AN648" s="74" t="s">
        <v>8841</v>
      </c>
      <c r="AO648" s="74" t="s">
        <v>8841</v>
      </c>
      <c r="AP648" s="74" t="s">
        <v>9369</v>
      </c>
      <c r="AQ648" s="74" t="s">
        <v>9369</v>
      </c>
      <c r="AR648" s="2"/>
      <c r="AS648" s="3"/>
      <c r="AT648" s="3"/>
      <c r="AU648" s="3"/>
      <c r="AV648" s="3"/>
    </row>
    <row r="649" spans="1:48" x14ac:dyDescent="0.25">
      <c r="A649" s="46" t="s">
        <v>620</v>
      </c>
      <c r="B649">
        <v>649</v>
      </c>
      <c r="C649" s="47" t="s">
        <v>8103</v>
      </c>
      <c r="D649" s="49"/>
      <c r="E649" s="50">
        <v>4940.61181640625</v>
      </c>
      <c r="F649" s="50">
        <v>5175.41455078125</v>
      </c>
      <c r="G649" s="51"/>
      <c r="H649" s="52"/>
      <c r="I649" s="52"/>
      <c r="J649" s="63"/>
      <c r="K649" s="32">
        <v>0</v>
      </c>
      <c r="L649" s="32">
        <v>13</v>
      </c>
      <c r="M649" s="33">
        <v>1821.497723</v>
      </c>
      <c r="N649" s="33">
        <v>5.53E-4</v>
      </c>
      <c r="O649" s="33">
        <v>5.9360000000000003E-3</v>
      </c>
      <c r="P649" s="33">
        <v>1.612803</v>
      </c>
      <c r="Q649" s="33">
        <v>0.14743589743589744</v>
      </c>
      <c r="R649" s="33">
        <v>0</v>
      </c>
      <c r="S649" s="48">
        <v>649</v>
      </c>
      <c r="T6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49" s="54">
        <v>118</v>
      </c>
      <c r="V649" s="54">
        <v>120</v>
      </c>
      <c r="W649" s="54">
        <v>7694</v>
      </c>
      <c r="X649" s="54">
        <v>7705</v>
      </c>
      <c r="Y649" s="54"/>
      <c r="Z649" s="54"/>
      <c r="AA649" s="54"/>
      <c r="AB649" s="54"/>
      <c r="AC649" s="54"/>
      <c r="AD649" s="56">
        <v>43004.577037037037</v>
      </c>
      <c r="AE649" s="54" t="s">
        <v>6607</v>
      </c>
      <c r="AF649" s="60" t="s">
        <v>7255</v>
      </c>
      <c r="AG649" s="54" t="s">
        <v>55</v>
      </c>
      <c r="AH649" s="32" t="s">
        <v>9499</v>
      </c>
      <c r="AI649" s="32" t="s">
        <v>9499</v>
      </c>
      <c r="AJ649" s="32" t="s">
        <v>8455</v>
      </c>
      <c r="AK649" s="32" t="s">
        <v>8455</v>
      </c>
      <c r="AL649" s="32" t="s">
        <v>2238</v>
      </c>
      <c r="AM649" s="32" t="s">
        <v>2238</v>
      </c>
      <c r="AN649" s="74" t="s">
        <v>9609</v>
      </c>
      <c r="AO649" s="74" t="s">
        <v>9706</v>
      </c>
      <c r="AP649" s="74" t="s">
        <v>9796</v>
      </c>
      <c r="AQ649" s="74" t="s">
        <v>9796</v>
      </c>
      <c r="AR649" s="2"/>
      <c r="AS649" s="3"/>
      <c r="AT649" s="3"/>
      <c r="AU649" s="3"/>
      <c r="AV649" s="3"/>
    </row>
    <row r="650" spans="1:48" x14ac:dyDescent="0.25">
      <c r="A650" s="46" t="s">
        <v>621</v>
      </c>
      <c r="B650">
        <v>650</v>
      </c>
      <c r="C650" s="47" t="s">
        <v>8104</v>
      </c>
      <c r="D650" s="49"/>
      <c r="E650" s="50">
        <v>599.42535400390625</v>
      </c>
      <c r="F650" s="50">
        <v>7399.89794921875</v>
      </c>
      <c r="G650" s="51"/>
      <c r="H650" s="52"/>
      <c r="I650" s="52"/>
      <c r="J650" s="63"/>
      <c r="K650" s="32">
        <v>0</v>
      </c>
      <c r="L650" s="32">
        <v>2</v>
      </c>
      <c r="M650" s="33">
        <v>3.1441210000000002</v>
      </c>
      <c r="N650" s="33">
        <v>4.3399999999999998E-4</v>
      </c>
      <c r="O650" s="33">
        <v>4.3899999999999999E-4</v>
      </c>
      <c r="P650" s="33">
        <v>0.35547899999999999</v>
      </c>
      <c r="Q650" s="33">
        <v>0</v>
      </c>
      <c r="R650" s="33">
        <v>0</v>
      </c>
      <c r="S650" s="48">
        <v>650</v>
      </c>
      <c r="T6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0" s="54">
        <v>123</v>
      </c>
      <c r="V650" s="54">
        <v>75</v>
      </c>
      <c r="W650" s="54">
        <v>29</v>
      </c>
      <c r="X650" s="54">
        <v>732</v>
      </c>
      <c r="Y650" s="54"/>
      <c r="Z650" s="54"/>
      <c r="AA650" s="54" t="s">
        <v>2249</v>
      </c>
      <c r="AB650" s="54"/>
      <c r="AC650" s="54"/>
      <c r="AD650" s="56">
        <v>41544.525497685187</v>
      </c>
      <c r="AE650" s="54" t="s">
        <v>6607</v>
      </c>
      <c r="AF650" s="60" t="s">
        <v>7256</v>
      </c>
      <c r="AG650" s="54" t="s">
        <v>55</v>
      </c>
      <c r="AH650" s="32"/>
      <c r="AI650" s="32"/>
      <c r="AJ650" s="32"/>
      <c r="AK650" s="32"/>
      <c r="AL650" s="32"/>
      <c r="AM650" s="32"/>
      <c r="AN650" s="74" t="s">
        <v>8842</v>
      </c>
      <c r="AO650" s="74" t="s">
        <v>8993</v>
      </c>
      <c r="AP650" s="74" t="s">
        <v>9370</v>
      </c>
      <c r="AQ650" s="74" t="s">
        <v>9370</v>
      </c>
      <c r="AR650" s="2"/>
      <c r="AS650" s="3"/>
      <c r="AT650" s="3"/>
      <c r="AU650" s="3"/>
      <c r="AV650" s="3"/>
    </row>
    <row r="651" spans="1:48" x14ac:dyDescent="0.25">
      <c r="A651" s="46" t="s">
        <v>622</v>
      </c>
      <c r="B651">
        <v>651</v>
      </c>
      <c r="C651" s="47" t="s">
        <v>8105</v>
      </c>
      <c r="D651" s="49"/>
      <c r="E651" s="50">
        <v>324.15570068359375</v>
      </c>
      <c r="F651" s="50">
        <v>4858.0263671875</v>
      </c>
      <c r="G651" s="51"/>
      <c r="H651" s="52"/>
      <c r="I651" s="52"/>
      <c r="J651" s="63"/>
      <c r="K651" s="32">
        <v>0</v>
      </c>
      <c r="L651" s="32">
        <v>1</v>
      </c>
      <c r="M651" s="33">
        <v>0</v>
      </c>
      <c r="N651" s="33">
        <v>3.2899999999999997E-4</v>
      </c>
      <c r="O651" s="33">
        <v>3.0000000000000001E-6</v>
      </c>
      <c r="P651" s="33">
        <v>0.424313</v>
      </c>
      <c r="Q651" s="33">
        <v>0</v>
      </c>
      <c r="R651" s="33">
        <v>0</v>
      </c>
      <c r="S651" s="48">
        <v>651</v>
      </c>
      <c r="T6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1" s="54">
        <v>370</v>
      </c>
      <c r="V651" s="54">
        <v>28</v>
      </c>
      <c r="W651" s="54">
        <v>497</v>
      </c>
      <c r="X651" s="54">
        <v>1318</v>
      </c>
      <c r="Y651" s="54"/>
      <c r="Z651" s="54"/>
      <c r="AA651" s="54"/>
      <c r="AB651" s="54"/>
      <c r="AC651" s="54"/>
      <c r="AD651" s="56">
        <v>42935.275150462963</v>
      </c>
      <c r="AE651" s="54" t="s">
        <v>6607</v>
      </c>
      <c r="AF651" s="60" t="s">
        <v>7257</v>
      </c>
      <c r="AG651" s="54" t="s">
        <v>55</v>
      </c>
      <c r="AH651" s="32"/>
      <c r="AI651" s="32"/>
      <c r="AJ651" s="32"/>
      <c r="AK651" s="32"/>
      <c r="AL651" s="32"/>
      <c r="AM651" s="32"/>
      <c r="AN651" s="74" t="s">
        <v>8652</v>
      </c>
      <c r="AO651" s="74" t="s">
        <v>8652</v>
      </c>
      <c r="AP651" s="74" t="s">
        <v>9192</v>
      </c>
      <c r="AQ651" s="74" t="s">
        <v>9192</v>
      </c>
      <c r="AR651" s="2"/>
      <c r="AS651" s="3"/>
      <c r="AT651" s="3"/>
      <c r="AU651" s="3"/>
      <c r="AV651" s="3"/>
    </row>
    <row r="652" spans="1:48" x14ac:dyDescent="0.25">
      <c r="A652" s="46" t="s">
        <v>623</v>
      </c>
      <c r="B652">
        <v>652</v>
      </c>
      <c r="C652" s="47" t="s">
        <v>8106</v>
      </c>
      <c r="D652" s="49"/>
      <c r="E652" s="50">
        <v>4421.11328125</v>
      </c>
      <c r="F652" s="50">
        <v>2333.3125</v>
      </c>
      <c r="G652" s="51"/>
      <c r="H652" s="52"/>
      <c r="I652" s="52"/>
      <c r="J652" s="63"/>
      <c r="K652" s="32">
        <v>2</v>
      </c>
      <c r="L652" s="32">
        <v>1</v>
      </c>
      <c r="M652" s="33">
        <v>0</v>
      </c>
      <c r="N652" s="33">
        <v>1</v>
      </c>
      <c r="O652" s="33">
        <v>0</v>
      </c>
      <c r="P652" s="33">
        <v>1.2982450000000001</v>
      </c>
      <c r="Q652" s="33">
        <v>0</v>
      </c>
      <c r="R652" s="33">
        <v>0</v>
      </c>
      <c r="S652" s="48">
        <v>652</v>
      </c>
      <c r="T6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2" s="54">
        <v>17</v>
      </c>
      <c r="V652" s="54">
        <v>17</v>
      </c>
      <c r="W652" s="54">
        <v>544</v>
      </c>
      <c r="X652" s="54">
        <v>9</v>
      </c>
      <c r="Y652" s="54"/>
      <c r="Z652" s="54"/>
      <c r="AA652" s="54" t="s">
        <v>6192</v>
      </c>
      <c r="AB652" s="60" t="s">
        <v>6504</v>
      </c>
      <c r="AC652" s="54"/>
      <c r="AD652" s="56">
        <v>42470.816307870373</v>
      </c>
      <c r="AE652" s="54" t="s">
        <v>6607</v>
      </c>
      <c r="AF652" s="60" t="s">
        <v>7258</v>
      </c>
      <c r="AG652" s="54" t="s">
        <v>55</v>
      </c>
      <c r="AH652" s="32" t="s">
        <v>1960</v>
      </c>
      <c r="AI652" s="32" t="s">
        <v>1960</v>
      </c>
      <c r="AJ652" s="32" t="s">
        <v>2139</v>
      </c>
      <c r="AK652" s="32" t="s">
        <v>2139</v>
      </c>
      <c r="AL652" s="32"/>
      <c r="AM652" s="32"/>
      <c r="AN652" s="74" t="s">
        <v>8843</v>
      </c>
      <c r="AO652" s="74" t="s">
        <v>8843</v>
      </c>
      <c r="AP652" s="74" t="s">
        <v>9371</v>
      </c>
      <c r="AQ652" s="74" t="s">
        <v>9371</v>
      </c>
      <c r="AR652" s="2"/>
      <c r="AS652" s="3"/>
      <c r="AT652" s="3"/>
      <c r="AU652" s="3"/>
      <c r="AV652" s="3"/>
    </row>
    <row r="653" spans="1:48" x14ac:dyDescent="0.25">
      <c r="A653" s="46" t="s">
        <v>624</v>
      </c>
      <c r="B653">
        <v>653</v>
      </c>
      <c r="C653" s="47" t="s">
        <v>8107</v>
      </c>
      <c r="D653" s="49"/>
      <c r="E653" s="50">
        <v>8781.15625</v>
      </c>
      <c r="F653" s="50">
        <v>4209.16748046875</v>
      </c>
      <c r="G653" s="51"/>
      <c r="H653" s="52"/>
      <c r="I653" s="52"/>
      <c r="J653" s="63"/>
      <c r="K653" s="32">
        <v>0</v>
      </c>
      <c r="L653" s="32">
        <v>1</v>
      </c>
      <c r="M653" s="33">
        <v>0</v>
      </c>
      <c r="N653" s="33">
        <v>1</v>
      </c>
      <c r="O653" s="33">
        <v>0</v>
      </c>
      <c r="P653" s="33">
        <v>0.70175399999999999</v>
      </c>
      <c r="Q653" s="33">
        <v>0</v>
      </c>
      <c r="R653" s="33">
        <v>0</v>
      </c>
      <c r="S653" s="48">
        <v>653</v>
      </c>
      <c r="T6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3" s="54">
        <v>45</v>
      </c>
      <c r="V653" s="54">
        <v>33</v>
      </c>
      <c r="W653" s="54">
        <v>468</v>
      </c>
      <c r="X653" s="54">
        <v>92</v>
      </c>
      <c r="Y653" s="54">
        <v>7200</v>
      </c>
      <c r="Z653" s="54" t="s">
        <v>5886</v>
      </c>
      <c r="AA653" s="54"/>
      <c r="AB653" s="54"/>
      <c r="AC653" s="54" t="s">
        <v>6024</v>
      </c>
      <c r="AD653" s="56">
        <v>40647.355115740742</v>
      </c>
      <c r="AE653" s="54" t="s">
        <v>6607</v>
      </c>
      <c r="AF653" s="60" t="s">
        <v>7259</v>
      </c>
      <c r="AG653" s="54" t="s">
        <v>55</v>
      </c>
      <c r="AH653" s="32"/>
      <c r="AI653" s="32"/>
      <c r="AJ653" s="32"/>
      <c r="AK653" s="32"/>
      <c r="AL653" s="32"/>
      <c r="AM653" s="32"/>
      <c r="AN653" s="74" t="s">
        <v>8844</v>
      </c>
      <c r="AO653" s="74" t="s">
        <v>8844</v>
      </c>
      <c r="AP653" s="74" t="s">
        <v>9372</v>
      </c>
      <c r="AQ653" s="74" t="s">
        <v>9372</v>
      </c>
      <c r="AR653" s="2"/>
      <c r="AS653" s="3"/>
      <c r="AT653" s="3"/>
      <c r="AU653" s="3"/>
      <c r="AV653" s="3"/>
    </row>
    <row r="654" spans="1:48" x14ac:dyDescent="0.25">
      <c r="A654" s="46" t="s">
        <v>625</v>
      </c>
      <c r="B654">
        <v>654</v>
      </c>
      <c r="C654" s="47" t="s">
        <v>8108</v>
      </c>
      <c r="D654" s="49"/>
      <c r="E654" s="50">
        <v>5303.314453125</v>
      </c>
      <c r="F654" s="50">
        <v>9283.7919921875</v>
      </c>
      <c r="G654" s="51"/>
      <c r="H654" s="52"/>
      <c r="I654" s="52"/>
      <c r="J654" s="63"/>
      <c r="K654" s="32">
        <v>0</v>
      </c>
      <c r="L654" s="32">
        <v>1</v>
      </c>
      <c r="M654" s="33">
        <v>0</v>
      </c>
      <c r="N654" s="33">
        <v>3.4299999999999999E-4</v>
      </c>
      <c r="O654" s="33">
        <v>2.8E-5</v>
      </c>
      <c r="P654" s="33">
        <v>0.34472199999999997</v>
      </c>
      <c r="Q654" s="33">
        <v>0</v>
      </c>
      <c r="R654" s="33">
        <v>0</v>
      </c>
      <c r="S654" s="48">
        <v>654</v>
      </c>
      <c r="T6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4" s="54">
        <v>139</v>
      </c>
      <c r="V654" s="54">
        <v>1</v>
      </c>
      <c r="W654" s="54">
        <v>32</v>
      </c>
      <c r="X654" s="54">
        <v>0</v>
      </c>
      <c r="Y654" s="54">
        <v>-25200</v>
      </c>
      <c r="Z654" s="54"/>
      <c r="AA654" s="54"/>
      <c r="AB654" s="60" t="s">
        <v>6505</v>
      </c>
      <c r="AC654" s="54" t="s">
        <v>6577</v>
      </c>
      <c r="AD654" s="56">
        <v>43220.408703703702</v>
      </c>
      <c r="AE654" s="54" t="s">
        <v>6607</v>
      </c>
      <c r="AF654" s="60" t="s">
        <v>7260</v>
      </c>
      <c r="AG654" s="54" t="s">
        <v>55</v>
      </c>
      <c r="AH654" s="32"/>
      <c r="AI654" s="32"/>
      <c r="AJ654" s="32"/>
      <c r="AK654" s="32"/>
      <c r="AL654" s="32" t="s">
        <v>2238</v>
      </c>
      <c r="AM654" s="32" t="s">
        <v>2238</v>
      </c>
      <c r="AN654" s="74" t="s">
        <v>8829</v>
      </c>
      <c r="AO654" s="74" t="s">
        <v>8829</v>
      </c>
      <c r="AP654" s="74" t="s">
        <v>9357</v>
      </c>
      <c r="AQ654" s="74" t="s">
        <v>9357</v>
      </c>
      <c r="AR654" s="2"/>
      <c r="AS654" s="3"/>
      <c r="AT654" s="3"/>
      <c r="AU654" s="3"/>
      <c r="AV654" s="3"/>
    </row>
    <row r="655" spans="1:48" x14ac:dyDescent="0.25">
      <c r="A655" s="46" t="s">
        <v>626</v>
      </c>
      <c r="B655">
        <v>655</v>
      </c>
      <c r="C655" s="47" t="s">
        <v>8109</v>
      </c>
      <c r="D655" s="49"/>
      <c r="E655" s="50">
        <v>3714.269775390625</v>
      </c>
      <c r="F655" s="50">
        <v>9110.3564453125</v>
      </c>
      <c r="G655" s="51"/>
      <c r="H655" s="52"/>
      <c r="I655" s="52"/>
      <c r="J655" s="63"/>
      <c r="K655" s="32">
        <v>1</v>
      </c>
      <c r="L655" s="32">
        <v>1</v>
      </c>
      <c r="M655" s="33">
        <v>0</v>
      </c>
      <c r="N655" s="33">
        <v>0</v>
      </c>
      <c r="O655" s="33">
        <v>0</v>
      </c>
      <c r="P655" s="33">
        <v>0.99999899999999997</v>
      </c>
      <c r="Q655" s="33">
        <v>0</v>
      </c>
      <c r="R655" s="33" t="s">
        <v>8309</v>
      </c>
      <c r="S655" s="48">
        <v>655</v>
      </c>
      <c r="T6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5" s="54">
        <v>219</v>
      </c>
      <c r="V655" s="54">
        <v>88</v>
      </c>
      <c r="W655" s="54">
        <v>717</v>
      </c>
      <c r="X655" s="54">
        <v>975</v>
      </c>
      <c r="Y655" s="54"/>
      <c r="Z655" s="54"/>
      <c r="AA655" s="54" t="s">
        <v>6193</v>
      </c>
      <c r="AB655" s="54"/>
      <c r="AC655" s="54"/>
      <c r="AD655" s="56">
        <v>42948.427245370367</v>
      </c>
      <c r="AE655" s="54" t="s">
        <v>6607</v>
      </c>
      <c r="AF655" s="60" t="s">
        <v>7261</v>
      </c>
      <c r="AG655" s="54" t="s">
        <v>55</v>
      </c>
      <c r="AH655" s="32" t="s">
        <v>1961</v>
      </c>
      <c r="AI655" s="32" t="s">
        <v>1961</v>
      </c>
      <c r="AJ655" s="32" t="s">
        <v>2140</v>
      </c>
      <c r="AK655" s="32" t="s">
        <v>2140</v>
      </c>
      <c r="AL655" s="32"/>
      <c r="AM655" s="32"/>
      <c r="AN655" s="74" t="s">
        <v>8845</v>
      </c>
      <c r="AO655" s="74" t="s">
        <v>8845</v>
      </c>
      <c r="AP655" s="74" t="s">
        <v>9373</v>
      </c>
      <c r="AQ655" s="74" t="s">
        <v>9373</v>
      </c>
      <c r="AR655" s="2"/>
      <c r="AS655" s="3"/>
      <c r="AT655" s="3"/>
      <c r="AU655" s="3"/>
      <c r="AV655" s="3"/>
    </row>
    <row r="656" spans="1:48" x14ac:dyDescent="0.25">
      <c r="A656" s="46" t="s">
        <v>627</v>
      </c>
      <c r="B656">
        <v>656</v>
      </c>
      <c r="C656" s="47" t="s">
        <v>8110</v>
      </c>
      <c r="D656" s="49"/>
      <c r="E656" s="50">
        <v>3900.7783203125</v>
      </c>
      <c r="F656" s="50">
        <v>4783.220703125</v>
      </c>
      <c r="G656" s="51"/>
      <c r="H656" s="52"/>
      <c r="I656" s="52"/>
      <c r="J656" s="63"/>
      <c r="K656" s="32">
        <v>0</v>
      </c>
      <c r="L656" s="32">
        <v>4</v>
      </c>
      <c r="M656" s="33">
        <v>53.124352000000002</v>
      </c>
      <c r="N656" s="33">
        <v>5.3600000000000002E-4</v>
      </c>
      <c r="O656" s="33">
        <v>3.431E-3</v>
      </c>
      <c r="P656" s="33">
        <v>0.59477100000000005</v>
      </c>
      <c r="Q656" s="33">
        <v>0.25</v>
      </c>
      <c r="R656" s="33">
        <v>0</v>
      </c>
      <c r="S656" s="48">
        <v>656</v>
      </c>
      <c r="T6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6" s="54">
        <v>285</v>
      </c>
      <c r="V656" s="54">
        <v>580</v>
      </c>
      <c r="W656" s="54">
        <v>5883</v>
      </c>
      <c r="X656" s="54">
        <v>249</v>
      </c>
      <c r="Y656" s="54"/>
      <c r="Z656" s="54"/>
      <c r="AA656" s="54"/>
      <c r="AB656" s="54"/>
      <c r="AC656" s="54"/>
      <c r="AD656" s="56">
        <v>40730.44903935185</v>
      </c>
      <c r="AE656" s="54" t="s">
        <v>6607</v>
      </c>
      <c r="AF656" s="60" t="s">
        <v>7262</v>
      </c>
      <c r="AG656" s="54" t="s">
        <v>55</v>
      </c>
      <c r="AH656" s="32"/>
      <c r="AI656" s="32"/>
      <c r="AJ656" s="32"/>
      <c r="AK656" s="32"/>
      <c r="AL656" s="32"/>
      <c r="AM656" s="32"/>
      <c r="AN656" s="74" t="s">
        <v>9610</v>
      </c>
      <c r="AO656" s="74" t="s">
        <v>9707</v>
      </c>
      <c r="AP656" s="74" t="s">
        <v>9035</v>
      </c>
      <c r="AQ656" s="74" t="s">
        <v>9035</v>
      </c>
      <c r="AR656" s="2"/>
      <c r="AS656" s="3"/>
      <c r="AT656" s="3"/>
      <c r="AU656" s="3"/>
      <c r="AV656" s="3"/>
    </row>
    <row r="657" spans="1:48" x14ac:dyDescent="0.25">
      <c r="A657" s="46" t="s">
        <v>629</v>
      </c>
      <c r="B657">
        <v>657</v>
      </c>
      <c r="C657" s="47" t="s">
        <v>8111</v>
      </c>
      <c r="D657" s="49"/>
      <c r="E657" s="50">
        <v>6357.51806640625</v>
      </c>
      <c r="F657" s="50">
        <v>443.18841552734375</v>
      </c>
      <c r="G657" s="51"/>
      <c r="H657" s="52"/>
      <c r="I657" s="52"/>
      <c r="J657" s="63"/>
      <c r="K657" s="32">
        <v>1</v>
      </c>
      <c r="L657" s="32">
        <v>1</v>
      </c>
      <c r="M657" s="33">
        <v>0</v>
      </c>
      <c r="N657" s="33">
        <v>0</v>
      </c>
      <c r="O657" s="33">
        <v>0</v>
      </c>
      <c r="P657" s="33">
        <v>0.99999899999999997</v>
      </c>
      <c r="Q657" s="33">
        <v>0</v>
      </c>
      <c r="R657" s="33" t="s">
        <v>8309</v>
      </c>
      <c r="S657" s="48">
        <v>657</v>
      </c>
      <c r="T6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7" s="54">
        <v>551</v>
      </c>
      <c r="V657" s="54">
        <v>187</v>
      </c>
      <c r="W657" s="54">
        <v>7525</v>
      </c>
      <c r="X657" s="54">
        <v>1610</v>
      </c>
      <c r="Y657" s="54">
        <v>7200</v>
      </c>
      <c r="Z657" s="54" t="s">
        <v>5887</v>
      </c>
      <c r="AA657" s="54" t="s">
        <v>2249</v>
      </c>
      <c r="AB657" s="60" t="s">
        <v>6506</v>
      </c>
      <c r="AC657" s="54" t="s">
        <v>6024</v>
      </c>
      <c r="AD657" s="56">
        <v>40649.257106481484</v>
      </c>
      <c r="AE657" s="54" t="s">
        <v>6607</v>
      </c>
      <c r="AF657" s="60" t="s">
        <v>7263</v>
      </c>
      <c r="AG657" s="54" t="s">
        <v>55</v>
      </c>
      <c r="AH657" s="32" t="s">
        <v>1963</v>
      </c>
      <c r="AI657" s="32" t="s">
        <v>1963</v>
      </c>
      <c r="AJ657" s="32" t="s">
        <v>2139</v>
      </c>
      <c r="AK657" s="32" t="s">
        <v>2139</v>
      </c>
      <c r="AL657" s="32" t="s">
        <v>2239</v>
      </c>
      <c r="AM657" s="32" t="s">
        <v>2239</v>
      </c>
      <c r="AN657" s="74" t="s">
        <v>9611</v>
      </c>
      <c r="AO657" s="74" t="s">
        <v>9611</v>
      </c>
      <c r="AP657" s="74" t="s">
        <v>9797</v>
      </c>
      <c r="AQ657" s="74" t="s">
        <v>9797</v>
      </c>
      <c r="AR657" s="2"/>
      <c r="AS657" s="3"/>
      <c r="AT657" s="3"/>
      <c r="AU657" s="3"/>
      <c r="AV657" s="3"/>
    </row>
    <row r="658" spans="1:48" x14ac:dyDescent="0.25">
      <c r="A658" s="46" t="s">
        <v>630</v>
      </c>
      <c r="B658">
        <v>658</v>
      </c>
      <c r="C658" s="47" t="s">
        <v>8112</v>
      </c>
      <c r="D658" s="49"/>
      <c r="E658" s="50">
        <v>4028.4462890625</v>
      </c>
      <c r="F658" s="50">
        <v>1346.660400390625</v>
      </c>
      <c r="G658" s="51"/>
      <c r="H658" s="52"/>
      <c r="I658" s="52"/>
      <c r="J658" s="63"/>
      <c r="K658" s="32">
        <v>1</v>
      </c>
      <c r="L658" s="32">
        <v>1</v>
      </c>
      <c r="M658" s="33">
        <v>0</v>
      </c>
      <c r="N658" s="33">
        <v>0</v>
      </c>
      <c r="O658" s="33">
        <v>0</v>
      </c>
      <c r="P658" s="33">
        <v>0.99999899999999997</v>
      </c>
      <c r="Q658" s="33">
        <v>0</v>
      </c>
      <c r="R658" s="33" t="s">
        <v>8309</v>
      </c>
      <c r="S658" s="48">
        <v>658</v>
      </c>
      <c r="T6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8" s="54">
        <v>53</v>
      </c>
      <c r="V658" s="54">
        <v>423</v>
      </c>
      <c r="W658" s="54">
        <v>3869</v>
      </c>
      <c r="X658" s="54">
        <v>3</v>
      </c>
      <c r="Y658" s="54"/>
      <c r="Z658" s="54" t="s">
        <v>5888</v>
      </c>
      <c r="AA658" s="54"/>
      <c r="AB658" s="54"/>
      <c r="AC658" s="54"/>
      <c r="AD658" s="56">
        <v>40123.498113425929</v>
      </c>
      <c r="AE658" s="54" t="s">
        <v>6607</v>
      </c>
      <c r="AF658" s="60" t="s">
        <v>7264</v>
      </c>
      <c r="AG658" s="54" t="s">
        <v>55</v>
      </c>
      <c r="AH658" s="32" t="s">
        <v>1964</v>
      </c>
      <c r="AI658" s="32" t="s">
        <v>1964</v>
      </c>
      <c r="AJ658" s="32" t="s">
        <v>2139</v>
      </c>
      <c r="AK658" s="32" t="s">
        <v>2139</v>
      </c>
      <c r="AL658" s="32"/>
      <c r="AM658" s="32"/>
      <c r="AN658" s="74" t="s">
        <v>8846</v>
      </c>
      <c r="AO658" s="74" t="s">
        <v>8846</v>
      </c>
      <c r="AP658" s="74" t="s">
        <v>9374</v>
      </c>
      <c r="AQ658" s="74" t="s">
        <v>9374</v>
      </c>
      <c r="AR658" s="2"/>
      <c r="AS658" s="3"/>
      <c r="AT658" s="3"/>
      <c r="AU658" s="3"/>
      <c r="AV658" s="3"/>
    </row>
    <row r="659" spans="1:48" x14ac:dyDescent="0.25">
      <c r="A659" s="46" t="s">
        <v>631</v>
      </c>
      <c r="B659">
        <v>659</v>
      </c>
      <c r="C659" s="47" t="s">
        <v>8113</v>
      </c>
      <c r="D659" s="49"/>
      <c r="E659" s="50">
        <v>6384.1123046875</v>
      </c>
      <c r="F659" s="50">
        <v>3649.52294921875</v>
      </c>
      <c r="G659" s="51"/>
      <c r="H659" s="52"/>
      <c r="I659" s="52"/>
      <c r="J659" s="63"/>
      <c r="K659" s="32">
        <v>0</v>
      </c>
      <c r="L659" s="32">
        <v>5</v>
      </c>
      <c r="M659" s="33">
        <v>1089.7615310000001</v>
      </c>
      <c r="N659" s="33">
        <v>5.4100000000000003E-4</v>
      </c>
      <c r="O659" s="33">
        <v>3.6180000000000001E-3</v>
      </c>
      <c r="P659" s="33">
        <v>0.80309399999999997</v>
      </c>
      <c r="Q659" s="33">
        <v>0.15</v>
      </c>
      <c r="R659" s="33">
        <v>0</v>
      </c>
      <c r="S659" s="48">
        <v>659</v>
      </c>
      <c r="T6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59" s="54">
        <v>175</v>
      </c>
      <c r="V659" s="54">
        <v>301</v>
      </c>
      <c r="W659" s="54">
        <v>10057</v>
      </c>
      <c r="X659" s="54">
        <v>25495</v>
      </c>
      <c r="Y659" s="54"/>
      <c r="Z659" s="54"/>
      <c r="AA659" s="54"/>
      <c r="AB659" s="54"/>
      <c r="AC659" s="54"/>
      <c r="AD659" s="56">
        <v>42954.548148148147</v>
      </c>
      <c r="AE659" s="54" t="s">
        <v>6607</v>
      </c>
      <c r="AF659" s="60" t="s">
        <v>7265</v>
      </c>
      <c r="AG659" s="54" t="s">
        <v>55</v>
      </c>
      <c r="AH659" s="32"/>
      <c r="AI659" s="32"/>
      <c r="AJ659" s="32"/>
      <c r="AK659" s="32"/>
      <c r="AL659" s="32"/>
      <c r="AM659" s="32"/>
      <c r="AN659" s="74" t="s">
        <v>8847</v>
      </c>
      <c r="AO659" s="74" t="s">
        <v>8994</v>
      </c>
      <c r="AP659" s="74" t="s">
        <v>9375</v>
      </c>
      <c r="AQ659" s="74" t="s">
        <v>9375</v>
      </c>
      <c r="AR659" s="2"/>
      <c r="AS659" s="3"/>
      <c r="AT659" s="3"/>
      <c r="AU659" s="3"/>
      <c r="AV659" s="3"/>
    </row>
    <row r="660" spans="1:48" x14ac:dyDescent="0.25">
      <c r="A660" s="46" t="s">
        <v>632</v>
      </c>
      <c r="B660">
        <v>660</v>
      </c>
      <c r="C660" s="47" t="s">
        <v>8114</v>
      </c>
      <c r="D660" s="49"/>
      <c r="E660" s="50">
        <v>6991.50341796875</v>
      </c>
      <c r="F660" s="50">
        <v>7050.111328125</v>
      </c>
      <c r="G660" s="51"/>
      <c r="H660" s="52"/>
      <c r="I660" s="52"/>
      <c r="J660" s="63"/>
      <c r="K660" s="32">
        <v>0</v>
      </c>
      <c r="L660" s="32">
        <v>2</v>
      </c>
      <c r="M660" s="33">
        <v>0</v>
      </c>
      <c r="N660" s="33">
        <v>5.1800000000000001E-4</v>
      </c>
      <c r="O660" s="33">
        <v>2.392E-3</v>
      </c>
      <c r="P660" s="33">
        <v>0.37694899999999998</v>
      </c>
      <c r="Q660" s="33">
        <v>0.5</v>
      </c>
      <c r="R660" s="33">
        <v>0</v>
      </c>
      <c r="S660" s="48">
        <v>660</v>
      </c>
      <c r="T6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0" s="54">
        <v>741</v>
      </c>
      <c r="V660" s="54">
        <v>2295</v>
      </c>
      <c r="W660" s="54">
        <v>10381</v>
      </c>
      <c r="X660" s="54">
        <v>6470</v>
      </c>
      <c r="Y660" s="54">
        <v>7200</v>
      </c>
      <c r="Z660" s="54" t="s">
        <v>5889</v>
      </c>
      <c r="AA660" s="54"/>
      <c r="AB660" s="60" t="s">
        <v>6311</v>
      </c>
      <c r="AC660" s="54" t="s">
        <v>6024</v>
      </c>
      <c r="AD660" s="56">
        <v>40827.633310185185</v>
      </c>
      <c r="AE660" s="54" t="s">
        <v>6607</v>
      </c>
      <c r="AF660" s="60" t="s">
        <v>7266</v>
      </c>
      <c r="AG660" s="54" t="s">
        <v>55</v>
      </c>
      <c r="AH660" s="32"/>
      <c r="AI660" s="32"/>
      <c r="AJ660" s="32"/>
      <c r="AK660" s="32"/>
      <c r="AL660" s="32"/>
      <c r="AM660" s="32"/>
      <c r="AN660" s="74" t="s">
        <v>8638</v>
      </c>
      <c r="AO660" s="74" t="s">
        <v>8638</v>
      </c>
      <c r="AP660" s="74" t="s">
        <v>9035</v>
      </c>
      <c r="AQ660" s="74" t="s">
        <v>9035</v>
      </c>
      <c r="AR660" s="2"/>
      <c r="AS660" s="3"/>
      <c r="AT660" s="3"/>
      <c r="AU660" s="3"/>
      <c r="AV660" s="3"/>
    </row>
    <row r="661" spans="1:48" x14ac:dyDescent="0.25">
      <c r="A661" s="46" t="s">
        <v>836</v>
      </c>
      <c r="B661">
        <v>661</v>
      </c>
      <c r="C661" s="47" t="s">
        <v>8115</v>
      </c>
      <c r="D661" s="49"/>
      <c r="E661" s="50">
        <v>5931.666015625</v>
      </c>
      <c r="F661" s="50">
        <v>7552.8759765625</v>
      </c>
      <c r="G661" s="51"/>
      <c r="H661" s="52"/>
      <c r="I661" s="52"/>
      <c r="J661" s="63"/>
      <c r="K661" s="32">
        <v>4</v>
      </c>
      <c r="L661" s="32">
        <v>1</v>
      </c>
      <c r="M661" s="33">
        <v>3620.5418890000001</v>
      </c>
      <c r="N661" s="33">
        <v>4.17E-4</v>
      </c>
      <c r="O661" s="33">
        <v>2.6499999999999999E-4</v>
      </c>
      <c r="P661" s="33">
        <v>0.91173099999999996</v>
      </c>
      <c r="Q661" s="33">
        <v>0</v>
      </c>
      <c r="R661" s="33">
        <v>0</v>
      </c>
      <c r="S661" s="48">
        <v>661</v>
      </c>
      <c r="T6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1" s="54">
        <v>336</v>
      </c>
      <c r="V661" s="54">
        <v>741</v>
      </c>
      <c r="W661" s="54">
        <v>3107</v>
      </c>
      <c r="X661" s="54">
        <v>2965</v>
      </c>
      <c r="Y661" s="54">
        <v>7200</v>
      </c>
      <c r="Z661" s="54" t="s">
        <v>5890</v>
      </c>
      <c r="AA661" s="54" t="s">
        <v>6024</v>
      </c>
      <c r="AB661" s="60" t="s">
        <v>6507</v>
      </c>
      <c r="AC661" s="54" t="s">
        <v>6024</v>
      </c>
      <c r="AD661" s="56">
        <v>41883.79247685185</v>
      </c>
      <c r="AE661" s="54" t="s">
        <v>6607</v>
      </c>
      <c r="AF661" s="60" t="s">
        <v>7267</v>
      </c>
      <c r="AG661" s="54" t="s">
        <v>55</v>
      </c>
      <c r="AH661" s="32" t="s">
        <v>2111</v>
      </c>
      <c r="AI661" s="32" t="s">
        <v>2111</v>
      </c>
      <c r="AJ661" s="32" t="s">
        <v>2139</v>
      </c>
      <c r="AK661" s="32" t="s">
        <v>2139</v>
      </c>
      <c r="AL661" s="32"/>
      <c r="AM661" s="32"/>
      <c r="AN661" s="74" t="s">
        <v>9612</v>
      </c>
      <c r="AO661" s="74" t="s">
        <v>9612</v>
      </c>
      <c r="AP661" s="74" t="s">
        <v>9798</v>
      </c>
      <c r="AQ661" s="74" t="s">
        <v>9798</v>
      </c>
      <c r="AR661" s="2"/>
      <c r="AS661" s="3"/>
      <c r="AT661" s="3"/>
      <c r="AU661" s="3"/>
      <c r="AV661" s="3"/>
    </row>
    <row r="662" spans="1:48" x14ac:dyDescent="0.25">
      <c r="A662" s="46" t="s">
        <v>634</v>
      </c>
      <c r="B662">
        <v>662</v>
      </c>
      <c r="C662" s="47" t="s">
        <v>8116</v>
      </c>
      <c r="D662" s="49"/>
      <c r="E662" s="50">
        <v>8375.9306640625</v>
      </c>
      <c r="F662" s="50">
        <v>3339.743896484375</v>
      </c>
      <c r="G662" s="51"/>
      <c r="H662" s="52"/>
      <c r="I662" s="52"/>
      <c r="J662" s="63"/>
      <c r="K662" s="32">
        <v>0</v>
      </c>
      <c r="L662" s="32">
        <v>1</v>
      </c>
      <c r="M662" s="33">
        <v>0</v>
      </c>
      <c r="N662" s="33">
        <v>3.2499999999999999E-4</v>
      </c>
      <c r="O662" s="33">
        <v>3.0000000000000001E-6</v>
      </c>
      <c r="P662" s="33">
        <v>0.34740300000000002</v>
      </c>
      <c r="Q662" s="33">
        <v>0</v>
      </c>
      <c r="R662" s="33">
        <v>0</v>
      </c>
      <c r="S662" s="48">
        <v>662</v>
      </c>
      <c r="T6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2" s="54">
        <v>1440</v>
      </c>
      <c r="V662" s="54">
        <v>1089</v>
      </c>
      <c r="W662" s="54">
        <v>79899</v>
      </c>
      <c r="X662" s="54">
        <v>13518</v>
      </c>
      <c r="Y662" s="54"/>
      <c r="Z662" s="54"/>
      <c r="AA662" s="54"/>
      <c r="AB662" s="60" t="s">
        <v>6508</v>
      </c>
      <c r="AC662" s="54"/>
      <c r="AD662" s="56">
        <v>41319.630532407406</v>
      </c>
      <c r="AE662" s="54" t="s">
        <v>6607</v>
      </c>
      <c r="AF662" s="60" t="s">
        <v>7268</v>
      </c>
      <c r="AG662" s="54" t="s">
        <v>55</v>
      </c>
      <c r="AH662" s="32"/>
      <c r="AI662" s="32"/>
      <c r="AJ662" s="32"/>
      <c r="AK662" s="32"/>
      <c r="AL662" s="32"/>
      <c r="AM662" s="32"/>
      <c r="AN662" s="74" t="s">
        <v>8848</v>
      </c>
      <c r="AO662" s="74" t="s">
        <v>8848</v>
      </c>
      <c r="AP662" s="74" t="s">
        <v>9376</v>
      </c>
      <c r="AQ662" s="74" t="s">
        <v>9376</v>
      </c>
      <c r="AR662" s="2"/>
      <c r="AS662" s="3"/>
      <c r="AT662" s="3"/>
      <c r="AU662" s="3"/>
      <c r="AV662" s="3"/>
    </row>
    <row r="663" spans="1:48" x14ac:dyDescent="0.25">
      <c r="A663" s="46" t="s">
        <v>804</v>
      </c>
      <c r="B663">
        <v>663</v>
      </c>
      <c r="C663" s="47" t="s">
        <v>8117</v>
      </c>
      <c r="D663" s="49"/>
      <c r="E663" s="50">
        <v>3994.136962890625</v>
      </c>
      <c r="F663" s="50">
        <v>4439.23291015625</v>
      </c>
      <c r="G663" s="51"/>
      <c r="H663" s="52"/>
      <c r="I663" s="52"/>
      <c r="J663" s="63"/>
      <c r="K663" s="32">
        <v>4</v>
      </c>
      <c r="L663" s="32">
        <v>2</v>
      </c>
      <c r="M663" s="33">
        <v>1220.096528</v>
      </c>
      <c r="N663" s="33">
        <v>4.0400000000000001E-4</v>
      </c>
      <c r="O663" s="33">
        <v>7.2999999999999999E-5</v>
      </c>
      <c r="P663" s="33">
        <v>1.1611940000000001</v>
      </c>
      <c r="Q663" s="33">
        <v>0.16666666666666666</v>
      </c>
      <c r="R663" s="33">
        <v>0</v>
      </c>
      <c r="S663" s="48">
        <v>663</v>
      </c>
      <c r="T6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3" s="54">
        <v>19</v>
      </c>
      <c r="V663" s="54">
        <v>55</v>
      </c>
      <c r="W663" s="54">
        <v>815</v>
      </c>
      <c r="X663" s="54">
        <v>42</v>
      </c>
      <c r="Y663" s="54">
        <v>7200</v>
      </c>
      <c r="Z663" s="54" t="s">
        <v>5891</v>
      </c>
      <c r="AA663" s="54" t="s">
        <v>6194</v>
      </c>
      <c r="AB663" s="60" t="s">
        <v>6509</v>
      </c>
      <c r="AC663" s="54" t="s">
        <v>6024</v>
      </c>
      <c r="AD663" s="56">
        <v>42656.75886574074</v>
      </c>
      <c r="AE663" s="54" t="s">
        <v>6607</v>
      </c>
      <c r="AF663" s="60" t="s">
        <v>7269</v>
      </c>
      <c r="AG663" s="54" t="s">
        <v>55</v>
      </c>
      <c r="AH663" s="32" t="s">
        <v>9500</v>
      </c>
      <c r="AI663" s="32" t="s">
        <v>9500</v>
      </c>
      <c r="AJ663" s="32" t="s">
        <v>2139</v>
      </c>
      <c r="AK663" s="32" t="s">
        <v>2139</v>
      </c>
      <c r="AL663" s="32" t="s">
        <v>2266</v>
      </c>
      <c r="AM663" s="32" t="s">
        <v>2266</v>
      </c>
      <c r="AN663" s="74" t="s">
        <v>9613</v>
      </c>
      <c r="AO663" s="74" t="s">
        <v>9708</v>
      </c>
      <c r="AP663" s="74" t="s">
        <v>9799</v>
      </c>
      <c r="AQ663" s="74" t="s">
        <v>9799</v>
      </c>
      <c r="AR663" s="2"/>
      <c r="AS663" s="3"/>
      <c r="AT663" s="3"/>
      <c r="AU663" s="3"/>
      <c r="AV663" s="3"/>
    </row>
    <row r="664" spans="1:48" x14ac:dyDescent="0.25">
      <c r="A664" s="46" t="s">
        <v>635</v>
      </c>
      <c r="B664">
        <v>664</v>
      </c>
      <c r="C664" s="47" t="s">
        <v>8118</v>
      </c>
      <c r="D664" s="49"/>
      <c r="E664" s="50">
        <v>8088.13134765625</v>
      </c>
      <c r="F664" s="50">
        <v>5381.78466796875</v>
      </c>
      <c r="G664" s="51"/>
      <c r="H664" s="52"/>
      <c r="I664" s="52"/>
      <c r="J664" s="63"/>
      <c r="K664" s="32">
        <v>0</v>
      </c>
      <c r="L664" s="32">
        <v>2</v>
      </c>
      <c r="M664" s="33">
        <v>2.8038460000000001</v>
      </c>
      <c r="N664" s="33">
        <v>4.2999999999999999E-4</v>
      </c>
      <c r="O664" s="33">
        <v>3.97E-4</v>
      </c>
      <c r="P664" s="33">
        <v>0.36505399999999999</v>
      </c>
      <c r="Q664" s="33">
        <v>0</v>
      </c>
      <c r="R664" s="33">
        <v>0</v>
      </c>
      <c r="S664" s="48">
        <v>664</v>
      </c>
      <c r="T6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4" s="54">
        <v>485</v>
      </c>
      <c r="V664" s="54">
        <v>1835</v>
      </c>
      <c r="W664" s="54">
        <v>111384</v>
      </c>
      <c r="X664" s="54">
        <v>23726</v>
      </c>
      <c r="Y664" s="54">
        <v>7200</v>
      </c>
      <c r="Z664" s="54" t="s">
        <v>5892</v>
      </c>
      <c r="AA664" s="54" t="s">
        <v>6195</v>
      </c>
      <c r="AB664" s="60" t="s">
        <v>6510</v>
      </c>
      <c r="AC664" s="54" t="s">
        <v>6024</v>
      </c>
      <c r="AD664" s="56">
        <v>40729.839189814818</v>
      </c>
      <c r="AE664" s="54" t="s">
        <v>6607</v>
      </c>
      <c r="AF664" s="60" t="s">
        <v>7270</v>
      </c>
      <c r="AG664" s="54" t="s">
        <v>55</v>
      </c>
      <c r="AH664" s="32"/>
      <c r="AI664" s="32"/>
      <c r="AJ664" s="32"/>
      <c r="AK664" s="32"/>
      <c r="AL664" s="32"/>
      <c r="AM664" s="32"/>
      <c r="AN664" s="74" t="s">
        <v>8849</v>
      </c>
      <c r="AO664" s="74" t="s">
        <v>8995</v>
      </c>
      <c r="AP664" s="74" t="s">
        <v>9366</v>
      </c>
      <c r="AQ664" s="74" t="s">
        <v>9366</v>
      </c>
      <c r="AR664" s="2"/>
      <c r="AS664" s="3"/>
      <c r="AT664" s="3"/>
      <c r="AU664" s="3"/>
      <c r="AV664" s="3"/>
    </row>
    <row r="665" spans="1:48" x14ac:dyDescent="0.25">
      <c r="A665" s="46" t="s">
        <v>636</v>
      </c>
      <c r="B665">
        <v>665</v>
      </c>
      <c r="C665" s="47" t="s">
        <v>8119</v>
      </c>
      <c r="D665" s="49"/>
      <c r="E665" s="50">
        <v>3550.9521484375</v>
      </c>
      <c r="F665" s="50">
        <v>6046.89599609375</v>
      </c>
      <c r="G665" s="51"/>
      <c r="H665" s="52"/>
      <c r="I665" s="52"/>
      <c r="J665" s="63"/>
      <c r="K665" s="32">
        <v>1</v>
      </c>
      <c r="L665" s="32">
        <v>5</v>
      </c>
      <c r="M665" s="33">
        <v>40.846193999999997</v>
      </c>
      <c r="N665" s="33">
        <v>5.5500000000000005E-4</v>
      </c>
      <c r="O665" s="33">
        <v>4.0740000000000004E-3</v>
      </c>
      <c r="P665" s="33">
        <v>0.84827399999999997</v>
      </c>
      <c r="Q665" s="33">
        <v>0.36666666666666664</v>
      </c>
      <c r="R665" s="33">
        <v>0</v>
      </c>
      <c r="S665" s="48">
        <v>665</v>
      </c>
      <c r="T6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5" s="54">
        <v>249</v>
      </c>
      <c r="V665" s="54">
        <v>465</v>
      </c>
      <c r="W665" s="54">
        <v>30549</v>
      </c>
      <c r="X665" s="54">
        <v>15577</v>
      </c>
      <c r="Y665" s="54"/>
      <c r="Z665" s="54"/>
      <c r="AA665" s="54"/>
      <c r="AB665" s="54"/>
      <c r="AC665" s="54"/>
      <c r="AD665" s="56">
        <v>41792.680150462962</v>
      </c>
      <c r="AE665" s="54" t="s">
        <v>6607</v>
      </c>
      <c r="AF665" s="60" t="s">
        <v>7271</v>
      </c>
      <c r="AG665" s="54" t="s">
        <v>55</v>
      </c>
      <c r="AH665" s="32" t="s">
        <v>1760</v>
      </c>
      <c r="AI665" s="32" t="s">
        <v>1760</v>
      </c>
      <c r="AJ665" s="32" t="s">
        <v>2141</v>
      </c>
      <c r="AK665" s="32" t="s">
        <v>2141</v>
      </c>
      <c r="AL665" s="32" t="s">
        <v>2215</v>
      </c>
      <c r="AM665" s="32" t="s">
        <v>2215</v>
      </c>
      <c r="AN665" s="74" t="s">
        <v>9614</v>
      </c>
      <c r="AO665" s="74" t="s">
        <v>9709</v>
      </c>
      <c r="AP665" s="74" t="s">
        <v>9754</v>
      </c>
      <c r="AQ665" s="74" t="s">
        <v>9754</v>
      </c>
      <c r="AR665" s="2"/>
      <c r="AS665" s="3"/>
      <c r="AT665" s="3"/>
      <c r="AU665" s="3"/>
      <c r="AV665" s="3"/>
    </row>
    <row r="666" spans="1:48" x14ac:dyDescent="0.25">
      <c r="A666" s="46" t="s">
        <v>637</v>
      </c>
      <c r="B666">
        <v>666</v>
      </c>
      <c r="C666" s="47" t="s">
        <v>8120</v>
      </c>
      <c r="D666" s="49"/>
      <c r="E666" s="50">
        <v>2886.712890625</v>
      </c>
      <c r="F666" s="50">
        <v>5128.14306640625</v>
      </c>
      <c r="G666" s="51"/>
      <c r="H666" s="52"/>
      <c r="I666" s="52"/>
      <c r="J666" s="63"/>
      <c r="K666" s="32">
        <v>0</v>
      </c>
      <c r="L666" s="32">
        <v>4</v>
      </c>
      <c r="M666" s="33">
        <v>13.468173</v>
      </c>
      <c r="N666" s="33">
        <v>5.3600000000000002E-4</v>
      </c>
      <c r="O666" s="33">
        <v>3.4759999999999999E-3</v>
      </c>
      <c r="P666" s="33">
        <v>0.60926999999999998</v>
      </c>
      <c r="Q666" s="33">
        <v>0.41666666666666669</v>
      </c>
      <c r="R666" s="33">
        <v>0</v>
      </c>
      <c r="S666" s="48">
        <v>666</v>
      </c>
      <c r="T6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6" s="54">
        <v>1899</v>
      </c>
      <c r="V666" s="54">
        <v>3494</v>
      </c>
      <c r="W666" s="54">
        <v>13294</v>
      </c>
      <c r="X666" s="54">
        <v>2770</v>
      </c>
      <c r="Y666" s="54">
        <v>-25200</v>
      </c>
      <c r="Z666" s="54" t="s">
        <v>5893</v>
      </c>
      <c r="AA666" s="54" t="s">
        <v>6196</v>
      </c>
      <c r="AB666" s="60" t="s">
        <v>6511</v>
      </c>
      <c r="AC666" s="54" t="s">
        <v>6577</v>
      </c>
      <c r="AD666" s="56">
        <v>40925.383819444447</v>
      </c>
      <c r="AE666" s="54" t="s">
        <v>6607</v>
      </c>
      <c r="AF666" s="60" t="s">
        <v>7272</v>
      </c>
      <c r="AG666" s="54" t="s">
        <v>55</v>
      </c>
      <c r="AH666" s="32"/>
      <c r="AI666" s="32"/>
      <c r="AJ666" s="32"/>
      <c r="AK666" s="32"/>
      <c r="AL666" s="32"/>
      <c r="AM666" s="32"/>
      <c r="AN666" s="74" t="s">
        <v>9615</v>
      </c>
      <c r="AO666" s="74" t="s">
        <v>8638</v>
      </c>
      <c r="AP666" s="74" t="s">
        <v>9035</v>
      </c>
      <c r="AQ666" s="74" t="s">
        <v>9035</v>
      </c>
      <c r="AR666" s="2"/>
      <c r="AS666" s="3"/>
      <c r="AT666" s="3"/>
      <c r="AU666" s="3"/>
      <c r="AV666" s="3"/>
    </row>
    <row r="667" spans="1:48" x14ac:dyDescent="0.25">
      <c r="A667" s="46" t="s">
        <v>638</v>
      </c>
      <c r="B667">
        <v>667</v>
      </c>
      <c r="C667" s="47" t="s">
        <v>8121</v>
      </c>
      <c r="D667" s="49"/>
      <c r="E667" s="50">
        <v>2475.012939453125</v>
      </c>
      <c r="F667" s="50">
        <v>5616.1171875</v>
      </c>
      <c r="G667" s="51"/>
      <c r="H667" s="52"/>
      <c r="I667" s="52"/>
      <c r="J667" s="63"/>
      <c r="K667" s="32">
        <v>0</v>
      </c>
      <c r="L667" s="32">
        <v>1</v>
      </c>
      <c r="M667" s="33">
        <v>0</v>
      </c>
      <c r="N667" s="33">
        <v>0.111111</v>
      </c>
      <c r="O667" s="33">
        <v>0</v>
      </c>
      <c r="P667" s="33">
        <v>0.58536600000000005</v>
      </c>
      <c r="Q667" s="33">
        <v>0</v>
      </c>
      <c r="R667" s="33">
        <v>0</v>
      </c>
      <c r="S667" s="48">
        <v>667</v>
      </c>
      <c r="T6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7" s="54">
        <v>2089</v>
      </c>
      <c r="V667" s="54">
        <v>3813</v>
      </c>
      <c r="W667" s="54">
        <v>44001</v>
      </c>
      <c r="X667" s="54">
        <v>75384</v>
      </c>
      <c r="Y667" s="54">
        <v>7200</v>
      </c>
      <c r="Z667" s="54" t="s">
        <v>5894</v>
      </c>
      <c r="AA667" s="54" t="s">
        <v>6197</v>
      </c>
      <c r="AB667" s="54"/>
      <c r="AC667" s="54" t="s">
        <v>6604</v>
      </c>
      <c r="AD667" s="56">
        <v>40142.640833333331</v>
      </c>
      <c r="AE667" s="54" t="s">
        <v>6607</v>
      </c>
      <c r="AF667" s="60" t="s">
        <v>7273</v>
      </c>
      <c r="AG667" s="54" t="s">
        <v>55</v>
      </c>
      <c r="AH667" s="32"/>
      <c r="AI667" s="32"/>
      <c r="AJ667" s="32"/>
      <c r="AK667" s="32"/>
      <c r="AL667" s="32"/>
      <c r="AM667" s="32"/>
      <c r="AN667" s="74" t="s">
        <v>8850</v>
      </c>
      <c r="AO667" s="74" t="s">
        <v>8850</v>
      </c>
      <c r="AP667" s="74" t="s">
        <v>9377</v>
      </c>
      <c r="AQ667" s="74" t="s">
        <v>9377</v>
      </c>
      <c r="AR667" s="2"/>
      <c r="AS667" s="3"/>
      <c r="AT667" s="3"/>
      <c r="AU667" s="3"/>
      <c r="AV667" s="3"/>
    </row>
    <row r="668" spans="1:48" x14ac:dyDescent="0.25">
      <c r="A668" s="46" t="s">
        <v>687</v>
      </c>
      <c r="B668">
        <v>668</v>
      </c>
      <c r="C668" s="47" t="s">
        <v>8122</v>
      </c>
      <c r="D668" s="49"/>
      <c r="E668" s="50">
        <v>3157.298095703125</v>
      </c>
      <c r="F668" s="50">
        <v>5392.28662109375</v>
      </c>
      <c r="G668" s="51"/>
      <c r="H668" s="52"/>
      <c r="I668" s="52"/>
      <c r="J668" s="63"/>
      <c r="K668" s="32">
        <v>6</v>
      </c>
      <c r="L668" s="32">
        <v>1</v>
      </c>
      <c r="M668" s="33">
        <v>20</v>
      </c>
      <c r="N668" s="33">
        <v>0.2</v>
      </c>
      <c r="O668" s="33">
        <v>0</v>
      </c>
      <c r="P668" s="33">
        <v>3.073169</v>
      </c>
      <c r="Q668" s="33">
        <v>0</v>
      </c>
      <c r="R668" s="33">
        <v>0</v>
      </c>
      <c r="S668" s="48">
        <v>668</v>
      </c>
      <c r="T6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68" s="54">
        <v>1377</v>
      </c>
      <c r="V668" s="54">
        <v>1398</v>
      </c>
      <c r="W668" s="54">
        <v>9647</v>
      </c>
      <c r="X668" s="54">
        <v>73529</v>
      </c>
      <c r="Y668" s="54"/>
      <c r="Z668" s="54" t="s">
        <v>5895</v>
      </c>
      <c r="AA668" s="54"/>
      <c r="AB668" s="60" t="s">
        <v>6512</v>
      </c>
      <c r="AC668" s="54"/>
      <c r="AD668" s="56">
        <v>42839.357847222222</v>
      </c>
      <c r="AE668" s="54" t="s">
        <v>6607</v>
      </c>
      <c r="AF668" s="60" t="s">
        <v>7274</v>
      </c>
      <c r="AG668" s="54" t="s">
        <v>55</v>
      </c>
      <c r="AH668" s="32" t="s">
        <v>1997</v>
      </c>
      <c r="AI668" s="32" t="s">
        <v>1997</v>
      </c>
      <c r="AJ668" s="32" t="s">
        <v>2139</v>
      </c>
      <c r="AK668" s="32" t="s">
        <v>2139</v>
      </c>
      <c r="AL668" s="32"/>
      <c r="AM668" s="32"/>
      <c r="AN668" s="74" t="s">
        <v>8851</v>
      </c>
      <c r="AO668" s="74" t="s">
        <v>8851</v>
      </c>
      <c r="AP668" s="74" t="s">
        <v>9378</v>
      </c>
      <c r="AQ668" s="74" t="s">
        <v>9378</v>
      </c>
      <c r="AR668" s="2"/>
      <c r="AS668" s="3"/>
      <c r="AT668" s="3"/>
      <c r="AU668" s="3"/>
      <c r="AV668" s="3"/>
    </row>
    <row r="669" spans="1:48" x14ac:dyDescent="0.25">
      <c r="A669" s="46" t="s">
        <v>639</v>
      </c>
      <c r="B669">
        <v>669</v>
      </c>
      <c r="C669" s="47" t="s">
        <v>8123</v>
      </c>
      <c r="D669" s="49"/>
      <c r="E669" s="50">
        <v>188.76991271972656</v>
      </c>
      <c r="F669" s="50">
        <v>4145.2890625</v>
      </c>
      <c r="G669" s="51"/>
      <c r="H669" s="52"/>
      <c r="I669" s="52"/>
      <c r="J669" s="63"/>
      <c r="K669" s="32">
        <v>2</v>
      </c>
      <c r="L669" s="32">
        <v>2</v>
      </c>
      <c r="M669" s="33">
        <v>0</v>
      </c>
      <c r="N669" s="33">
        <v>3.8099999999999999E-4</v>
      </c>
      <c r="O669" s="33">
        <v>5.0000000000000002E-5</v>
      </c>
      <c r="P669" s="33">
        <v>0.67447000000000001</v>
      </c>
      <c r="Q669" s="33">
        <v>0.5</v>
      </c>
      <c r="R669" s="33">
        <v>0</v>
      </c>
      <c r="S669" s="48">
        <v>669</v>
      </c>
      <c r="T6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669" s="54">
        <v>197</v>
      </c>
      <c r="V669" s="54">
        <v>789</v>
      </c>
      <c r="W669" s="54">
        <v>43225</v>
      </c>
      <c r="X669" s="54">
        <v>105425</v>
      </c>
      <c r="Y669" s="54">
        <v>7200</v>
      </c>
      <c r="Z669" s="54"/>
      <c r="AA669" s="54"/>
      <c r="AB669" s="60" t="s">
        <v>6513</v>
      </c>
      <c r="AC669" s="54" t="s">
        <v>6024</v>
      </c>
      <c r="AD669" s="56">
        <v>39920.837858796294</v>
      </c>
      <c r="AE669" s="54" t="s">
        <v>6607</v>
      </c>
      <c r="AF669" s="60" t="s">
        <v>7275</v>
      </c>
      <c r="AG669" s="54" t="s">
        <v>55</v>
      </c>
      <c r="AH669" s="32" t="s">
        <v>8388</v>
      </c>
      <c r="AI669" s="32" t="s">
        <v>8388</v>
      </c>
      <c r="AJ669" s="32" t="s">
        <v>8447</v>
      </c>
      <c r="AK669" s="32" t="s">
        <v>8447</v>
      </c>
      <c r="AL669" s="32" t="s">
        <v>8481</v>
      </c>
      <c r="AM669" s="32" t="s">
        <v>8481</v>
      </c>
      <c r="AN669" s="74" t="s">
        <v>8852</v>
      </c>
      <c r="AO669" s="74" t="s">
        <v>8852</v>
      </c>
      <c r="AP669" s="74" t="s">
        <v>9379</v>
      </c>
      <c r="AQ669" s="74" t="s">
        <v>9379</v>
      </c>
      <c r="AR669" s="2"/>
      <c r="AS669" s="3"/>
      <c r="AT669" s="3"/>
      <c r="AU669" s="3"/>
      <c r="AV669" s="3"/>
    </row>
    <row r="670" spans="1:48" x14ac:dyDescent="0.25">
      <c r="A670" s="46" t="s">
        <v>821</v>
      </c>
      <c r="B670">
        <v>670</v>
      </c>
      <c r="C670" s="47" t="s">
        <v>8124</v>
      </c>
      <c r="D670" s="49"/>
      <c r="E670" s="50">
        <v>2830.64501953125</v>
      </c>
      <c r="F670" s="50">
        <v>2910.065185546875</v>
      </c>
      <c r="G670" s="51"/>
      <c r="H670" s="52"/>
      <c r="I670" s="52"/>
      <c r="J670" s="63"/>
      <c r="K670" s="32">
        <v>2</v>
      </c>
      <c r="L670" s="32">
        <v>2</v>
      </c>
      <c r="M670" s="33">
        <v>1230.9927049999999</v>
      </c>
      <c r="N670" s="33">
        <v>4.8000000000000001E-4</v>
      </c>
      <c r="O670" s="33">
        <v>9.6699999999999998E-4</v>
      </c>
      <c r="P670" s="33">
        <v>0.75936899999999996</v>
      </c>
      <c r="Q670" s="33">
        <v>8.3333333333333329E-2</v>
      </c>
      <c r="R670" s="33">
        <v>0</v>
      </c>
      <c r="S670" s="48">
        <v>670</v>
      </c>
      <c r="T6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0" s="54">
        <v>184</v>
      </c>
      <c r="V670" s="54">
        <v>342</v>
      </c>
      <c r="W670" s="54">
        <v>656</v>
      </c>
      <c r="X670" s="54">
        <v>1042</v>
      </c>
      <c r="Y670" s="54">
        <v>-25200</v>
      </c>
      <c r="Z670" s="54"/>
      <c r="AA670" s="54"/>
      <c r="AB670" s="54"/>
      <c r="AC670" s="54" t="s">
        <v>6577</v>
      </c>
      <c r="AD670" s="56">
        <v>42839.692025462966</v>
      </c>
      <c r="AE670" s="54" t="s">
        <v>6607</v>
      </c>
      <c r="AF670" s="60" t="s">
        <v>7276</v>
      </c>
      <c r="AG670" s="54" t="s">
        <v>55</v>
      </c>
      <c r="AH670" s="32" t="s">
        <v>1859</v>
      </c>
      <c r="AI670" s="32" t="s">
        <v>1859</v>
      </c>
      <c r="AJ670" s="32" t="s">
        <v>2142</v>
      </c>
      <c r="AK670" s="32" t="s">
        <v>2142</v>
      </c>
      <c r="AL670" s="32"/>
      <c r="AM670" s="32"/>
      <c r="AN670" s="74" t="s">
        <v>8924</v>
      </c>
      <c r="AO670" s="74" t="s">
        <v>8924</v>
      </c>
      <c r="AP670" s="74" t="s">
        <v>9442</v>
      </c>
      <c r="AQ670" s="74" t="s">
        <v>9442</v>
      </c>
      <c r="AR670" s="2"/>
      <c r="AS670" s="3"/>
      <c r="AT670" s="3"/>
      <c r="AU670" s="3"/>
      <c r="AV670" s="3"/>
    </row>
    <row r="671" spans="1:48" x14ac:dyDescent="0.25">
      <c r="A671" s="46" t="s">
        <v>640</v>
      </c>
      <c r="B671">
        <v>671</v>
      </c>
      <c r="C671" s="47" t="s">
        <v>8125</v>
      </c>
      <c r="D671" s="49"/>
      <c r="E671" s="50">
        <v>1126.748779296875</v>
      </c>
      <c r="F671" s="50">
        <v>3696.51123046875</v>
      </c>
      <c r="G671" s="51"/>
      <c r="H671" s="52"/>
      <c r="I671" s="52"/>
      <c r="J671" s="63"/>
      <c r="K671" s="32">
        <v>2</v>
      </c>
      <c r="L671" s="32">
        <v>3</v>
      </c>
      <c r="M671" s="33">
        <v>357.30194899999998</v>
      </c>
      <c r="N671" s="33">
        <v>4.3199999999999998E-4</v>
      </c>
      <c r="O671" s="33">
        <v>1.4300000000000001E-4</v>
      </c>
      <c r="P671" s="33">
        <v>0.80943100000000001</v>
      </c>
      <c r="Q671" s="33">
        <v>0.16666666666666666</v>
      </c>
      <c r="R671" s="33">
        <v>0</v>
      </c>
      <c r="S671" s="48">
        <v>671</v>
      </c>
      <c r="T6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1" s="54">
        <v>363</v>
      </c>
      <c r="V671" s="54">
        <v>158</v>
      </c>
      <c r="W671" s="54">
        <v>1556</v>
      </c>
      <c r="X671" s="54">
        <v>1561</v>
      </c>
      <c r="Y671" s="54"/>
      <c r="Z671" s="54"/>
      <c r="AA671" s="54"/>
      <c r="AB671" s="54"/>
      <c r="AC671" s="54"/>
      <c r="AD671" s="56">
        <v>42956.355486111112</v>
      </c>
      <c r="AE671" s="54" t="s">
        <v>6607</v>
      </c>
      <c r="AF671" s="60" t="s">
        <v>7277</v>
      </c>
      <c r="AG671" s="54" t="s">
        <v>55</v>
      </c>
      <c r="AH671" s="32" t="s">
        <v>1973</v>
      </c>
      <c r="AI671" s="32" t="s">
        <v>1973</v>
      </c>
      <c r="AJ671" s="32" t="s">
        <v>2139</v>
      </c>
      <c r="AK671" s="32" t="s">
        <v>2139</v>
      </c>
      <c r="AL671" s="32" t="s">
        <v>2241</v>
      </c>
      <c r="AM671" s="32" t="s">
        <v>2241</v>
      </c>
      <c r="AN671" s="74" t="s">
        <v>8853</v>
      </c>
      <c r="AO671" s="74" t="s">
        <v>8853</v>
      </c>
      <c r="AP671" s="74" t="s">
        <v>9380</v>
      </c>
      <c r="AQ671" s="74" t="s">
        <v>9380</v>
      </c>
      <c r="AR671" s="2"/>
      <c r="AS671" s="3"/>
      <c r="AT671" s="3"/>
      <c r="AU671" s="3"/>
      <c r="AV671" s="3"/>
    </row>
    <row r="672" spans="1:48" x14ac:dyDescent="0.25">
      <c r="A672" s="46" t="s">
        <v>642</v>
      </c>
      <c r="B672">
        <v>672</v>
      </c>
      <c r="C672" s="47" t="s">
        <v>8126</v>
      </c>
      <c r="D672" s="49"/>
      <c r="E672" s="50">
        <v>4927.05419921875</v>
      </c>
      <c r="F672" s="50">
        <v>6360.09716796875</v>
      </c>
      <c r="G672" s="51"/>
      <c r="H672" s="52"/>
      <c r="I672" s="52"/>
      <c r="J672" s="63"/>
      <c r="K672" s="32">
        <v>1</v>
      </c>
      <c r="L672" s="32">
        <v>5</v>
      </c>
      <c r="M672" s="33">
        <v>3822.4271309999999</v>
      </c>
      <c r="N672" s="33">
        <v>4.4499999999999997E-4</v>
      </c>
      <c r="O672" s="33">
        <v>2.3900000000000001E-4</v>
      </c>
      <c r="P672" s="33">
        <v>1.11714</v>
      </c>
      <c r="Q672" s="33">
        <v>0.1</v>
      </c>
      <c r="R672" s="33">
        <v>0.2</v>
      </c>
      <c r="S672" s="48">
        <v>672</v>
      </c>
      <c r="T6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2" s="54">
        <v>119</v>
      </c>
      <c r="V672" s="54">
        <v>39</v>
      </c>
      <c r="W672" s="54">
        <v>544</v>
      </c>
      <c r="X672" s="54">
        <v>779</v>
      </c>
      <c r="Y672" s="54"/>
      <c r="Z672" s="54" t="s">
        <v>5896</v>
      </c>
      <c r="AA672" s="54"/>
      <c r="AB672" s="54"/>
      <c r="AC672" s="54"/>
      <c r="AD672" s="56">
        <v>43205.474745370368</v>
      </c>
      <c r="AE672" s="54" t="s">
        <v>6607</v>
      </c>
      <c r="AF672" s="60" t="s">
        <v>7278</v>
      </c>
      <c r="AG672" s="54" t="s">
        <v>55</v>
      </c>
      <c r="AH672" s="32" t="s">
        <v>8389</v>
      </c>
      <c r="AI672" s="32" t="s">
        <v>8389</v>
      </c>
      <c r="AJ672" s="32" t="s">
        <v>2139</v>
      </c>
      <c r="AK672" s="32" t="s">
        <v>2139</v>
      </c>
      <c r="AL672" s="32"/>
      <c r="AM672" s="32"/>
      <c r="AN672" s="74" t="s">
        <v>8854</v>
      </c>
      <c r="AO672" s="74" t="s">
        <v>8996</v>
      </c>
      <c r="AP672" s="74" t="s">
        <v>9381</v>
      </c>
      <c r="AQ672" s="74" t="s">
        <v>9381</v>
      </c>
      <c r="AR672" s="2"/>
      <c r="AS672" s="3"/>
      <c r="AT672" s="3"/>
      <c r="AU672" s="3"/>
      <c r="AV672" s="3"/>
    </row>
    <row r="673" spans="1:48" x14ac:dyDescent="0.25">
      <c r="A673" s="46" t="s">
        <v>981</v>
      </c>
      <c r="B673">
        <v>673</v>
      </c>
      <c r="C673" s="47" t="s">
        <v>8127</v>
      </c>
      <c r="D673" s="49"/>
      <c r="E673" s="50">
        <v>8096.59228515625</v>
      </c>
      <c r="F673" s="50">
        <v>7413.1796875</v>
      </c>
      <c r="G673" s="51"/>
      <c r="H673" s="52"/>
      <c r="I673" s="52"/>
      <c r="J673" s="63"/>
      <c r="K673" s="32">
        <v>1</v>
      </c>
      <c r="L673" s="32">
        <v>0</v>
      </c>
      <c r="M673" s="33">
        <v>0</v>
      </c>
      <c r="N673" s="33">
        <v>3.5E-4</v>
      </c>
      <c r="O673" s="33">
        <v>1.0000000000000001E-5</v>
      </c>
      <c r="P673" s="33">
        <v>0.33991399999999999</v>
      </c>
      <c r="Q673" s="33">
        <v>0</v>
      </c>
      <c r="R673" s="33">
        <v>0</v>
      </c>
      <c r="S673" s="48">
        <v>673</v>
      </c>
      <c r="T6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3" s="54">
        <v>149</v>
      </c>
      <c r="V673" s="54">
        <v>87</v>
      </c>
      <c r="W673" s="54">
        <v>966</v>
      </c>
      <c r="X673" s="54">
        <v>592</v>
      </c>
      <c r="Y673" s="54"/>
      <c r="Z673" s="54" t="s">
        <v>5897</v>
      </c>
      <c r="AA673" s="54" t="s">
        <v>6020</v>
      </c>
      <c r="AB673" s="54"/>
      <c r="AC673" s="54"/>
      <c r="AD673" s="56">
        <v>40987.417997685188</v>
      </c>
      <c r="AE673" s="54" t="s">
        <v>6607</v>
      </c>
      <c r="AF673" s="60" t="s">
        <v>7279</v>
      </c>
      <c r="AG673" s="54" t="s">
        <v>54</v>
      </c>
      <c r="AH673" s="32"/>
      <c r="AI673" s="32"/>
      <c r="AJ673" s="32"/>
      <c r="AK673" s="32"/>
      <c r="AL673" s="32"/>
      <c r="AM673" s="32"/>
      <c r="AN673" s="32"/>
      <c r="AO673" s="32"/>
      <c r="AP673" s="32"/>
      <c r="AQ673" s="32"/>
      <c r="AR673" s="2"/>
      <c r="AS673" s="3"/>
      <c r="AT673" s="3"/>
      <c r="AU673" s="3"/>
      <c r="AV673" s="3"/>
    </row>
    <row r="674" spans="1:48" x14ac:dyDescent="0.25">
      <c r="A674" s="46" t="s">
        <v>643</v>
      </c>
      <c r="B674">
        <v>674</v>
      </c>
      <c r="C674" s="47" t="s">
        <v>8128</v>
      </c>
      <c r="D674" s="49"/>
      <c r="E674" s="50">
        <v>6215.79443359375</v>
      </c>
      <c r="F674" s="50">
        <v>1357.8148193359375</v>
      </c>
      <c r="G674" s="51"/>
      <c r="H674" s="52"/>
      <c r="I674" s="52"/>
      <c r="J674" s="63"/>
      <c r="K674" s="32">
        <v>0</v>
      </c>
      <c r="L674" s="32">
        <v>2</v>
      </c>
      <c r="M674" s="33">
        <v>0</v>
      </c>
      <c r="N674" s="33">
        <v>4.5100000000000001E-4</v>
      </c>
      <c r="O674" s="33">
        <v>3.3E-4</v>
      </c>
      <c r="P674" s="33">
        <v>0.47911500000000001</v>
      </c>
      <c r="Q674" s="33">
        <v>0.5</v>
      </c>
      <c r="R674" s="33">
        <v>0</v>
      </c>
      <c r="S674" s="48">
        <v>674</v>
      </c>
      <c r="T6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4" s="54">
        <v>37</v>
      </c>
      <c r="V674" s="54">
        <v>10</v>
      </c>
      <c r="W674" s="54">
        <v>9</v>
      </c>
      <c r="X674" s="54">
        <v>1</v>
      </c>
      <c r="Y674" s="54"/>
      <c r="Z674" s="54" t="s">
        <v>5898</v>
      </c>
      <c r="AA674" s="54" t="s">
        <v>6017</v>
      </c>
      <c r="AB674" s="54"/>
      <c r="AC674" s="54"/>
      <c r="AD674" s="56">
        <v>43194.519490740742</v>
      </c>
      <c r="AE674" s="54" t="s">
        <v>6607</v>
      </c>
      <c r="AF674" s="60" t="s">
        <v>7280</v>
      </c>
      <c r="AG674" s="54" t="s">
        <v>55</v>
      </c>
      <c r="AH674" s="32"/>
      <c r="AI674" s="32"/>
      <c r="AJ674" s="32"/>
      <c r="AK674" s="32"/>
      <c r="AL674" s="32"/>
      <c r="AM674" s="32"/>
      <c r="AN674" s="74" t="s">
        <v>8855</v>
      </c>
      <c r="AO674" s="74" t="s">
        <v>8855</v>
      </c>
      <c r="AP674" s="74" t="s">
        <v>9382</v>
      </c>
      <c r="AQ674" s="74" t="s">
        <v>9382</v>
      </c>
      <c r="AR674" s="2"/>
      <c r="AS674" s="3"/>
      <c r="AT674" s="3"/>
      <c r="AU674" s="3"/>
      <c r="AV674" s="3"/>
    </row>
    <row r="675" spans="1:48" x14ac:dyDescent="0.25">
      <c r="A675" s="46" t="s">
        <v>644</v>
      </c>
      <c r="B675">
        <v>675</v>
      </c>
      <c r="C675" s="47" t="s">
        <v>8129</v>
      </c>
      <c r="D675" s="49"/>
      <c r="E675" s="50">
        <v>6247.00634765625</v>
      </c>
      <c r="F675" s="50">
        <v>6152.53564453125</v>
      </c>
      <c r="G675" s="51"/>
      <c r="H675" s="52"/>
      <c r="I675" s="52"/>
      <c r="J675" s="63"/>
      <c r="K675" s="32">
        <v>2</v>
      </c>
      <c r="L675" s="32">
        <v>12</v>
      </c>
      <c r="M675" s="33">
        <v>905.28993800000001</v>
      </c>
      <c r="N675" s="33">
        <v>5.3899999999999998E-4</v>
      </c>
      <c r="O675" s="33">
        <v>5.0769999999999999E-3</v>
      </c>
      <c r="P675" s="33">
        <v>1.4829330000000001</v>
      </c>
      <c r="Q675" s="33">
        <v>0.12727272727272726</v>
      </c>
      <c r="R675" s="33">
        <v>9.0909090909090912E-2</v>
      </c>
      <c r="S675" s="48">
        <v>675</v>
      </c>
      <c r="T6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5" s="54">
        <v>477</v>
      </c>
      <c r="V675" s="54">
        <v>887</v>
      </c>
      <c r="W675" s="54">
        <v>63480</v>
      </c>
      <c r="X675" s="54">
        <v>20176</v>
      </c>
      <c r="Y675" s="54">
        <v>7200</v>
      </c>
      <c r="Z675" s="54"/>
      <c r="AA675" s="54"/>
      <c r="AB675" s="54"/>
      <c r="AC675" s="54" t="s">
        <v>6024</v>
      </c>
      <c r="AD675" s="56">
        <v>41824.945462962962</v>
      </c>
      <c r="AE675" s="54" t="s">
        <v>6607</v>
      </c>
      <c r="AF675" s="60" t="s">
        <v>7281</v>
      </c>
      <c r="AG675" s="54" t="s">
        <v>55</v>
      </c>
      <c r="AH675" s="32" t="s">
        <v>8390</v>
      </c>
      <c r="AI675" s="32" t="s">
        <v>8390</v>
      </c>
      <c r="AJ675" s="32" t="s">
        <v>8448</v>
      </c>
      <c r="AK675" s="32" t="s">
        <v>8448</v>
      </c>
      <c r="AL675" s="32" t="s">
        <v>2226</v>
      </c>
      <c r="AM675" s="32" t="s">
        <v>2226</v>
      </c>
      <c r="AN675" s="74" t="s">
        <v>9616</v>
      </c>
      <c r="AO675" s="74" t="s">
        <v>9710</v>
      </c>
      <c r="AP675" s="74" t="s">
        <v>9800</v>
      </c>
      <c r="AQ675" s="74" t="s">
        <v>9800</v>
      </c>
      <c r="AR675" s="2"/>
      <c r="AS675" s="3"/>
      <c r="AT675" s="3"/>
      <c r="AU675" s="3"/>
      <c r="AV675" s="3"/>
    </row>
    <row r="676" spans="1:48" x14ac:dyDescent="0.25">
      <c r="A676" s="46" t="s">
        <v>806</v>
      </c>
      <c r="B676">
        <v>676</v>
      </c>
      <c r="C676" s="47" t="s">
        <v>8130</v>
      </c>
      <c r="D676" s="49"/>
      <c r="E676" s="50">
        <v>6122.4384765625</v>
      </c>
      <c r="F676" s="50">
        <v>7468.04443359375</v>
      </c>
      <c r="G676" s="51"/>
      <c r="H676" s="52"/>
      <c r="I676" s="52"/>
      <c r="J676" s="63"/>
      <c r="K676" s="32">
        <v>3</v>
      </c>
      <c r="L676" s="32">
        <v>1</v>
      </c>
      <c r="M676" s="33">
        <v>4.7109860000000001</v>
      </c>
      <c r="N676" s="33">
        <v>4.2299999999999998E-4</v>
      </c>
      <c r="O676" s="33">
        <v>4.5399999999999998E-4</v>
      </c>
      <c r="P676" s="33">
        <v>0.52173099999999994</v>
      </c>
      <c r="Q676" s="33">
        <v>0</v>
      </c>
      <c r="R676" s="33">
        <v>0</v>
      </c>
      <c r="S676" s="48">
        <v>676</v>
      </c>
      <c r="T6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6" s="54">
        <v>2373</v>
      </c>
      <c r="V676" s="54">
        <v>388</v>
      </c>
      <c r="W676" s="54">
        <v>6976</v>
      </c>
      <c r="X676" s="54">
        <v>18094</v>
      </c>
      <c r="Y676" s="54"/>
      <c r="Z676" s="54" t="s">
        <v>5899</v>
      </c>
      <c r="AA676" s="54" t="s">
        <v>6198</v>
      </c>
      <c r="AB676" s="54"/>
      <c r="AC676" s="54"/>
      <c r="AD676" s="56">
        <v>42903.194027777776</v>
      </c>
      <c r="AE676" s="54" t="s">
        <v>6607</v>
      </c>
      <c r="AF676" s="60" t="s">
        <v>7282</v>
      </c>
      <c r="AG676" s="54" t="s">
        <v>55</v>
      </c>
      <c r="AH676" s="32" t="s">
        <v>2083</v>
      </c>
      <c r="AI676" s="32" t="s">
        <v>2083</v>
      </c>
      <c r="AJ676" s="32" t="s">
        <v>2139</v>
      </c>
      <c r="AK676" s="32" t="s">
        <v>2139</v>
      </c>
      <c r="AL676" s="32"/>
      <c r="AM676" s="32"/>
      <c r="AN676" s="74" t="s">
        <v>9617</v>
      </c>
      <c r="AO676" s="74" t="s">
        <v>9617</v>
      </c>
      <c r="AP676" s="74" t="s">
        <v>9801</v>
      </c>
      <c r="AQ676" s="74" t="s">
        <v>9801</v>
      </c>
      <c r="AR676" s="2"/>
      <c r="AS676" s="3"/>
      <c r="AT676" s="3"/>
      <c r="AU676" s="3"/>
      <c r="AV676" s="3"/>
    </row>
    <row r="677" spans="1:48" x14ac:dyDescent="0.25">
      <c r="A677" s="46" t="s">
        <v>646</v>
      </c>
      <c r="B677">
        <v>677</v>
      </c>
      <c r="C677" s="47" t="s">
        <v>8131</v>
      </c>
      <c r="D677" s="49"/>
      <c r="E677" s="50">
        <v>8830.3984375</v>
      </c>
      <c r="F677" s="50">
        <v>5982.46435546875</v>
      </c>
      <c r="G677" s="51"/>
      <c r="H677" s="52"/>
      <c r="I677" s="52"/>
      <c r="J677" s="63"/>
      <c r="K677" s="32">
        <v>0</v>
      </c>
      <c r="L677" s="32">
        <v>1</v>
      </c>
      <c r="M677" s="33">
        <v>0</v>
      </c>
      <c r="N677" s="33">
        <v>1</v>
      </c>
      <c r="O677" s="33">
        <v>0</v>
      </c>
      <c r="P677" s="33">
        <v>0.99999899999999997</v>
      </c>
      <c r="Q677" s="33">
        <v>0</v>
      </c>
      <c r="R677" s="33">
        <v>0</v>
      </c>
      <c r="S677" s="48">
        <v>677</v>
      </c>
      <c r="T6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7" s="54">
        <v>983</v>
      </c>
      <c r="V677" s="54">
        <v>226</v>
      </c>
      <c r="W677" s="54">
        <v>15965</v>
      </c>
      <c r="X677" s="54">
        <v>30727</v>
      </c>
      <c r="Y677" s="54">
        <v>-25200</v>
      </c>
      <c r="Z677" s="54"/>
      <c r="AA677" s="54" t="s">
        <v>6199</v>
      </c>
      <c r="AB677" s="54"/>
      <c r="AC677" s="54" t="s">
        <v>6577</v>
      </c>
      <c r="AD677" s="56">
        <v>42674.811666666668</v>
      </c>
      <c r="AE677" s="54" t="s">
        <v>6607</v>
      </c>
      <c r="AF677" s="60" t="s">
        <v>7283</v>
      </c>
      <c r="AG677" s="54" t="s">
        <v>55</v>
      </c>
      <c r="AH677" s="32" t="s">
        <v>1971</v>
      </c>
      <c r="AI677" s="32" t="s">
        <v>1971</v>
      </c>
      <c r="AJ677" s="32" t="s">
        <v>2179</v>
      </c>
      <c r="AK677" s="32" t="s">
        <v>2179</v>
      </c>
      <c r="AL677" s="32"/>
      <c r="AM677" s="32"/>
      <c r="AN677" s="74" t="s">
        <v>982</v>
      </c>
      <c r="AO677" s="74" t="s">
        <v>982</v>
      </c>
      <c r="AP677" s="74" t="s">
        <v>8636</v>
      </c>
      <c r="AQ677" s="74" t="s">
        <v>8636</v>
      </c>
      <c r="AR677" s="2"/>
      <c r="AS677" s="3"/>
      <c r="AT677" s="3"/>
      <c r="AU677" s="3"/>
      <c r="AV677" s="3"/>
    </row>
    <row r="678" spans="1:48" x14ac:dyDescent="0.25">
      <c r="A678" s="46" t="s">
        <v>982</v>
      </c>
      <c r="B678">
        <v>678</v>
      </c>
      <c r="C678" s="47" t="s">
        <v>8132</v>
      </c>
      <c r="D678" s="49"/>
      <c r="E678" s="50">
        <v>8748.458984375</v>
      </c>
      <c r="F678" s="50">
        <v>3244.022216796875</v>
      </c>
      <c r="G678" s="51"/>
      <c r="H678" s="52"/>
      <c r="I678" s="52"/>
      <c r="J678" s="63"/>
      <c r="K678" s="32">
        <v>1</v>
      </c>
      <c r="L678" s="32">
        <v>0</v>
      </c>
      <c r="M678" s="33">
        <v>0</v>
      </c>
      <c r="N678" s="33">
        <v>1</v>
      </c>
      <c r="O678" s="33">
        <v>0</v>
      </c>
      <c r="P678" s="33">
        <v>0.99999899999999997</v>
      </c>
      <c r="Q678" s="33">
        <v>0</v>
      </c>
      <c r="R678" s="33">
        <v>0</v>
      </c>
      <c r="S678" s="48">
        <v>678</v>
      </c>
      <c r="T6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8" s="54">
        <v>533</v>
      </c>
      <c r="V678" s="54">
        <v>989</v>
      </c>
      <c r="W678" s="54">
        <v>30357</v>
      </c>
      <c r="X678" s="54">
        <v>105652</v>
      </c>
      <c r="Y678" s="54">
        <v>7200</v>
      </c>
      <c r="Z678" s="54" t="s">
        <v>5900</v>
      </c>
      <c r="AA678" s="54"/>
      <c r="AB678" s="54"/>
      <c r="AC678" s="54" t="s">
        <v>6027</v>
      </c>
      <c r="AD678" s="56">
        <v>42398.60527777778</v>
      </c>
      <c r="AE678" s="54" t="s">
        <v>6607</v>
      </c>
      <c r="AF678" s="60" t="s">
        <v>7284</v>
      </c>
      <c r="AG678" s="54" t="s">
        <v>54</v>
      </c>
      <c r="AH678" s="32"/>
      <c r="AI678" s="32"/>
      <c r="AJ678" s="32"/>
      <c r="AK678" s="32"/>
      <c r="AL678" s="32"/>
      <c r="AM678" s="32"/>
      <c r="AN678" s="32"/>
      <c r="AO678" s="32"/>
      <c r="AP678" s="32"/>
      <c r="AQ678" s="32"/>
      <c r="AR678" s="2"/>
      <c r="AS678" s="3"/>
      <c r="AT678" s="3"/>
      <c r="AU678" s="3"/>
      <c r="AV678" s="3"/>
    </row>
    <row r="679" spans="1:48" x14ac:dyDescent="0.25">
      <c r="A679" s="46" t="s">
        <v>647</v>
      </c>
      <c r="B679">
        <v>679</v>
      </c>
      <c r="C679" s="47" t="s">
        <v>8133</v>
      </c>
      <c r="D679" s="49"/>
      <c r="E679" s="50">
        <v>4135.275390625</v>
      </c>
      <c r="F679" s="50">
        <v>9664.7197265625</v>
      </c>
      <c r="G679" s="51"/>
      <c r="H679" s="52"/>
      <c r="I679" s="52"/>
      <c r="J679" s="63"/>
      <c r="K679" s="32">
        <v>1</v>
      </c>
      <c r="L679" s="32">
        <v>1</v>
      </c>
      <c r="M679" s="33">
        <v>0</v>
      </c>
      <c r="N679" s="33">
        <v>0</v>
      </c>
      <c r="O679" s="33">
        <v>0</v>
      </c>
      <c r="P679" s="33">
        <v>0.99999899999999997</v>
      </c>
      <c r="Q679" s="33">
        <v>0</v>
      </c>
      <c r="R679" s="33" t="s">
        <v>8309</v>
      </c>
      <c r="S679" s="48">
        <v>679</v>
      </c>
      <c r="T6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79" s="54">
        <v>919</v>
      </c>
      <c r="V679" s="54">
        <v>2571</v>
      </c>
      <c r="W679" s="54">
        <v>53711</v>
      </c>
      <c r="X679" s="54">
        <v>51224</v>
      </c>
      <c r="Y679" s="54">
        <v>7200</v>
      </c>
      <c r="Z679" s="54" t="s">
        <v>5901</v>
      </c>
      <c r="AA679" s="54" t="s">
        <v>6200</v>
      </c>
      <c r="AB679" s="60" t="s">
        <v>6514</v>
      </c>
      <c r="AC679" s="54" t="s">
        <v>6024</v>
      </c>
      <c r="AD679" s="56">
        <v>40882.939351851855</v>
      </c>
      <c r="AE679" s="54" t="s">
        <v>6607</v>
      </c>
      <c r="AF679" s="60" t="s">
        <v>7285</v>
      </c>
      <c r="AG679" s="54" t="s">
        <v>55</v>
      </c>
      <c r="AH679" s="32" t="s">
        <v>1972</v>
      </c>
      <c r="AI679" s="32" t="s">
        <v>1972</v>
      </c>
      <c r="AJ679" s="32" t="s">
        <v>2139</v>
      </c>
      <c r="AK679" s="32" t="s">
        <v>2139</v>
      </c>
      <c r="AL679" s="32"/>
      <c r="AM679" s="32"/>
      <c r="AN679" s="74" t="s">
        <v>8856</v>
      </c>
      <c r="AO679" s="74" t="s">
        <v>8856</v>
      </c>
      <c r="AP679" s="74" t="s">
        <v>9383</v>
      </c>
      <c r="AQ679" s="74" t="s">
        <v>9383</v>
      </c>
      <c r="AR679" s="2"/>
      <c r="AS679" s="3"/>
      <c r="AT679" s="3"/>
      <c r="AU679" s="3"/>
      <c r="AV679" s="3"/>
    </row>
    <row r="680" spans="1:48" x14ac:dyDescent="0.25">
      <c r="A680" s="46" t="s">
        <v>649</v>
      </c>
      <c r="B680">
        <v>680</v>
      </c>
      <c r="C680" s="47" t="s">
        <v>8134</v>
      </c>
      <c r="D680" s="49"/>
      <c r="E680" s="50">
        <v>3570.89208984375</v>
      </c>
      <c r="F680" s="50">
        <v>4749.3515625</v>
      </c>
      <c r="G680" s="51"/>
      <c r="H680" s="52"/>
      <c r="I680" s="52"/>
      <c r="J680" s="63"/>
      <c r="K680" s="32">
        <v>0</v>
      </c>
      <c r="L680" s="32">
        <v>12</v>
      </c>
      <c r="M680" s="33">
        <v>10886.229934999999</v>
      </c>
      <c r="N680" s="33">
        <v>5.6599999999999999E-4</v>
      </c>
      <c r="O680" s="33">
        <v>2.1649999999999998E-3</v>
      </c>
      <c r="P680" s="33">
        <v>1.905338</v>
      </c>
      <c r="Q680" s="33">
        <v>5.3030303030303032E-2</v>
      </c>
      <c r="R680" s="33">
        <v>0</v>
      </c>
      <c r="S680" s="48">
        <v>680</v>
      </c>
      <c r="T6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0" s="54">
        <v>216</v>
      </c>
      <c r="V680" s="54">
        <v>68</v>
      </c>
      <c r="W680" s="54">
        <v>3270</v>
      </c>
      <c r="X680" s="54">
        <v>5221</v>
      </c>
      <c r="Y680" s="54"/>
      <c r="Z680" s="54"/>
      <c r="AA680" s="54"/>
      <c r="AB680" s="54"/>
      <c r="AC680" s="54"/>
      <c r="AD680" s="56">
        <v>40770.39334490741</v>
      </c>
      <c r="AE680" s="54" t="s">
        <v>6607</v>
      </c>
      <c r="AF680" s="60" t="s">
        <v>7286</v>
      </c>
      <c r="AG680" s="54" t="s">
        <v>55</v>
      </c>
      <c r="AH680" s="32" t="s">
        <v>9501</v>
      </c>
      <c r="AI680" s="32" t="s">
        <v>9501</v>
      </c>
      <c r="AJ680" s="32" t="s">
        <v>9521</v>
      </c>
      <c r="AK680" s="32" t="s">
        <v>9521</v>
      </c>
      <c r="AL680" s="32" t="s">
        <v>8482</v>
      </c>
      <c r="AM680" s="32" t="s">
        <v>8482</v>
      </c>
      <c r="AN680" s="74" t="s">
        <v>9618</v>
      </c>
      <c r="AO680" s="74" t="s">
        <v>9711</v>
      </c>
      <c r="AP680" s="74" t="s">
        <v>9802</v>
      </c>
      <c r="AQ680" s="74" t="s">
        <v>9462</v>
      </c>
      <c r="AR680" s="2"/>
      <c r="AS680" s="3"/>
      <c r="AT680" s="3"/>
      <c r="AU680" s="3"/>
      <c r="AV680" s="3"/>
    </row>
    <row r="681" spans="1:48" x14ac:dyDescent="0.25">
      <c r="A681" s="46" t="s">
        <v>983</v>
      </c>
      <c r="B681">
        <v>681</v>
      </c>
      <c r="C681" s="47" t="s">
        <v>8135</v>
      </c>
      <c r="D681" s="49"/>
      <c r="E681" s="50">
        <v>5973.888671875</v>
      </c>
      <c r="F681" s="50">
        <v>3871.766845703125</v>
      </c>
      <c r="G681" s="51"/>
      <c r="H681" s="52"/>
      <c r="I681" s="52"/>
      <c r="J681" s="63"/>
      <c r="K681" s="32">
        <v>4</v>
      </c>
      <c r="L681" s="32">
        <v>0</v>
      </c>
      <c r="M681" s="33">
        <v>244.30191500000001</v>
      </c>
      <c r="N681" s="33">
        <v>4.3800000000000002E-4</v>
      </c>
      <c r="O681" s="33">
        <v>3.1199999999999999E-4</v>
      </c>
      <c r="P681" s="33">
        <v>0.72085100000000002</v>
      </c>
      <c r="Q681" s="33">
        <v>0.41666666666666669</v>
      </c>
      <c r="R681" s="33">
        <v>0</v>
      </c>
      <c r="S681" s="48">
        <v>681</v>
      </c>
      <c r="T6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1" s="54">
        <v>88</v>
      </c>
      <c r="V681" s="54">
        <v>1256</v>
      </c>
      <c r="W681" s="54">
        <v>276</v>
      </c>
      <c r="X681" s="54">
        <v>92</v>
      </c>
      <c r="Y681" s="54">
        <v>-25200</v>
      </c>
      <c r="Z681" s="54" t="s">
        <v>5902</v>
      </c>
      <c r="AA681" s="54" t="s">
        <v>6201</v>
      </c>
      <c r="AB681" s="60" t="s">
        <v>6515</v>
      </c>
      <c r="AC681" s="54" t="s">
        <v>6577</v>
      </c>
      <c r="AD681" s="56">
        <v>43132.698321759257</v>
      </c>
      <c r="AE681" s="54" t="s">
        <v>6607</v>
      </c>
      <c r="AF681" s="60" t="s">
        <v>7287</v>
      </c>
      <c r="AG681" s="54" t="s">
        <v>54</v>
      </c>
      <c r="AH681" s="32"/>
      <c r="AI681" s="32"/>
      <c r="AJ681" s="32"/>
      <c r="AK681" s="32"/>
      <c r="AL681" s="32"/>
      <c r="AM681" s="32"/>
      <c r="AN681" s="32"/>
      <c r="AO681" s="32"/>
      <c r="AP681" s="32"/>
      <c r="AQ681" s="32"/>
      <c r="AR681" s="2"/>
      <c r="AS681" s="3"/>
      <c r="AT681" s="3"/>
      <c r="AU681" s="3"/>
      <c r="AV681" s="3"/>
    </row>
    <row r="682" spans="1:48" x14ac:dyDescent="0.25">
      <c r="A682" s="46" t="s">
        <v>984</v>
      </c>
      <c r="B682">
        <v>682</v>
      </c>
      <c r="C682" s="47" t="s">
        <v>8136</v>
      </c>
      <c r="D682" s="49"/>
      <c r="E682" s="50">
        <v>3268.0634765625</v>
      </c>
      <c r="F682" s="50">
        <v>2861.186279296875</v>
      </c>
      <c r="G682" s="51"/>
      <c r="H682" s="52"/>
      <c r="I682" s="52"/>
      <c r="J682" s="63"/>
      <c r="K682" s="32">
        <v>4</v>
      </c>
      <c r="L682" s="32">
        <v>0</v>
      </c>
      <c r="M682" s="33">
        <v>244.30191500000001</v>
      </c>
      <c r="N682" s="33">
        <v>4.3800000000000002E-4</v>
      </c>
      <c r="O682" s="33">
        <v>3.1199999999999999E-4</v>
      </c>
      <c r="P682" s="33">
        <v>0.72085100000000002</v>
      </c>
      <c r="Q682" s="33">
        <v>0.41666666666666669</v>
      </c>
      <c r="R682" s="33">
        <v>0</v>
      </c>
      <c r="S682" s="48">
        <v>682</v>
      </c>
      <c r="T6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2" s="54">
        <v>1188</v>
      </c>
      <c r="V682" s="54">
        <v>6387</v>
      </c>
      <c r="W682" s="54">
        <v>11840</v>
      </c>
      <c r="X682" s="54">
        <v>505</v>
      </c>
      <c r="Y682" s="54">
        <v>7200</v>
      </c>
      <c r="Z682" s="54" t="s">
        <v>5903</v>
      </c>
      <c r="AA682" s="54" t="s">
        <v>6012</v>
      </c>
      <c r="AB682" s="60" t="s">
        <v>6516</v>
      </c>
      <c r="AC682" s="54" t="s">
        <v>6024</v>
      </c>
      <c r="AD682" s="56">
        <v>40297.396168981482</v>
      </c>
      <c r="AE682" s="54" t="s">
        <v>6607</v>
      </c>
      <c r="AF682" s="60" t="s">
        <v>7288</v>
      </c>
      <c r="AG682" s="54" t="s">
        <v>54</v>
      </c>
      <c r="AH682" s="32"/>
      <c r="AI682" s="32"/>
      <c r="AJ682" s="32"/>
      <c r="AK682" s="32"/>
      <c r="AL682" s="32"/>
      <c r="AM682" s="32"/>
      <c r="AN682" s="32"/>
      <c r="AO682" s="32"/>
      <c r="AP682" s="32"/>
      <c r="AQ682" s="32"/>
      <c r="AR682" s="2"/>
      <c r="AS682" s="3"/>
      <c r="AT682" s="3"/>
      <c r="AU682" s="3"/>
      <c r="AV682" s="3"/>
    </row>
    <row r="683" spans="1:48" x14ac:dyDescent="0.25">
      <c r="A683" s="46" t="s">
        <v>985</v>
      </c>
      <c r="B683">
        <v>683</v>
      </c>
      <c r="C683" s="47" t="s">
        <v>8137</v>
      </c>
      <c r="D683" s="49"/>
      <c r="E683" s="50">
        <v>2166.99072265625</v>
      </c>
      <c r="F683" s="50">
        <v>7190.2861328125</v>
      </c>
      <c r="G683" s="51"/>
      <c r="H683" s="52"/>
      <c r="I683" s="52"/>
      <c r="J683" s="63"/>
      <c r="K683" s="32">
        <v>2</v>
      </c>
      <c r="L683" s="32">
        <v>0</v>
      </c>
      <c r="M683" s="33">
        <v>96.861662999999993</v>
      </c>
      <c r="N683" s="33">
        <v>4.2299999999999998E-4</v>
      </c>
      <c r="O683" s="33">
        <v>1.03E-4</v>
      </c>
      <c r="P683" s="33">
        <v>0.48331099999999999</v>
      </c>
      <c r="Q683" s="33">
        <v>0</v>
      </c>
      <c r="R683" s="33">
        <v>0</v>
      </c>
      <c r="S683" s="48">
        <v>683</v>
      </c>
      <c r="T6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3" s="54">
        <v>731</v>
      </c>
      <c r="V683" s="54">
        <v>333</v>
      </c>
      <c r="W683" s="54">
        <v>10704</v>
      </c>
      <c r="X683" s="54">
        <v>3362</v>
      </c>
      <c r="Y683" s="54">
        <v>7200</v>
      </c>
      <c r="Z683" s="54" t="s">
        <v>5904</v>
      </c>
      <c r="AA683" s="54" t="s">
        <v>6017</v>
      </c>
      <c r="AB683" s="54"/>
      <c r="AC683" s="54" t="s">
        <v>6024</v>
      </c>
      <c r="AD683" s="56">
        <v>40882.885567129626</v>
      </c>
      <c r="AE683" s="54" t="s">
        <v>6607</v>
      </c>
      <c r="AF683" s="60" t="s">
        <v>7289</v>
      </c>
      <c r="AG683" s="54" t="s">
        <v>54</v>
      </c>
      <c r="AH683" s="32"/>
      <c r="AI683" s="32"/>
      <c r="AJ683" s="32"/>
      <c r="AK683" s="32"/>
      <c r="AL683" s="32"/>
      <c r="AM683" s="32"/>
      <c r="AN683" s="32"/>
      <c r="AO683" s="32"/>
      <c r="AP683" s="32"/>
      <c r="AQ683" s="32"/>
      <c r="AR683" s="2"/>
      <c r="AS683" s="3"/>
      <c r="AT683" s="3"/>
      <c r="AU683" s="3"/>
      <c r="AV683" s="3"/>
    </row>
    <row r="684" spans="1:48" x14ac:dyDescent="0.25">
      <c r="A684" s="46" t="s">
        <v>650</v>
      </c>
      <c r="B684">
        <v>684</v>
      </c>
      <c r="C684" s="47" t="s">
        <v>8138</v>
      </c>
      <c r="D684" s="49"/>
      <c r="E684" s="50">
        <v>8553.8642578125</v>
      </c>
      <c r="F684" s="50">
        <v>5421.51904296875</v>
      </c>
      <c r="G684" s="51"/>
      <c r="H684" s="52"/>
      <c r="I684" s="52"/>
      <c r="J684" s="63"/>
      <c r="K684" s="32">
        <v>0</v>
      </c>
      <c r="L684" s="32">
        <v>1</v>
      </c>
      <c r="M684" s="33">
        <v>0</v>
      </c>
      <c r="N684" s="33">
        <v>3.2499999999999999E-4</v>
      </c>
      <c r="O684" s="33">
        <v>1.9999999999999999E-6</v>
      </c>
      <c r="P684" s="33">
        <v>0.38877</v>
      </c>
      <c r="Q684" s="33">
        <v>0</v>
      </c>
      <c r="R684" s="33">
        <v>0</v>
      </c>
      <c r="S684" s="48">
        <v>684</v>
      </c>
      <c r="T6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4" s="54">
        <v>2340</v>
      </c>
      <c r="V684" s="54">
        <v>945</v>
      </c>
      <c r="W684" s="54">
        <v>10780</v>
      </c>
      <c r="X684" s="54">
        <v>18756</v>
      </c>
      <c r="Y684" s="54">
        <v>7200</v>
      </c>
      <c r="Z684" s="54"/>
      <c r="AA684" s="54"/>
      <c r="AB684" s="54"/>
      <c r="AC684" s="54" t="s">
        <v>6024</v>
      </c>
      <c r="AD684" s="56">
        <v>40919.489745370367</v>
      </c>
      <c r="AE684" s="54" t="s">
        <v>6607</v>
      </c>
      <c r="AF684" s="60" t="s">
        <v>7290</v>
      </c>
      <c r="AG684" s="54" t="s">
        <v>55</v>
      </c>
      <c r="AH684" s="32"/>
      <c r="AI684" s="32"/>
      <c r="AJ684" s="32"/>
      <c r="AK684" s="32"/>
      <c r="AL684" s="32"/>
      <c r="AM684" s="32"/>
      <c r="AN684" s="74" t="s">
        <v>8817</v>
      </c>
      <c r="AO684" s="74" t="s">
        <v>8817</v>
      </c>
      <c r="AP684" s="74" t="s">
        <v>9188</v>
      </c>
      <c r="AQ684" s="74" t="s">
        <v>9188</v>
      </c>
      <c r="AR684" s="2"/>
      <c r="AS684" s="3"/>
      <c r="AT684" s="3"/>
      <c r="AU684" s="3"/>
      <c r="AV684" s="3"/>
    </row>
    <row r="685" spans="1:48" x14ac:dyDescent="0.25">
      <c r="A685" s="46" t="s">
        <v>651</v>
      </c>
      <c r="B685">
        <v>685</v>
      </c>
      <c r="C685" s="47" t="s">
        <v>8139</v>
      </c>
      <c r="D685" s="49"/>
      <c r="E685" s="50">
        <v>3449.830322265625</v>
      </c>
      <c r="F685" s="50">
        <v>8479.4033203125</v>
      </c>
      <c r="G685" s="51"/>
      <c r="H685" s="52"/>
      <c r="I685" s="52"/>
      <c r="J685" s="63"/>
      <c r="K685" s="32">
        <v>0</v>
      </c>
      <c r="L685" s="32">
        <v>1</v>
      </c>
      <c r="M685" s="33">
        <v>0</v>
      </c>
      <c r="N685" s="33">
        <v>0.111111</v>
      </c>
      <c r="O685" s="33">
        <v>0</v>
      </c>
      <c r="P685" s="33">
        <v>0.58536600000000005</v>
      </c>
      <c r="Q685" s="33">
        <v>0</v>
      </c>
      <c r="R685" s="33">
        <v>0</v>
      </c>
      <c r="S685" s="48">
        <v>685</v>
      </c>
      <c r="T6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5" s="54">
        <v>89</v>
      </c>
      <c r="V685" s="54">
        <v>227</v>
      </c>
      <c r="W685" s="54">
        <v>2247</v>
      </c>
      <c r="X685" s="54">
        <v>21230</v>
      </c>
      <c r="Y685" s="54"/>
      <c r="Z685" s="54"/>
      <c r="AA685" s="54"/>
      <c r="AB685" s="54"/>
      <c r="AC685" s="54"/>
      <c r="AD685" s="56">
        <v>40824.93613425926</v>
      </c>
      <c r="AE685" s="54" t="s">
        <v>6607</v>
      </c>
      <c r="AF685" s="60" t="s">
        <v>7291</v>
      </c>
      <c r="AG685" s="54" t="s">
        <v>55</v>
      </c>
      <c r="AH685" s="32"/>
      <c r="AI685" s="32"/>
      <c r="AJ685" s="32"/>
      <c r="AK685" s="32"/>
      <c r="AL685" s="32"/>
      <c r="AM685" s="32"/>
      <c r="AN685" s="74" t="s">
        <v>8850</v>
      </c>
      <c r="AO685" s="74" t="s">
        <v>8850</v>
      </c>
      <c r="AP685" s="74" t="s">
        <v>9377</v>
      </c>
      <c r="AQ685" s="74" t="s">
        <v>9377</v>
      </c>
      <c r="AR685" s="2"/>
      <c r="AS685" s="3"/>
      <c r="AT685" s="3"/>
      <c r="AU685" s="3"/>
      <c r="AV685" s="3"/>
    </row>
    <row r="686" spans="1:48" x14ac:dyDescent="0.25">
      <c r="A686" s="46" t="s">
        <v>652</v>
      </c>
      <c r="B686">
        <v>686</v>
      </c>
      <c r="C686" s="47" t="s">
        <v>8140</v>
      </c>
      <c r="D686" s="49"/>
      <c r="E686" s="50">
        <v>5450.9833984375</v>
      </c>
      <c r="F686" s="50">
        <v>8702.375</v>
      </c>
      <c r="G686" s="51"/>
      <c r="H686" s="52"/>
      <c r="I686" s="52"/>
      <c r="J686" s="63"/>
      <c r="K686" s="32">
        <v>1</v>
      </c>
      <c r="L686" s="32">
        <v>1</v>
      </c>
      <c r="M686" s="33">
        <v>0</v>
      </c>
      <c r="N686" s="33">
        <v>0</v>
      </c>
      <c r="O686" s="33">
        <v>0</v>
      </c>
      <c r="P686" s="33">
        <v>0.99999899999999997</v>
      </c>
      <c r="Q686" s="33">
        <v>0</v>
      </c>
      <c r="R686" s="33" t="s">
        <v>8309</v>
      </c>
      <c r="S686" s="48">
        <v>686</v>
      </c>
      <c r="T6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6" s="54">
        <v>80</v>
      </c>
      <c r="V686" s="54">
        <v>462</v>
      </c>
      <c r="W686" s="54">
        <v>549</v>
      </c>
      <c r="X686" s="54">
        <v>6</v>
      </c>
      <c r="Y686" s="54">
        <v>7200</v>
      </c>
      <c r="Z686" s="54" t="s">
        <v>5905</v>
      </c>
      <c r="AA686" s="54" t="s">
        <v>6053</v>
      </c>
      <c r="AB686" s="60" t="s">
        <v>6517</v>
      </c>
      <c r="AC686" s="54" t="s">
        <v>6024</v>
      </c>
      <c r="AD686" s="56">
        <v>40630.702534722222</v>
      </c>
      <c r="AE686" s="54" t="s">
        <v>6607</v>
      </c>
      <c r="AF686" s="60" t="s">
        <v>7292</v>
      </c>
      <c r="AG686" s="54" t="s">
        <v>55</v>
      </c>
      <c r="AH686" s="32" t="s">
        <v>1977</v>
      </c>
      <c r="AI686" s="32" t="s">
        <v>1977</v>
      </c>
      <c r="AJ686" s="32" t="s">
        <v>2180</v>
      </c>
      <c r="AK686" s="32" t="s">
        <v>2180</v>
      </c>
      <c r="AL686" s="32"/>
      <c r="AM686" s="32"/>
      <c r="AN686" s="74" t="s">
        <v>8857</v>
      </c>
      <c r="AO686" s="74" t="s">
        <v>8857</v>
      </c>
      <c r="AP686" s="74" t="s">
        <v>9384</v>
      </c>
      <c r="AQ686" s="74" t="s">
        <v>9384</v>
      </c>
      <c r="AR686" s="2"/>
      <c r="AS686" s="3"/>
      <c r="AT686" s="3"/>
      <c r="AU686" s="3"/>
      <c r="AV686" s="3"/>
    </row>
    <row r="687" spans="1:48" x14ac:dyDescent="0.25">
      <c r="A687" s="46" t="s">
        <v>653</v>
      </c>
      <c r="B687">
        <v>687</v>
      </c>
      <c r="C687" s="47" t="s">
        <v>8141</v>
      </c>
      <c r="D687" s="49"/>
      <c r="E687" s="50">
        <v>4678.193359375</v>
      </c>
      <c r="F687" s="50">
        <v>6058.623046875</v>
      </c>
      <c r="G687" s="51"/>
      <c r="H687" s="52"/>
      <c r="I687" s="52"/>
      <c r="J687" s="63"/>
      <c r="K687" s="32">
        <v>0</v>
      </c>
      <c r="L687" s="32">
        <v>8</v>
      </c>
      <c r="M687" s="33">
        <v>306.11525999999998</v>
      </c>
      <c r="N687" s="33">
        <v>5.2499999999999997E-4</v>
      </c>
      <c r="O687" s="33">
        <v>3.2569999999999999E-3</v>
      </c>
      <c r="P687" s="33">
        <v>1.009066</v>
      </c>
      <c r="Q687" s="33">
        <v>0.125</v>
      </c>
      <c r="R687" s="33">
        <v>0</v>
      </c>
      <c r="S687" s="48">
        <v>687</v>
      </c>
      <c r="T6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7" s="54">
        <v>137</v>
      </c>
      <c r="V687" s="54">
        <v>339</v>
      </c>
      <c r="W687" s="54">
        <v>24975</v>
      </c>
      <c r="X687" s="54">
        <v>331</v>
      </c>
      <c r="Y687" s="54"/>
      <c r="Z687" s="54"/>
      <c r="AA687" s="54"/>
      <c r="AB687" s="54"/>
      <c r="AC687" s="54"/>
      <c r="AD687" s="56">
        <v>42086.771469907406</v>
      </c>
      <c r="AE687" s="54" t="s">
        <v>6607</v>
      </c>
      <c r="AF687" s="60" t="s">
        <v>7293</v>
      </c>
      <c r="AG687" s="54" t="s">
        <v>55</v>
      </c>
      <c r="AH687" s="32" t="s">
        <v>8391</v>
      </c>
      <c r="AI687" s="32" t="s">
        <v>8391</v>
      </c>
      <c r="AJ687" s="32" t="s">
        <v>8449</v>
      </c>
      <c r="AK687" s="32" t="s">
        <v>8449</v>
      </c>
      <c r="AL687" s="32"/>
      <c r="AM687" s="32"/>
      <c r="AN687" s="74" t="s">
        <v>9619</v>
      </c>
      <c r="AO687" s="74" t="s">
        <v>9712</v>
      </c>
      <c r="AP687" s="74" t="s">
        <v>9385</v>
      </c>
      <c r="AQ687" s="74" t="s">
        <v>9385</v>
      </c>
      <c r="AR687" s="2"/>
      <c r="AS687" s="3"/>
      <c r="AT687" s="3"/>
      <c r="AU687" s="3"/>
      <c r="AV687" s="3"/>
    </row>
    <row r="688" spans="1:48" x14ac:dyDescent="0.25">
      <c r="A688" s="46" t="s">
        <v>654</v>
      </c>
      <c r="B688">
        <v>688</v>
      </c>
      <c r="C688" s="47" t="s">
        <v>8142</v>
      </c>
      <c r="D688" s="49"/>
      <c r="E688" s="50">
        <v>6474.6171875</v>
      </c>
      <c r="F688" s="50">
        <v>6121.61328125</v>
      </c>
      <c r="G688" s="51"/>
      <c r="H688" s="52"/>
      <c r="I688" s="52"/>
      <c r="J688" s="63"/>
      <c r="K688" s="32">
        <v>0</v>
      </c>
      <c r="L688" s="32">
        <v>4</v>
      </c>
      <c r="M688" s="33">
        <v>40.126150000000003</v>
      </c>
      <c r="N688" s="33">
        <v>5.3600000000000002E-4</v>
      </c>
      <c r="O688" s="33">
        <v>3.4780000000000002E-3</v>
      </c>
      <c r="P688" s="33">
        <v>0.59949799999999998</v>
      </c>
      <c r="Q688" s="33">
        <v>0.25</v>
      </c>
      <c r="R688" s="33">
        <v>0</v>
      </c>
      <c r="S688" s="48">
        <v>688</v>
      </c>
      <c r="T6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8" s="54">
        <v>1054</v>
      </c>
      <c r="V688" s="54">
        <v>3482</v>
      </c>
      <c r="W688" s="54">
        <v>24655</v>
      </c>
      <c r="X688" s="54">
        <v>4158</v>
      </c>
      <c r="Y688" s="54"/>
      <c r="Z688" s="54" t="s">
        <v>5906</v>
      </c>
      <c r="AA688" s="54"/>
      <c r="AB688" s="54"/>
      <c r="AC688" s="54"/>
      <c r="AD688" s="56">
        <v>41517.308344907404</v>
      </c>
      <c r="AE688" s="54" t="s">
        <v>6607</v>
      </c>
      <c r="AF688" s="60" t="s">
        <v>7294</v>
      </c>
      <c r="AG688" s="54" t="s">
        <v>55</v>
      </c>
      <c r="AH688" s="32" t="s">
        <v>1979</v>
      </c>
      <c r="AI688" s="32" t="s">
        <v>1979</v>
      </c>
      <c r="AJ688" s="32" t="s">
        <v>2181</v>
      </c>
      <c r="AK688" s="32" t="s">
        <v>2181</v>
      </c>
      <c r="AL688" s="32" t="s">
        <v>2244</v>
      </c>
      <c r="AM688" s="32" t="s">
        <v>2244</v>
      </c>
      <c r="AN688" s="74" t="s">
        <v>9620</v>
      </c>
      <c r="AO688" s="74" t="s">
        <v>9713</v>
      </c>
      <c r="AP688" s="74" t="s">
        <v>9060</v>
      </c>
      <c r="AQ688" s="74" t="s">
        <v>9060</v>
      </c>
      <c r="AR688" s="2"/>
      <c r="AS688" s="3"/>
      <c r="AT688" s="3"/>
      <c r="AU688" s="3"/>
      <c r="AV688" s="3"/>
    </row>
    <row r="689" spans="1:48" x14ac:dyDescent="0.25">
      <c r="A689" s="46" t="s">
        <v>851</v>
      </c>
      <c r="B689">
        <v>689</v>
      </c>
      <c r="C689" s="47" t="s">
        <v>8143</v>
      </c>
      <c r="D689" s="49"/>
      <c r="E689" s="50">
        <v>5601.34619140625</v>
      </c>
      <c r="F689" s="50">
        <v>6471.0419921875</v>
      </c>
      <c r="G689" s="51"/>
      <c r="H689" s="52"/>
      <c r="I689" s="52"/>
      <c r="J689" s="63"/>
      <c r="K689" s="32">
        <v>14</v>
      </c>
      <c r="L689" s="32">
        <v>2</v>
      </c>
      <c r="M689" s="33">
        <v>1591.8857350000001</v>
      </c>
      <c r="N689" s="33">
        <v>5.2999999999999998E-4</v>
      </c>
      <c r="O689" s="33">
        <v>4.1349999999999998E-3</v>
      </c>
      <c r="P689" s="33">
        <v>1.948237</v>
      </c>
      <c r="Q689" s="33">
        <v>6.5934065934065936E-2</v>
      </c>
      <c r="R689" s="33">
        <v>0</v>
      </c>
      <c r="S689" s="48">
        <v>689</v>
      </c>
      <c r="T6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89" s="54">
        <v>615</v>
      </c>
      <c r="V689" s="54">
        <v>752</v>
      </c>
      <c r="W689" s="54">
        <v>2039</v>
      </c>
      <c r="X689" s="54">
        <v>2638</v>
      </c>
      <c r="Y689" s="54"/>
      <c r="Z689" s="54"/>
      <c r="AA689" s="54"/>
      <c r="AB689" s="54"/>
      <c r="AC689" s="54"/>
      <c r="AD689" s="56">
        <v>41803.536261574074</v>
      </c>
      <c r="AE689" s="54" t="s">
        <v>6607</v>
      </c>
      <c r="AF689" s="60" t="s">
        <v>7295</v>
      </c>
      <c r="AG689" s="54" t="s">
        <v>55</v>
      </c>
      <c r="AH689" s="32" t="s">
        <v>1979</v>
      </c>
      <c r="AI689" s="32" t="s">
        <v>1979</v>
      </c>
      <c r="AJ689" s="32" t="s">
        <v>2181</v>
      </c>
      <c r="AK689" s="32" t="s">
        <v>2181</v>
      </c>
      <c r="AL689" s="32" t="s">
        <v>2244</v>
      </c>
      <c r="AM689" s="32" t="s">
        <v>2244</v>
      </c>
      <c r="AN689" s="74" t="s">
        <v>9621</v>
      </c>
      <c r="AO689" s="74" t="s">
        <v>8997</v>
      </c>
      <c r="AP689" s="74" t="s">
        <v>9129</v>
      </c>
      <c r="AQ689" s="74" t="s">
        <v>9129</v>
      </c>
      <c r="AR689" s="2"/>
      <c r="AS689" s="3"/>
      <c r="AT689" s="3"/>
      <c r="AU689" s="3"/>
      <c r="AV689" s="3"/>
    </row>
    <row r="690" spans="1:48" x14ac:dyDescent="0.25">
      <c r="A690" s="46" t="s">
        <v>655</v>
      </c>
      <c r="B690">
        <v>690</v>
      </c>
      <c r="C690" s="47" t="s">
        <v>8144</v>
      </c>
      <c r="D690" s="49"/>
      <c r="E690" s="50">
        <v>8791.8984375</v>
      </c>
      <c r="F690" s="50">
        <v>7323.6259765625</v>
      </c>
      <c r="G690" s="51"/>
      <c r="H690" s="52"/>
      <c r="I690" s="52"/>
      <c r="J690" s="63"/>
      <c r="K690" s="32">
        <v>0</v>
      </c>
      <c r="L690" s="32">
        <v>2</v>
      </c>
      <c r="M690" s="33">
        <v>0</v>
      </c>
      <c r="N690" s="33">
        <v>4.4099999999999999E-4</v>
      </c>
      <c r="O690" s="33">
        <v>3.0899999999999998E-4</v>
      </c>
      <c r="P690" s="33">
        <v>0.38038</v>
      </c>
      <c r="Q690" s="33">
        <v>1</v>
      </c>
      <c r="R690" s="33">
        <v>0</v>
      </c>
      <c r="S690" s="48">
        <v>690</v>
      </c>
      <c r="T6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0" s="54">
        <v>368</v>
      </c>
      <c r="V690" s="54">
        <v>286</v>
      </c>
      <c r="W690" s="54">
        <v>8694</v>
      </c>
      <c r="X690" s="54">
        <v>26100</v>
      </c>
      <c r="Y690" s="54"/>
      <c r="Z690" s="54"/>
      <c r="AA690" s="54" t="s">
        <v>6202</v>
      </c>
      <c r="AB690" s="54"/>
      <c r="AC690" s="54"/>
      <c r="AD690" s="56">
        <v>41745.588402777779</v>
      </c>
      <c r="AE690" s="54" t="s">
        <v>6607</v>
      </c>
      <c r="AF690" s="60" t="s">
        <v>7296</v>
      </c>
      <c r="AG690" s="54" t="s">
        <v>55</v>
      </c>
      <c r="AH690" s="32"/>
      <c r="AI690" s="32"/>
      <c r="AJ690" s="32"/>
      <c r="AK690" s="32"/>
      <c r="AL690" s="32"/>
      <c r="AM690" s="32"/>
      <c r="AN690" s="74" t="s">
        <v>8790</v>
      </c>
      <c r="AO690" s="74" t="s">
        <v>8790</v>
      </c>
      <c r="AP690" s="74" t="s">
        <v>9292</v>
      </c>
      <c r="AQ690" s="74" t="s">
        <v>9292</v>
      </c>
      <c r="AR690" s="2"/>
      <c r="AS690" s="3"/>
      <c r="AT690" s="3"/>
      <c r="AU690" s="3"/>
      <c r="AV690" s="3"/>
    </row>
    <row r="691" spans="1:48" x14ac:dyDescent="0.25">
      <c r="A691" s="46" t="s">
        <v>656</v>
      </c>
      <c r="B691">
        <v>691</v>
      </c>
      <c r="C691" s="47" t="s">
        <v>8145</v>
      </c>
      <c r="D691" s="49"/>
      <c r="E691" s="50">
        <v>5790.8134765625</v>
      </c>
      <c r="F691" s="50">
        <v>6527.32373046875</v>
      </c>
      <c r="G691" s="51"/>
      <c r="H691" s="52"/>
      <c r="I691" s="52"/>
      <c r="J691" s="63"/>
      <c r="K691" s="32">
        <v>0</v>
      </c>
      <c r="L691" s="32">
        <v>9</v>
      </c>
      <c r="M691" s="33">
        <v>878.16462999999999</v>
      </c>
      <c r="N691" s="33">
        <v>5.3399999999999997E-4</v>
      </c>
      <c r="O691" s="33">
        <v>3.0370000000000002E-3</v>
      </c>
      <c r="P691" s="33">
        <v>1.159535</v>
      </c>
      <c r="Q691" s="33">
        <v>9.7222222222222224E-2</v>
      </c>
      <c r="R691" s="33">
        <v>0</v>
      </c>
      <c r="S691" s="48">
        <v>691</v>
      </c>
      <c r="T6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1" s="54">
        <v>1124</v>
      </c>
      <c r="V691" s="54">
        <v>1564</v>
      </c>
      <c r="W691" s="54">
        <v>33437</v>
      </c>
      <c r="X691" s="54">
        <v>62519</v>
      </c>
      <c r="Y691" s="54">
        <v>7200</v>
      </c>
      <c r="Z691" s="54"/>
      <c r="AA691" s="54"/>
      <c r="AB691" s="54"/>
      <c r="AC691" s="54" t="s">
        <v>6024</v>
      </c>
      <c r="AD691" s="56">
        <v>41934.727349537039</v>
      </c>
      <c r="AE691" s="54" t="s">
        <v>6607</v>
      </c>
      <c r="AF691" s="60" t="s">
        <v>7297</v>
      </c>
      <c r="AG691" s="54" t="s">
        <v>55</v>
      </c>
      <c r="AH691" s="32" t="s">
        <v>1896</v>
      </c>
      <c r="AI691" s="32" t="s">
        <v>1896</v>
      </c>
      <c r="AJ691" s="32" t="s">
        <v>2142</v>
      </c>
      <c r="AK691" s="32" t="s">
        <v>2142</v>
      </c>
      <c r="AL691" s="32"/>
      <c r="AM691" s="32"/>
      <c r="AN691" s="74" t="s">
        <v>8858</v>
      </c>
      <c r="AO691" s="74" t="s">
        <v>8998</v>
      </c>
      <c r="AP691" s="74" t="s">
        <v>9386</v>
      </c>
      <c r="AQ691" s="74" t="s">
        <v>9386</v>
      </c>
      <c r="AR691" s="2"/>
      <c r="AS691" s="3"/>
      <c r="AT691" s="3"/>
      <c r="AU691" s="3"/>
      <c r="AV691" s="3"/>
    </row>
    <row r="692" spans="1:48" x14ac:dyDescent="0.25">
      <c r="A692" s="46" t="s">
        <v>657</v>
      </c>
      <c r="B692">
        <v>692</v>
      </c>
      <c r="C692" s="47" t="s">
        <v>8146</v>
      </c>
      <c r="D692" s="49"/>
      <c r="E692" s="50">
        <v>9688.630859375</v>
      </c>
      <c r="F692" s="50">
        <v>4743.54296875</v>
      </c>
      <c r="G692" s="51"/>
      <c r="H692" s="52"/>
      <c r="I692" s="52"/>
      <c r="J692" s="63"/>
      <c r="K692" s="32">
        <v>1</v>
      </c>
      <c r="L692" s="32">
        <v>1</v>
      </c>
      <c r="M692" s="33">
        <v>0</v>
      </c>
      <c r="N692" s="33">
        <v>0</v>
      </c>
      <c r="O692" s="33">
        <v>0</v>
      </c>
      <c r="P692" s="33">
        <v>0.99999899999999997</v>
      </c>
      <c r="Q692" s="33">
        <v>0</v>
      </c>
      <c r="R692" s="33" t="s">
        <v>8309</v>
      </c>
      <c r="S692" s="48">
        <v>692</v>
      </c>
      <c r="T6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2" s="54">
        <v>767</v>
      </c>
      <c r="V692" s="54">
        <v>1360</v>
      </c>
      <c r="W692" s="54">
        <v>3606</v>
      </c>
      <c r="X692" s="54">
        <v>917</v>
      </c>
      <c r="Y692" s="54">
        <v>7200</v>
      </c>
      <c r="Z692" s="54" t="s">
        <v>5907</v>
      </c>
      <c r="AA692" s="54" t="s">
        <v>6110</v>
      </c>
      <c r="AB692" s="60" t="s">
        <v>6518</v>
      </c>
      <c r="AC692" s="54" t="s">
        <v>6027</v>
      </c>
      <c r="AD692" s="56">
        <v>41330.357824074075</v>
      </c>
      <c r="AE692" s="54" t="s">
        <v>6607</v>
      </c>
      <c r="AF692" s="60" t="s">
        <v>7298</v>
      </c>
      <c r="AG692" s="54" t="s">
        <v>55</v>
      </c>
      <c r="AH692" s="32" t="s">
        <v>1980</v>
      </c>
      <c r="AI692" s="32" t="s">
        <v>1980</v>
      </c>
      <c r="AJ692" s="32" t="s">
        <v>2139</v>
      </c>
      <c r="AK692" s="32" t="s">
        <v>2139</v>
      </c>
      <c r="AL692" s="32"/>
      <c r="AM692" s="32"/>
      <c r="AN692" s="74" t="s">
        <v>8859</v>
      </c>
      <c r="AO692" s="74" t="s">
        <v>8859</v>
      </c>
      <c r="AP692" s="74" t="s">
        <v>9387</v>
      </c>
      <c r="AQ692" s="74" t="s">
        <v>9387</v>
      </c>
      <c r="AR692" s="2"/>
      <c r="AS692" s="3"/>
      <c r="AT692" s="3"/>
      <c r="AU692" s="3"/>
      <c r="AV692" s="3"/>
    </row>
    <row r="693" spans="1:48" x14ac:dyDescent="0.25">
      <c r="A693" s="46" t="s">
        <v>658</v>
      </c>
      <c r="B693">
        <v>693</v>
      </c>
      <c r="C693" s="47" t="s">
        <v>8147</v>
      </c>
      <c r="D693" s="49"/>
      <c r="E693" s="50">
        <v>1566.8582763671875</v>
      </c>
      <c r="F693" s="50">
        <v>4493.58740234375</v>
      </c>
      <c r="G693" s="51"/>
      <c r="H693" s="52"/>
      <c r="I693" s="52"/>
      <c r="J693" s="63"/>
      <c r="K693" s="32">
        <v>0</v>
      </c>
      <c r="L693" s="32">
        <v>1</v>
      </c>
      <c r="M693" s="33">
        <v>0</v>
      </c>
      <c r="N693" s="33">
        <v>1</v>
      </c>
      <c r="O693" s="33">
        <v>0</v>
      </c>
      <c r="P693" s="33">
        <v>0.99999899999999997</v>
      </c>
      <c r="Q693" s="33">
        <v>0</v>
      </c>
      <c r="R693" s="33">
        <v>0</v>
      </c>
      <c r="S693" s="48">
        <v>693</v>
      </c>
      <c r="T6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3" s="54">
        <v>268</v>
      </c>
      <c r="V693" s="54">
        <v>257</v>
      </c>
      <c r="W693" s="54">
        <v>16609</v>
      </c>
      <c r="X693" s="54">
        <v>12148</v>
      </c>
      <c r="Y693" s="54"/>
      <c r="Z693" s="54" t="s">
        <v>5908</v>
      </c>
      <c r="AA693" s="54" t="s">
        <v>6203</v>
      </c>
      <c r="AB693" s="60" t="s">
        <v>6519</v>
      </c>
      <c r="AC693" s="54"/>
      <c r="AD693" s="56">
        <v>41348.568252314813</v>
      </c>
      <c r="AE693" s="54" t="s">
        <v>6607</v>
      </c>
      <c r="AF693" s="60" t="s">
        <v>7299</v>
      </c>
      <c r="AG693" s="54" t="s">
        <v>55</v>
      </c>
      <c r="AH693" s="32"/>
      <c r="AI693" s="32"/>
      <c r="AJ693" s="32"/>
      <c r="AK693" s="32"/>
      <c r="AL693" s="32"/>
      <c r="AM693" s="32"/>
      <c r="AN693" s="74" t="s">
        <v>8860</v>
      </c>
      <c r="AO693" s="74" t="s">
        <v>8860</v>
      </c>
      <c r="AP693" s="74" t="s">
        <v>9388</v>
      </c>
      <c r="AQ693" s="74" t="s">
        <v>9388</v>
      </c>
      <c r="AR693" s="2"/>
      <c r="AS693" s="3"/>
      <c r="AT693" s="3"/>
      <c r="AU693" s="3"/>
      <c r="AV693" s="3"/>
    </row>
    <row r="694" spans="1:48" x14ac:dyDescent="0.25">
      <c r="A694" s="46" t="s">
        <v>986</v>
      </c>
      <c r="B694">
        <v>694</v>
      </c>
      <c r="C694" s="47" t="s">
        <v>8148</v>
      </c>
      <c r="D694" s="49"/>
      <c r="E694" s="50">
        <v>540.225341796875</v>
      </c>
      <c r="F694" s="50">
        <v>1434.4896240234375</v>
      </c>
      <c r="G694" s="51"/>
      <c r="H694" s="52"/>
      <c r="I694" s="52"/>
      <c r="J694" s="63"/>
      <c r="K694" s="32">
        <v>1</v>
      </c>
      <c r="L694" s="32">
        <v>0</v>
      </c>
      <c r="M694" s="33">
        <v>0</v>
      </c>
      <c r="N694" s="33">
        <v>1</v>
      </c>
      <c r="O694" s="33">
        <v>0</v>
      </c>
      <c r="P694" s="33">
        <v>0.99999899999999997</v>
      </c>
      <c r="Q694" s="33">
        <v>0</v>
      </c>
      <c r="R694" s="33">
        <v>0</v>
      </c>
      <c r="S694" s="48">
        <v>694</v>
      </c>
      <c r="T6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4" s="54">
        <v>1952</v>
      </c>
      <c r="V694" s="54">
        <v>2966</v>
      </c>
      <c r="W694" s="54">
        <v>231528</v>
      </c>
      <c r="X694" s="54">
        <v>202025</v>
      </c>
      <c r="Y694" s="54"/>
      <c r="Z694" s="54" t="s">
        <v>5909</v>
      </c>
      <c r="AA694" s="54" t="s">
        <v>6020</v>
      </c>
      <c r="AB694" s="60" t="s">
        <v>6520</v>
      </c>
      <c r="AC694" s="54"/>
      <c r="AD694" s="56">
        <v>40910.777280092596</v>
      </c>
      <c r="AE694" s="54" t="s">
        <v>6607</v>
      </c>
      <c r="AF694" s="60" t="s">
        <v>7300</v>
      </c>
      <c r="AG694" s="54" t="s">
        <v>54</v>
      </c>
      <c r="AH694" s="32"/>
      <c r="AI694" s="32"/>
      <c r="AJ694" s="32"/>
      <c r="AK694" s="32"/>
      <c r="AL694" s="32"/>
      <c r="AM694" s="32"/>
      <c r="AN694" s="32"/>
      <c r="AO694" s="32"/>
      <c r="AP694" s="32"/>
      <c r="AQ694" s="32"/>
      <c r="AR694" s="2"/>
      <c r="AS694" s="3"/>
      <c r="AT694" s="3"/>
      <c r="AU694" s="3"/>
      <c r="AV694" s="3"/>
    </row>
    <row r="695" spans="1:48" x14ac:dyDescent="0.25">
      <c r="A695" s="46" t="s">
        <v>659</v>
      </c>
      <c r="B695">
        <v>695</v>
      </c>
      <c r="C695" s="47" t="s">
        <v>8149</v>
      </c>
      <c r="D695" s="49"/>
      <c r="E695" s="50">
        <v>5799.78564453125</v>
      </c>
      <c r="F695" s="50">
        <v>4090.00439453125</v>
      </c>
      <c r="G695" s="51"/>
      <c r="H695" s="52"/>
      <c r="I695" s="52"/>
      <c r="J695" s="63"/>
      <c r="K695" s="32">
        <v>0</v>
      </c>
      <c r="L695" s="32">
        <v>9</v>
      </c>
      <c r="M695" s="33">
        <v>9624</v>
      </c>
      <c r="N695" s="33">
        <v>3.2299999999999999E-4</v>
      </c>
      <c r="O695" s="33">
        <v>1.9999999999999999E-6</v>
      </c>
      <c r="P695" s="33">
        <v>4.2028949999999998</v>
      </c>
      <c r="Q695" s="33">
        <v>0</v>
      </c>
      <c r="R695" s="33">
        <v>0</v>
      </c>
      <c r="S695" s="48">
        <v>695</v>
      </c>
      <c r="T6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5" s="54">
        <v>115</v>
      </c>
      <c r="V695" s="54">
        <v>109</v>
      </c>
      <c r="W695" s="54">
        <v>468</v>
      </c>
      <c r="X695" s="54">
        <v>39</v>
      </c>
      <c r="Y695" s="54">
        <v>7200</v>
      </c>
      <c r="Z695" s="54" t="s">
        <v>5910</v>
      </c>
      <c r="AA695" s="54"/>
      <c r="AB695" s="60" t="s">
        <v>6521</v>
      </c>
      <c r="AC695" s="54" t="s">
        <v>6024</v>
      </c>
      <c r="AD695" s="56">
        <v>41403.212175925924</v>
      </c>
      <c r="AE695" s="54" t="s">
        <v>6607</v>
      </c>
      <c r="AF695" s="60" t="s">
        <v>7301</v>
      </c>
      <c r="AG695" s="54" t="s">
        <v>55</v>
      </c>
      <c r="AH695" s="32" t="s">
        <v>1981</v>
      </c>
      <c r="AI695" s="32" t="s">
        <v>1981</v>
      </c>
      <c r="AJ695" s="32" t="s">
        <v>2146</v>
      </c>
      <c r="AK695" s="32" t="s">
        <v>2146</v>
      </c>
      <c r="AL695" s="32" t="s">
        <v>8483</v>
      </c>
      <c r="AM695" s="32" t="s">
        <v>8483</v>
      </c>
      <c r="AN695" s="74" t="s">
        <v>9622</v>
      </c>
      <c r="AO695" s="74" t="s">
        <v>9622</v>
      </c>
      <c r="AP695" s="74" t="s">
        <v>9803</v>
      </c>
      <c r="AQ695" s="74" t="s">
        <v>9803</v>
      </c>
      <c r="AR695" s="2"/>
      <c r="AS695" s="3"/>
      <c r="AT695" s="3"/>
      <c r="AU695" s="3"/>
      <c r="AV695" s="3"/>
    </row>
    <row r="696" spans="1:48" x14ac:dyDescent="0.25">
      <c r="A696" s="46" t="s">
        <v>987</v>
      </c>
      <c r="B696">
        <v>696</v>
      </c>
      <c r="C696" s="47" t="s">
        <v>8150</v>
      </c>
      <c r="D696" s="49"/>
      <c r="E696" s="50">
        <v>561.051025390625</v>
      </c>
      <c r="F696" s="50">
        <v>6126.75</v>
      </c>
      <c r="G696" s="51"/>
      <c r="H696" s="52"/>
      <c r="I696" s="52"/>
      <c r="J696" s="63"/>
      <c r="K696" s="32">
        <v>1</v>
      </c>
      <c r="L696" s="32">
        <v>0</v>
      </c>
      <c r="M696" s="33">
        <v>0</v>
      </c>
      <c r="N696" s="33">
        <v>2.7E-4</v>
      </c>
      <c r="O696" s="33">
        <v>0</v>
      </c>
      <c r="P696" s="33">
        <v>0.54693999999999998</v>
      </c>
      <c r="Q696" s="33">
        <v>0</v>
      </c>
      <c r="R696" s="33">
        <v>0</v>
      </c>
      <c r="S696" s="48">
        <v>696</v>
      </c>
      <c r="T6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6" s="54">
        <v>114</v>
      </c>
      <c r="V696" s="54">
        <v>195</v>
      </c>
      <c r="W696" s="54">
        <v>1556</v>
      </c>
      <c r="X696" s="54">
        <v>22</v>
      </c>
      <c r="Y696" s="54">
        <v>7200</v>
      </c>
      <c r="Z696" s="54" t="s">
        <v>5911</v>
      </c>
      <c r="AA696" s="54" t="s">
        <v>6204</v>
      </c>
      <c r="AB696" s="60" t="s">
        <v>6522</v>
      </c>
      <c r="AC696" s="54" t="s">
        <v>6591</v>
      </c>
      <c r="AD696" s="56">
        <v>39982.174085648148</v>
      </c>
      <c r="AE696" s="54" t="s">
        <v>6607</v>
      </c>
      <c r="AF696" s="60" t="s">
        <v>7302</v>
      </c>
      <c r="AG696" s="54" t="s">
        <v>54</v>
      </c>
      <c r="AH696" s="32"/>
      <c r="AI696" s="32"/>
      <c r="AJ696" s="32"/>
      <c r="AK696" s="32"/>
      <c r="AL696" s="32"/>
      <c r="AM696" s="32"/>
      <c r="AN696" s="32"/>
      <c r="AO696" s="32"/>
      <c r="AP696" s="32"/>
      <c r="AQ696" s="32"/>
      <c r="AR696" s="2"/>
      <c r="AS696" s="3"/>
      <c r="AT696" s="3"/>
      <c r="AU696" s="3"/>
      <c r="AV696" s="3"/>
    </row>
    <row r="697" spans="1:48" x14ac:dyDescent="0.25">
      <c r="A697" s="46" t="s">
        <v>988</v>
      </c>
      <c r="B697">
        <v>697</v>
      </c>
      <c r="C697" s="47" t="s">
        <v>8151</v>
      </c>
      <c r="D697" s="49"/>
      <c r="E697" s="50">
        <v>9591.765625</v>
      </c>
      <c r="F697" s="50">
        <v>5535.54736328125</v>
      </c>
      <c r="G697" s="51"/>
      <c r="H697" s="52"/>
      <c r="I697" s="52"/>
      <c r="J697" s="63"/>
      <c r="K697" s="32">
        <v>1</v>
      </c>
      <c r="L697" s="32">
        <v>0</v>
      </c>
      <c r="M697" s="33">
        <v>0</v>
      </c>
      <c r="N697" s="33">
        <v>2.7E-4</v>
      </c>
      <c r="O697" s="33">
        <v>0</v>
      </c>
      <c r="P697" s="33">
        <v>0.54693999999999998</v>
      </c>
      <c r="Q697" s="33">
        <v>0</v>
      </c>
      <c r="R697" s="33">
        <v>0</v>
      </c>
      <c r="S697" s="48">
        <v>697</v>
      </c>
      <c r="T6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7" s="54">
        <v>247</v>
      </c>
      <c r="V697" s="54">
        <v>2983</v>
      </c>
      <c r="W697" s="54">
        <v>1653</v>
      </c>
      <c r="X697" s="54">
        <v>321</v>
      </c>
      <c r="Y697" s="54">
        <v>-25200</v>
      </c>
      <c r="Z697" s="54" t="s">
        <v>5912</v>
      </c>
      <c r="AA697" s="54" t="s">
        <v>6205</v>
      </c>
      <c r="AB697" s="60" t="s">
        <v>6523</v>
      </c>
      <c r="AC697" s="54" t="s">
        <v>6577</v>
      </c>
      <c r="AD697" s="56">
        <v>41619.054039351853</v>
      </c>
      <c r="AE697" s="54" t="s">
        <v>6607</v>
      </c>
      <c r="AF697" s="60" t="s">
        <v>7303</v>
      </c>
      <c r="AG697" s="54" t="s">
        <v>54</v>
      </c>
      <c r="AH697" s="32"/>
      <c r="AI697" s="32"/>
      <c r="AJ697" s="32"/>
      <c r="AK697" s="32"/>
      <c r="AL697" s="32"/>
      <c r="AM697" s="32"/>
      <c r="AN697" s="32"/>
      <c r="AO697" s="32"/>
      <c r="AP697" s="32"/>
      <c r="AQ697" s="32"/>
      <c r="AR697" s="2"/>
      <c r="AS697" s="3"/>
      <c r="AT697" s="3"/>
      <c r="AU697" s="3"/>
      <c r="AV697" s="3"/>
    </row>
    <row r="698" spans="1:48" x14ac:dyDescent="0.25">
      <c r="A698" s="46" t="s">
        <v>989</v>
      </c>
      <c r="B698">
        <v>698</v>
      </c>
      <c r="C698" s="47" t="s">
        <v>8152</v>
      </c>
      <c r="D698" s="49"/>
      <c r="E698" s="50">
        <v>9417.2001953125</v>
      </c>
      <c r="F698" s="50">
        <v>4169.119140625</v>
      </c>
      <c r="G698" s="51"/>
      <c r="H698" s="52"/>
      <c r="I698" s="52"/>
      <c r="J698" s="63"/>
      <c r="K698" s="32">
        <v>1</v>
      </c>
      <c r="L698" s="32">
        <v>0</v>
      </c>
      <c r="M698" s="33">
        <v>0</v>
      </c>
      <c r="N698" s="33">
        <v>2.7E-4</v>
      </c>
      <c r="O698" s="33">
        <v>0</v>
      </c>
      <c r="P698" s="33">
        <v>0.54693999999999998</v>
      </c>
      <c r="Q698" s="33">
        <v>0</v>
      </c>
      <c r="R698" s="33">
        <v>0</v>
      </c>
      <c r="S698" s="48">
        <v>698</v>
      </c>
      <c r="T6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8" s="54">
        <v>1609</v>
      </c>
      <c r="V698" s="54">
        <v>30836</v>
      </c>
      <c r="W698" s="54">
        <v>16292</v>
      </c>
      <c r="X698" s="54">
        <v>3310</v>
      </c>
      <c r="Y698" s="54">
        <v>-14400</v>
      </c>
      <c r="Z698" s="54" t="s">
        <v>5913</v>
      </c>
      <c r="AA698" s="54" t="s">
        <v>6206</v>
      </c>
      <c r="AB698" s="60" t="s">
        <v>6524</v>
      </c>
      <c r="AC698" s="54" t="s">
        <v>6582</v>
      </c>
      <c r="AD698" s="56">
        <v>39240.215312499997</v>
      </c>
      <c r="AE698" s="54" t="s">
        <v>6607</v>
      </c>
      <c r="AF698" s="60" t="s">
        <v>7304</v>
      </c>
      <c r="AG698" s="54" t="s">
        <v>54</v>
      </c>
      <c r="AH698" s="32"/>
      <c r="AI698" s="32"/>
      <c r="AJ698" s="32"/>
      <c r="AK698" s="32"/>
      <c r="AL698" s="32"/>
      <c r="AM698" s="32"/>
      <c r="AN698" s="32"/>
      <c r="AO698" s="32"/>
      <c r="AP698" s="32"/>
      <c r="AQ698" s="32"/>
      <c r="AR698" s="2"/>
      <c r="AS698" s="3"/>
      <c r="AT698" s="3"/>
      <c r="AU698" s="3"/>
      <c r="AV698" s="3"/>
    </row>
    <row r="699" spans="1:48" x14ac:dyDescent="0.25">
      <c r="A699" s="46" t="s">
        <v>990</v>
      </c>
      <c r="B699">
        <v>699</v>
      </c>
      <c r="C699" s="47" t="s">
        <v>8153</v>
      </c>
      <c r="D699" s="49"/>
      <c r="E699" s="50">
        <v>3211.973876953125</v>
      </c>
      <c r="F699" s="50">
        <v>985.52362060546875</v>
      </c>
      <c r="G699" s="51"/>
      <c r="H699" s="52"/>
      <c r="I699" s="52"/>
      <c r="J699" s="63"/>
      <c r="K699" s="32">
        <v>1</v>
      </c>
      <c r="L699" s="32">
        <v>0</v>
      </c>
      <c r="M699" s="33">
        <v>0</v>
      </c>
      <c r="N699" s="33">
        <v>2.7E-4</v>
      </c>
      <c r="O699" s="33">
        <v>0</v>
      </c>
      <c r="P699" s="33">
        <v>0.54693999999999998</v>
      </c>
      <c r="Q699" s="33">
        <v>0</v>
      </c>
      <c r="R699" s="33">
        <v>0</v>
      </c>
      <c r="S699" s="48">
        <v>699</v>
      </c>
      <c r="T6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699" s="54">
        <v>1299</v>
      </c>
      <c r="V699" s="54">
        <v>560</v>
      </c>
      <c r="W699" s="54">
        <v>1867</v>
      </c>
      <c r="X699" s="54">
        <v>2106</v>
      </c>
      <c r="Y699" s="54">
        <v>-25200</v>
      </c>
      <c r="Z699" s="54" t="s">
        <v>5914</v>
      </c>
      <c r="AA699" s="54" t="s">
        <v>6063</v>
      </c>
      <c r="AB699" s="60" t="s">
        <v>6525</v>
      </c>
      <c r="AC699" s="54" t="s">
        <v>6577</v>
      </c>
      <c r="AD699" s="56">
        <v>42158.278402777774</v>
      </c>
      <c r="AE699" s="54" t="s">
        <v>6607</v>
      </c>
      <c r="AF699" s="60" t="s">
        <v>7305</v>
      </c>
      <c r="AG699" s="54" t="s">
        <v>54</v>
      </c>
      <c r="AH699" s="32"/>
      <c r="AI699" s="32"/>
      <c r="AJ699" s="32"/>
      <c r="AK699" s="32"/>
      <c r="AL699" s="32"/>
      <c r="AM699" s="32"/>
      <c r="AN699" s="32"/>
      <c r="AO699" s="32"/>
      <c r="AP699" s="32"/>
      <c r="AQ699" s="32"/>
      <c r="AR699" s="2"/>
      <c r="AS699" s="3"/>
      <c r="AT699" s="3"/>
      <c r="AU699" s="3"/>
      <c r="AV699" s="3"/>
    </row>
    <row r="700" spans="1:48" x14ac:dyDescent="0.25">
      <c r="A700" s="46" t="s">
        <v>991</v>
      </c>
      <c r="B700">
        <v>700</v>
      </c>
      <c r="C700" s="47" t="s">
        <v>8154</v>
      </c>
      <c r="D700" s="49"/>
      <c r="E700" s="50">
        <v>839.91259765625</v>
      </c>
      <c r="F700" s="50">
        <v>2293.849609375</v>
      </c>
      <c r="G700" s="51"/>
      <c r="H700" s="52"/>
      <c r="I700" s="52"/>
      <c r="J700" s="63"/>
      <c r="K700" s="32">
        <v>1</v>
      </c>
      <c r="L700" s="32">
        <v>0</v>
      </c>
      <c r="M700" s="33">
        <v>0</v>
      </c>
      <c r="N700" s="33">
        <v>2.7E-4</v>
      </c>
      <c r="O700" s="33">
        <v>0</v>
      </c>
      <c r="P700" s="33">
        <v>0.54693999999999998</v>
      </c>
      <c r="Q700" s="33">
        <v>0</v>
      </c>
      <c r="R700" s="33">
        <v>0</v>
      </c>
      <c r="S700" s="48">
        <v>700</v>
      </c>
      <c r="T7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0" s="54">
        <v>368</v>
      </c>
      <c r="V700" s="54">
        <v>1203</v>
      </c>
      <c r="W700" s="54">
        <v>1612</v>
      </c>
      <c r="X700" s="54">
        <v>930</v>
      </c>
      <c r="Y700" s="54">
        <v>-7200</v>
      </c>
      <c r="Z700" s="54" t="s">
        <v>5915</v>
      </c>
      <c r="AA700" s="54" t="s">
        <v>6207</v>
      </c>
      <c r="AB700" s="60" t="s">
        <v>6526</v>
      </c>
      <c r="AC700" s="54" t="s">
        <v>6588</v>
      </c>
      <c r="AD700" s="56">
        <v>40003.417314814818</v>
      </c>
      <c r="AE700" s="54" t="s">
        <v>6607</v>
      </c>
      <c r="AF700" s="60" t="s">
        <v>7306</v>
      </c>
      <c r="AG700" s="54" t="s">
        <v>54</v>
      </c>
      <c r="AH700" s="32"/>
      <c r="AI700" s="32"/>
      <c r="AJ700" s="32"/>
      <c r="AK700" s="32"/>
      <c r="AL700" s="32"/>
      <c r="AM700" s="32"/>
      <c r="AN700" s="32"/>
      <c r="AO700" s="32"/>
      <c r="AP700" s="32"/>
      <c r="AQ700" s="32"/>
      <c r="AR700" s="2"/>
      <c r="AS700" s="3"/>
      <c r="AT700" s="3"/>
      <c r="AU700" s="3"/>
      <c r="AV700" s="3"/>
    </row>
    <row r="701" spans="1:48" x14ac:dyDescent="0.25">
      <c r="A701" s="46" t="s">
        <v>992</v>
      </c>
      <c r="B701">
        <v>701</v>
      </c>
      <c r="C701" s="47" t="s">
        <v>8155</v>
      </c>
      <c r="D701" s="49"/>
      <c r="E701" s="50">
        <v>9337.0849609375</v>
      </c>
      <c r="F701" s="50">
        <v>2883.8486328125</v>
      </c>
      <c r="G701" s="51"/>
      <c r="H701" s="52"/>
      <c r="I701" s="52"/>
      <c r="J701" s="63"/>
      <c r="K701" s="32">
        <v>1</v>
      </c>
      <c r="L701" s="32">
        <v>0</v>
      </c>
      <c r="M701" s="33">
        <v>0</v>
      </c>
      <c r="N701" s="33">
        <v>2.7E-4</v>
      </c>
      <c r="O701" s="33">
        <v>0</v>
      </c>
      <c r="P701" s="33">
        <v>0.54693999999999998</v>
      </c>
      <c r="Q701" s="33">
        <v>0</v>
      </c>
      <c r="R701" s="33">
        <v>0</v>
      </c>
      <c r="S701" s="48">
        <v>701</v>
      </c>
      <c r="T7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1" s="54">
        <v>400</v>
      </c>
      <c r="V701" s="54">
        <v>1121</v>
      </c>
      <c r="W701" s="54">
        <v>5345</v>
      </c>
      <c r="X701" s="54">
        <v>390</v>
      </c>
      <c r="Y701" s="54">
        <v>-14400</v>
      </c>
      <c r="Z701" s="54" t="s">
        <v>5916</v>
      </c>
      <c r="AA701" s="54" t="s">
        <v>6208</v>
      </c>
      <c r="AB701" s="60" t="s">
        <v>6527</v>
      </c>
      <c r="AC701" s="54" t="s">
        <v>6582</v>
      </c>
      <c r="AD701" s="56">
        <v>40878.886354166665</v>
      </c>
      <c r="AE701" s="54" t="s">
        <v>6607</v>
      </c>
      <c r="AF701" s="60" t="s">
        <v>7307</v>
      </c>
      <c r="AG701" s="54" t="s">
        <v>54</v>
      </c>
      <c r="AH701" s="32"/>
      <c r="AI701" s="32"/>
      <c r="AJ701" s="32"/>
      <c r="AK701" s="32"/>
      <c r="AL701" s="32"/>
      <c r="AM701" s="32"/>
      <c r="AN701" s="32"/>
      <c r="AO701" s="32"/>
      <c r="AP701" s="32"/>
      <c r="AQ701" s="32"/>
      <c r="AR701" s="2"/>
      <c r="AS701" s="3"/>
      <c r="AT701" s="3"/>
      <c r="AU701" s="3"/>
      <c r="AV701" s="3"/>
    </row>
    <row r="702" spans="1:48" x14ac:dyDescent="0.25">
      <c r="A702" s="46" t="s">
        <v>993</v>
      </c>
      <c r="B702">
        <v>702</v>
      </c>
      <c r="C702" s="47" t="s">
        <v>8156</v>
      </c>
      <c r="D702" s="49"/>
      <c r="E702" s="50">
        <v>8360.81640625</v>
      </c>
      <c r="F702" s="50">
        <v>3648.03662109375</v>
      </c>
      <c r="G702" s="51"/>
      <c r="H702" s="52"/>
      <c r="I702" s="52"/>
      <c r="J702" s="63"/>
      <c r="K702" s="32">
        <v>1</v>
      </c>
      <c r="L702" s="32">
        <v>0</v>
      </c>
      <c r="M702" s="33">
        <v>0</v>
      </c>
      <c r="N702" s="33">
        <v>2.7E-4</v>
      </c>
      <c r="O702" s="33">
        <v>0</v>
      </c>
      <c r="P702" s="33">
        <v>0.54693999999999998</v>
      </c>
      <c r="Q702" s="33">
        <v>0</v>
      </c>
      <c r="R702" s="33">
        <v>0</v>
      </c>
      <c r="S702" s="48">
        <v>702</v>
      </c>
      <c r="T7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2" s="54">
        <v>6</v>
      </c>
      <c r="V702" s="54">
        <v>31</v>
      </c>
      <c r="W702" s="54">
        <v>30</v>
      </c>
      <c r="X702" s="54">
        <v>0</v>
      </c>
      <c r="Y702" s="54">
        <v>7200</v>
      </c>
      <c r="Z702" s="54" t="s">
        <v>5917</v>
      </c>
      <c r="AA702" s="54" t="s">
        <v>6209</v>
      </c>
      <c r="AB702" s="60" t="s">
        <v>6528</v>
      </c>
      <c r="AC702" s="54" t="s">
        <v>6592</v>
      </c>
      <c r="AD702" s="56">
        <v>41802.63590277778</v>
      </c>
      <c r="AE702" s="54" t="s">
        <v>6607</v>
      </c>
      <c r="AF702" s="60" t="s">
        <v>7308</v>
      </c>
      <c r="AG702" s="54" t="s">
        <v>54</v>
      </c>
      <c r="AH702" s="32"/>
      <c r="AI702" s="32"/>
      <c r="AJ702" s="32"/>
      <c r="AK702" s="32"/>
      <c r="AL702" s="32"/>
      <c r="AM702" s="32"/>
      <c r="AN702" s="32"/>
      <c r="AO702" s="32"/>
      <c r="AP702" s="32"/>
      <c r="AQ702" s="32"/>
      <c r="AR702" s="2"/>
      <c r="AS702" s="3"/>
      <c r="AT702" s="3"/>
      <c r="AU702" s="3"/>
      <c r="AV702" s="3"/>
    </row>
    <row r="703" spans="1:48" x14ac:dyDescent="0.25">
      <c r="A703" s="46" t="s">
        <v>994</v>
      </c>
      <c r="B703">
        <v>703</v>
      </c>
      <c r="C703" s="47" t="s">
        <v>8157</v>
      </c>
      <c r="D703" s="49"/>
      <c r="E703" s="50">
        <v>5238.2578125</v>
      </c>
      <c r="F703" s="50">
        <v>1761.7421875</v>
      </c>
      <c r="G703" s="51"/>
      <c r="H703" s="52"/>
      <c r="I703" s="52"/>
      <c r="J703" s="63"/>
      <c r="K703" s="32">
        <v>1</v>
      </c>
      <c r="L703" s="32">
        <v>0</v>
      </c>
      <c r="M703" s="33">
        <v>0</v>
      </c>
      <c r="N703" s="33">
        <v>2.7E-4</v>
      </c>
      <c r="O703" s="33">
        <v>0</v>
      </c>
      <c r="P703" s="33">
        <v>0.54693999999999998</v>
      </c>
      <c r="Q703" s="33">
        <v>0</v>
      </c>
      <c r="R703" s="33">
        <v>0</v>
      </c>
      <c r="S703" s="48">
        <v>703</v>
      </c>
      <c r="T7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3" s="54">
        <v>133</v>
      </c>
      <c r="V703" s="54">
        <v>8350</v>
      </c>
      <c r="W703" s="54">
        <v>851</v>
      </c>
      <c r="X703" s="54">
        <v>308</v>
      </c>
      <c r="Y703" s="54">
        <v>7200</v>
      </c>
      <c r="Z703" s="54" t="s">
        <v>5918</v>
      </c>
      <c r="AA703" s="54"/>
      <c r="AB703" s="60" t="s">
        <v>6529</v>
      </c>
      <c r="AC703" s="54" t="s">
        <v>6591</v>
      </c>
      <c r="AD703" s="56">
        <v>40319.330312500002</v>
      </c>
      <c r="AE703" s="54" t="s">
        <v>6607</v>
      </c>
      <c r="AF703" s="60" t="s">
        <v>7309</v>
      </c>
      <c r="AG703" s="54" t="s">
        <v>54</v>
      </c>
      <c r="AH703" s="32"/>
      <c r="AI703" s="32"/>
      <c r="AJ703" s="32"/>
      <c r="AK703" s="32"/>
      <c r="AL703" s="32"/>
      <c r="AM703" s="32"/>
      <c r="AN703" s="32"/>
      <c r="AO703" s="32"/>
      <c r="AP703" s="32"/>
      <c r="AQ703" s="32"/>
      <c r="AR703" s="2"/>
      <c r="AS703" s="3"/>
      <c r="AT703" s="3"/>
      <c r="AU703" s="3"/>
      <c r="AV703" s="3"/>
    </row>
    <row r="704" spans="1:48" x14ac:dyDescent="0.25">
      <c r="A704" s="46" t="s">
        <v>660</v>
      </c>
      <c r="B704">
        <v>704</v>
      </c>
      <c r="C704" s="47" t="s">
        <v>8158</v>
      </c>
      <c r="D704" s="49"/>
      <c r="E704" s="50">
        <v>3025.419921875</v>
      </c>
      <c r="F704" s="50">
        <v>7551.5341796875</v>
      </c>
      <c r="G704" s="51"/>
      <c r="H704" s="52"/>
      <c r="I704" s="52"/>
      <c r="J704" s="63"/>
      <c r="K704" s="32">
        <v>1</v>
      </c>
      <c r="L704" s="32">
        <v>1</v>
      </c>
      <c r="M704" s="33">
        <v>0</v>
      </c>
      <c r="N704" s="33">
        <v>0</v>
      </c>
      <c r="O704" s="33">
        <v>0</v>
      </c>
      <c r="P704" s="33">
        <v>0.99999899999999997</v>
      </c>
      <c r="Q704" s="33">
        <v>0</v>
      </c>
      <c r="R704" s="33" t="s">
        <v>8309</v>
      </c>
      <c r="S704" s="48">
        <v>704</v>
      </c>
      <c r="T7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4" s="54">
        <v>188</v>
      </c>
      <c r="V704" s="54">
        <v>68</v>
      </c>
      <c r="W704" s="54">
        <v>1419</v>
      </c>
      <c r="X704" s="54">
        <v>74</v>
      </c>
      <c r="Y704" s="54">
        <v>-25200</v>
      </c>
      <c r="Z704" s="54" t="s">
        <v>5919</v>
      </c>
      <c r="AA704" s="54" t="s">
        <v>6210</v>
      </c>
      <c r="AB704" s="60" t="s">
        <v>6530</v>
      </c>
      <c r="AC704" s="54" t="s">
        <v>6577</v>
      </c>
      <c r="AD704" s="56">
        <v>42259.795474537037</v>
      </c>
      <c r="AE704" s="54" t="s">
        <v>6607</v>
      </c>
      <c r="AF704" s="60" t="s">
        <v>7310</v>
      </c>
      <c r="AG704" s="54" t="s">
        <v>55</v>
      </c>
      <c r="AH704" s="32" t="s">
        <v>1982</v>
      </c>
      <c r="AI704" s="32" t="s">
        <v>1982</v>
      </c>
      <c r="AJ704" s="32" t="s">
        <v>2182</v>
      </c>
      <c r="AK704" s="32" t="s">
        <v>2182</v>
      </c>
      <c r="AL704" s="32" t="s">
        <v>2248</v>
      </c>
      <c r="AM704" s="32" t="s">
        <v>2248</v>
      </c>
      <c r="AN704" s="74" t="s">
        <v>9623</v>
      </c>
      <c r="AO704" s="74" t="s">
        <v>9623</v>
      </c>
      <c r="AP704" s="74" t="s">
        <v>9804</v>
      </c>
      <c r="AQ704" s="74" t="s">
        <v>9804</v>
      </c>
      <c r="AR704" s="2"/>
      <c r="AS704" s="3"/>
      <c r="AT704" s="3"/>
      <c r="AU704" s="3"/>
      <c r="AV704" s="3"/>
    </row>
    <row r="705" spans="1:48" x14ac:dyDescent="0.25">
      <c r="A705" s="46" t="s">
        <v>661</v>
      </c>
      <c r="B705">
        <v>705</v>
      </c>
      <c r="C705" s="47" t="s">
        <v>8159</v>
      </c>
      <c r="D705" s="49"/>
      <c r="E705" s="50">
        <v>8000.60693359375</v>
      </c>
      <c r="F705" s="50">
        <v>4993.10986328125</v>
      </c>
      <c r="G705" s="51"/>
      <c r="H705" s="52"/>
      <c r="I705" s="52"/>
      <c r="J705" s="63"/>
      <c r="K705" s="32">
        <v>0</v>
      </c>
      <c r="L705" s="32">
        <v>2</v>
      </c>
      <c r="M705" s="33">
        <v>2</v>
      </c>
      <c r="N705" s="33">
        <v>0.5</v>
      </c>
      <c r="O705" s="33">
        <v>0</v>
      </c>
      <c r="P705" s="33">
        <v>1.4594590000000001</v>
      </c>
      <c r="Q705" s="33">
        <v>0</v>
      </c>
      <c r="R705" s="33">
        <v>0</v>
      </c>
      <c r="S705" s="48">
        <v>705</v>
      </c>
      <c r="T7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5" s="54">
        <v>568</v>
      </c>
      <c r="V705" s="54">
        <v>257</v>
      </c>
      <c r="W705" s="54">
        <v>2196</v>
      </c>
      <c r="X705" s="54">
        <v>702</v>
      </c>
      <c r="Y705" s="54">
        <v>-25200</v>
      </c>
      <c r="Z705" s="54" t="s">
        <v>5920</v>
      </c>
      <c r="AA705" s="54" t="s">
        <v>6211</v>
      </c>
      <c r="AB705" s="54"/>
      <c r="AC705" s="54" t="s">
        <v>6577</v>
      </c>
      <c r="AD705" s="56">
        <v>42999.468692129631</v>
      </c>
      <c r="AE705" s="54" t="s">
        <v>6607</v>
      </c>
      <c r="AF705" s="60" t="s">
        <v>7311</v>
      </c>
      <c r="AG705" s="54" t="s">
        <v>55</v>
      </c>
      <c r="AH705" s="32" t="s">
        <v>1983</v>
      </c>
      <c r="AI705" s="32" t="s">
        <v>1983</v>
      </c>
      <c r="AJ705" s="32" t="s">
        <v>2139</v>
      </c>
      <c r="AK705" s="32" t="s">
        <v>2139</v>
      </c>
      <c r="AL705" s="32"/>
      <c r="AM705" s="32"/>
      <c r="AN705" s="74" t="s">
        <v>8861</v>
      </c>
      <c r="AO705" s="74" t="s">
        <v>8861</v>
      </c>
      <c r="AP705" s="74" t="s">
        <v>9389</v>
      </c>
      <c r="AQ705" s="74" t="s">
        <v>9389</v>
      </c>
      <c r="AR705" s="2"/>
      <c r="AS705" s="3"/>
      <c r="AT705" s="3"/>
      <c r="AU705" s="3"/>
      <c r="AV705" s="3"/>
    </row>
    <row r="706" spans="1:48" x14ac:dyDescent="0.25">
      <c r="A706" s="46" t="s">
        <v>995</v>
      </c>
      <c r="B706">
        <v>706</v>
      </c>
      <c r="C706" s="47" t="s">
        <v>8160</v>
      </c>
      <c r="D706" s="49"/>
      <c r="E706" s="50">
        <v>4020.760986328125</v>
      </c>
      <c r="F706" s="50">
        <v>7525.33837890625</v>
      </c>
      <c r="G706" s="51"/>
      <c r="H706" s="52"/>
      <c r="I706" s="52"/>
      <c r="J706" s="63"/>
      <c r="K706" s="32">
        <v>1</v>
      </c>
      <c r="L706" s="32">
        <v>0</v>
      </c>
      <c r="M706" s="33">
        <v>0</v>
      </c>
      <c r="N706" s="33">
        <v>0.33333299999999999</v>
      </c>
      <c r="O706" s="33">
        <v>0</v>
      </c>
      <c r="P706" s="33">
        <v>0.77027000000000001</v>
      </c>
      <c r="Q706" s="33">
        <v>0</v>
      </c>
      <c r="R706" s="33">
        <v>0</v>
      </c>
      <c r="S706" s="48">
        <v>706</v>
      </c>
      <c r="T7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6" s="54">
        <v>237</v>
      </c>
      <c r="V706" s="54">
        <v>61</v>
      </c>
      <c r="W706" s="54">
        <v>419</v>
      </c>
      <c r="X706" s="54">
        <v>1115</v>
      </c>
      <c r="Y706" s="54">
        <v>-25200</v>
      </c>
      <c r="Z706" s="54" t="s">
        <v>5921</v>
      </c>
      <c r="AA706" s="54"/>
      <c r="AB706" s="54"/>
      <c r="AC706" s="54" t="s">
        <v>6577</v>
      </c>
      <c r="AD706" s="56">
        <v>41712.911122685182</v>
      </c>
      <c r="AE706" s="54" t="s">
        <v>6607</v>
      </c>
      <c r="AF706" s="60" t="s">
        <v>7312</v>
      </c>
      <c r="AG706" s="54" t="s">
        <v>54</v>
      </c>
      <c r="AH706" s="32"/>
      <c r="AI706" s="32"/>
      <c r="AJ706" s="32"/>
      <c r="AK706" s="32"/>
      <c r="AL706" s="32"/>
      <c r="AM706" s="32"/>
      <c r="AN706" s="32"/>
      <c r="AO706" s="32"/>
      <c r="AP706" s="32"/>
      <c r="AQ706" s="32"/>
      <c r="AR706" s="2"/>
      <c r="AS706" s="3"/>
      <c r="AT706" s="3"/>
      <c r="AU706" s="3"/>
      <c r="AV706" s="3"/>
    </row>
    <row r="707" spans="1:48" x14ac:dyDescent="0.25">
      <c r="A707" s="46" t="s">
        <v>996</v>
      </c>
      <c r="B707">
        <v>707</v>
      </c>
      <c r="C707" s="47" t="s">
        <v>8161</v>
      </c>
      <c r="D707" s="49"/>
      <c r="E707" s="50">
        <v>9144.646484375</v>
      </c>
      <c r="F707" s="50">
        <v>2727.66796875</v>
      </c>
      <c r="G707" s="51"/>
      <c r="H707" s="52"/>
      <c r="I707" s="52"/>
      <c r="J707" s="63"/>
      <c r="K707" s="32">
        <v>1</v>
      </c>
      <c r="L707" s="32">
        <v>0</v>
      </c>
      <c r="M707" s="33">
        <v>0</v>
      </c>
      <c r="N707" s="33">
        <v>0.33333299999999999</v>
      </c>
      <c r="O707" s="33">
        <v>0</v>
      </c>
      <c r="P707" s="33">
        <v>0.77027000000000001</v>
      </c>
      <c r="Q707" s="33">
        <v>0</v>
      </c>
      <c r="R707" s="33">
        <v>0</v>
      </c>
      <c r="S707" s="48">
        <v>707</v>
      </c>
      <c r="T7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7" s="54">
        <v>838</v>
      </c>
      <c r="V707" s="54">
        <v>1792</v>
      </c>
      <c r="W707" s="54">
        <v>5702</v>
      </c>
      <c r="X707" s="54">
        <v>21909</v>
      </c>
      <c r="Y707" s="54"/>
      <c r="Z707" s="54" t="s">
        <v>5922</v>
      </c>
      <c r="AA707" s="54" t="s">
        <v>6212</v>
      </c>
      <c r="AB707" s="60" t="s">
        <v>6531</v>
      </c>
      <c r="AC707" s="54"/>
      <c r="AD707" s="56">
        <v>42421.706759259258</v>
      </c>
      <c r="AE707" s="54" t="s">
        <v>6607</v>
      </c>
      <c r="AF707" s="60" t="s">
        <v>7313</v>
      </c>
      <c r="AG707" s="54" t="s">
        <v>54</v>
      </c>
      <c r="AH707" s="32"/>
      <c r="AI707" s="32"/>
      <c r="AJ707" s="32"/>
      <c r="AK707" s="32"/>
      <c r="AL707" s="32"/>
      <c r="AM707" s="32"/>
      <c r="AN707" s="32"/>
      <c r="AO707" s="32"/>
      <c r="AP707" s="32"/>
      <c r="AQ707" s="32"/>
      <c r="AR707" s="2"/>
      <c r="AS707" s="3"/>
      <c r="AT707" s="3"/>
      <c r="AU707" s="3"/>
      <c r="AV707" s="3"/>
    </row>
    <row r="708" spans="1:48" x14ac:dyDescent="0.25">
      <c r="A708" s="46" t="s">
        <v>662</v>
      </c>
      <c r="B708">
        <v>708</v>
      </c>
      <c r="C708" s="47" t="s">
        <v>8162</v>
      </c>
      <c r="D708" s="49"/>
      <c r="E708" s="50">
        <v>1228.231689453125</v>
      </c>
      <c r="F708" s="50">
        <v>1924.1197509765625</v>
      </c>
      <c r="G708" s="51"/>
      <c r="H708" s="52"/>
      <c r="I708" s="52"/>
      <c r="J708" s="63"/>
      <c r="K708" s="32">
        <v>0</v>
      </c>
      <c r="L708" s="32">
        <v>1</v>
      </c>
      <c r="M708" s="33">
        <v>0</v>
      </c>
      <c r="N708" s="33">
        <v>4.2099999999999999E-4</v>
      </c>
      <c r="O708" s="33">
        <v>2.6699999999999998E-4</v>
      </c>
      <c r="P708" s="33">
        <v>0.25938099999999997</v>
      </c>
      <c r="Q708" s="33">
        <v>0</v>
      </c>
      <c r="R708" s="33">
        <v>0</v>
      </c>
      <c r="S708" s="48">
        <v>708</v>
      </c>
      <c r="T7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8" s="54">
        <v>639</v>
      </c>
      <c r="V708" s="54">
        <v>434</v>
      </c>
      <c r="W708" s="54">
        <v>784</v>
      </c>
      <c r="X708" s="54">
        <v>18315</v>
      </c>
      <c r="Y708" s="54">
        <v>7200</v>
      </c>
      <c r="Z708" s="54"/>
      <c r="AA708" s="54"/>
      <c r="AB708" s="54"/>
      <c r="AC708" s="54" t="s">
        <v>6024</v>
      </c>
      <c r="AD708" s="56">
        <v>41971.729155092595</v>
      </c>
      <c r="AE708" s="54" t="s">
        <v>6607</v>
      </c>
      <c r="AF708" s="60" t="s">
        <v>7314</v>
      </c>
      <c r="AG708" s="54" t="s">
        <v>55</v>
      </c>
      <c r="AH708" s="32"/>
      <c r="AI708" s="32"/>
      <c r="AJ708" s="32"/>
      <c r="AK708" s="32"/>
      <c r="AL708" s="32"/>
      <c r="AM708" s="32"/>
      <c r="AN708" s="74" t="s">
        <v>8838</v>
      </c>
      <c r="AO708" s="74" t="s">
        <v>8838</v>
      </c>
      <c r="AP708" s="74" t="s">
        <v>9366</v>
      </c>
      <c r="AQ708" s="74" t="s">
        <v>9366</v>
      </c>
      <c r="AR708" s="2"/>
      <c r="AS708" s="3"/>
      <c r="AT708" s="3"/>
      <c r="AU708" s="3"/>
      <c r="AV708" s="3"/>
    </row>
    <row r="709" spans="1:48" x14ac:dyDescent="0.25">
      <c r="A709" s="46" t="s">
        <v>663</v>
      </c>
      <c r="B709">
        <v>709</v>
      </c>
      <c r="C709" s="47" t="s">
        <v>8163</v>
      </c>
      <c r="D709" s="49"/>
      <c r="E709" s="50">
        <v>4057.18115234375</v>
      </c>
      <c r="F709" s="50">
        <v>5722.60205078125</v>
      </c>
      <c r="G709" s="51"/>
      <c r="H709" s="52"/>
      <c r="I709" s="52"/>
      <c r="J709" s="63"/>
      <c r="K709" s="32">
        <v>0</v>
      </c>
      <c r="L709" s="32">
        <v>6</v>
      </c>
      <c r="M709" s="33">
        <v>326.06206900000001</v>
      </c>
      <c r="N709" s="33">
        <v>5.62E-4</v>
      </c>
      <c r="O709" s="33">
        <v>3.6649999999999999E-3</v>
      </c>
      <c r="P709" s="33">
        <v>0.83399400000000001</v>
      </c>
      <c r="Q709" s="33">
        <v>0.23333333333333334</v>
      </c>
      <c r="R709" s="33">
        <v>0</v>
      </c>
      <c r="S709" s="48">
        <v>709</v>
      </c>
      <c r="T7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09" s="54">
        <v>202</v>
      </c>
      <c r="V709" s="54">
        <v>73</v>
      </c>
      <c r="W709" s="54">
        <v>2898</v>
      </c>
      <c r="X709" s="54">
        <v>3991</v>
      </c>
      <c r="Y709" s="54"/>
      <c r="Z709" s="54" t="s">
        <v>5923</v>
      </c>
      <c r="AA709" s="54" t="s">
        <v>6083</v>
      </c>
      <c r="AB709" s="54"/>
      <c r="AC709" s="54"/>
      <c r="AD709" s="56">
        <v>43134.589942129627</v>
      </c>
      <c r="AE709" s="54" t="s">
        <v>6607</v>
      </c>
      <c r="AF709" s="60" t="s">
        <v>7315</v>
      </c>
      <c r="AG709" s="54" t="s">
        <v>55</v>
      </c>
      <c r="AH709" s="32"/>
      <c r="AI709" s="32"/>
      <c r="AJ709" s="32"/>
      <c r="AK709" s="32"/>
      <c r="AL709" s="32"/>
      <c r="AM709" s="32"/>
      <c r="AN709" s="74" t="s">
        <v>9624</v>
      </c>
      <c r="AO709" s="74" t="s">
        <v>9714</v>
      </c>
      <c r="AP709" s="74" t="s">
        <v>9805</v>
      </c>
      <c r="AQ709" s="74" t="s">
        <v>9805</v>
      </c>
      <c r="AR709" s="2"/>
      <c r="AS709" s="3"/>
      <c r="AT709" s="3"/>
      <c r="AU709" s="3"/>
      <c r="AV709" s="3"/>
    </row>
    <row r="710" spans="1:48" x14ac:dyDescent="0.25">
      <c r="A710" s="46" t="s">
        <v>664</v>
      </c>
      <c r="B710">
        <v>710</v>
      </c>
      <c r="C710" s="47" t="s">
        <v>8164</v>
      </c>
      <c r="D710" s="49"/>
      <c r="E710" s="50">
        <v>3027.56103515625</v>
      </c>
      <c r="F710" s="50">
        <v>8798.953125</v>
      </c>
      <c r="G710" s="51"/>
      <c r="H710" s="52"/>
      <c r="I710" s="52"/>
      <c r="J710" s="63"/>
      <c r="K710" s="32">
        <v>1</v>
      </c>
      <c r="L710" s="32">
        <v>1</v>
      </c>
      <c r="M710" s="33">
        <v>0</v>
      </c>
      <c r="N710" s="33">
        <v>0</v>
      </c>
      <c r="O710" s="33">
        <v>0</v>
      </c>
      <c r="P710" s="33">
        <v>0.99999899999999997</v>
      </c>
      <c r="Q710" s="33">
        <v>0</v>
      </c>
      <c r="R710" s="33" t="s">
        <v>8309</v>
      </c>
      <c r="S710" s="48">
        <v>710</v>
      </c>
      <c r="T7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0" s="54">
        <v>0</v>
      </c>
      <c r="V710" s="54">
        <v>341</v>
      </c>
      <c r="W710" s="54">
        <v>5680</v>
      </c>
      <c r="X710" s="54">
        <v>0</v>
      </c>
      <c r="Y710" s="54"/>
      <c r="Z710" s="54"/>
      <c r="AA710" s="54" t="s">
        <v>6213</v>
      </c>
      <c r="AB710" s="54"/>
      <c r="AC710" s="54"/>
      <c r="AD710" s="56">
        <v>40844.339895833335</v>
      </c>
      <c r="AE710" s="54" t="s">
        <v>6607</v>
      </c>
      <c r="AF710" s="60" t="s">
        <v>7316</v>
      </c>
      <c r="AG710" s="54" t="s">
        <v>55</v>
      </c>
      <c r="AH710" s="32" t="s">
        <v>1984</v>
      </c>
      <c r="AI710" s="32" t="s">
        <v>1984</v>
      </c>
      <c r="AJ710" s="32" t="s">
        <v>2139</v>
      </c>
      <c r="AK710" s="32" t="s">
        <v>2139</v>
      </c>
      <c r="AL710" s="32"/>
      <c r="AM710" s="32"/>
      <c r="AN710" s="74" t="s">
        <v>8862</v>
      </c>
      <c r="AO710" s="74" t="s">
        <v>8862</v>
      </c>
      <c r="AP710" s="74" t="s">
        <v>9390</v>
      </c>
      <c r="AQ710" s="74" t="s">
        <v>9390</v>
      </c>
      <c r="AR710" s="2"/>
      <c r="AS710" s="3"/>
      <c r="AT710" s="3"/>
      <c r="AU710" s="3"/>
      <c r="AV710" s="3"/>
    </row>
    <row r="711" spans="1:48" x14ac:dyDescent="0.25">
      <c r="A711" s="46" t="s">
        <v>666</v>
      </c>
      <c r="B711">
        <v>711</v>
      </c>
      <c r="C711" s="47" t="s">
        <v>8165</v>
      </c>
      <c r="D711" s="49"/>
      <c r="E711" s="50">
        <v>6272.625</v>
      </c>
      <c r="F711" s="50">
        <v>1923.83740234375</v>
      </c>
      <c r="G711" s="51"/>
      <c r="H711" s="52"/>
      <c r="I711" s="52"/>
      <c r="J711" s="63"/>
      <c r="K711" s="32">
        <v>2</v>
      </c>
      <c r="L711" s="32">
        <v>1</v>
      </c>
      <c r="M711" s="33">
        <v>0</v>
      </c>
      <c r="N711" s="33">
        <v>3.1700000000000001E-4</v>
      </c>
      <c r="O711" s="33">
        <v>3.9999999999999998E-6</v>
      </c>
      <c r="P711" s="33">
        <v>0.61885800000000002</v>
      </c>
      <c r="Q711" s="33">
        <v>0</v>
      </c>
      <c r="R711" s="33">
        <v>0</v>
      </c>
      <c r="S711" s="48">
        <v>711</v>
      </c>
      <c r="T7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1" s="54">
        <v>1072</v>
      </c>
      <c r="V711" s="54">
        <v>1214</v>
      </c>
      <c r="W711" s="54">
        <v>36891</v>
      </c>
      <c r="X711" s="54">
        <v>8778</v>
      </c>
      <c r="Y711" s="54">
        <v>7200</v>
      </c>
      <c r="Z711" s="54"/>
      <c r="AA711" s="54"/>
      <c r="AB711" s="60" t="s">
        <v>6532</v>
      </c>
      <c r="AC711" s="54" t="s">
        <v>6575</v>
      </c>
      <c r="AD711" s="56">
        <v>41244.989328703705</v>
      </c>
      <c r="AE711" s="54" t="s">
        <v>6607</v>
      </c>
      <c r="AF711" s="60" t="s">
        <v>7317</v>
      </c>
      <c r="AG711" s="54" t="s">
        <v>55</v>
      </c>
      <c r="AH711" s="32" t="s">
        <v>1985</v>
      </c>
      <c r="AI711" s="32" t="s">
        <v>1985</v>
      </c>
      <c r="AJ711" s="32" t="s">
        <v>2183</v>
      </c>
      <c r="AK711" s="32" t="s">
        <v>2183</v>
      </c>
      <c r="AL711" s="32"/>
      <c r="AM711" s="32"/>
      <c r="AN711" s="74" t="s">
        <v>8636</v>
      </c>
      <c r="AO711" s="74" t="s">
        <v>8636</v>
      </c>
      <c r="AP711" s="74" t="s">
        <v>8636</v>
      </c>
      <c r="AQ711" s="74" t="s">
        <v>8636</v>
      </c>
      <c r="AR711" s="2"/>
      <c r="AS711" s="3"/>
      <c r="AT711" s="3"/>
      <c r="AU711" s="3"/>
      <c r="AV711" s="3"/>
    </row>
    <row r="712" spans="1:48" x14ac:dyDescent="0.25">
      <c r="A712" s="46" t="s">
        <v>667</v>
      </c>
      <c r="B712">
        <v>712</v>
      </c>
      <c r="C712" s="47" t="s">
        <v>8166</v>
      </c>
      <c r="D712" s="49"/>
      <c r="E712" s="50">
        <v>4524.6337890625</v>
      </c>
      <c r="F712" s="50">
        <v>5561.77099609375</v>
      </c>
      <c r="G712" s="51"/>
      <c r="H712" s="52"/>
      <c r="I712" s="52"/>
      <c r="J712" s="63"/>
      <c r="K712" s="32">
        <v>0</v>
      </c>
      <c r="L712" s="32">
        <v>4</v>
      </c>
      <c r="M712" s="33">
        <v>1617.61205</v>
      </c>
      <c r="N712" s="33">
        <v>3.9199999999999999E-4</v>
      </c>
      <c r="O712" s="33">
        <v>8.2000000000000001E-5</v>
      </c>
      <c r="P712" s="33">
        <v>0.96867400000000004</v>
      </c>
      <c r="Q712" s="33">
        <v>8.3333333333333329E-2</v>
      </c>
      <c r="R712" s="33">
        <v>0</v>
      </c>
      <c r="S712" s="48">
        <v>712</v>
      </c>
      <c r="T7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2" s="54">
        <v>40</v>
      </c>
      <c r="V712" s="54">
        <v>38</v>
      </c>
      <c r="W712" s="54">
        <v>3766</v>
      </c>
      <c r="X712" s="54">
        <v>4307</v>
      </c>
      <c r="Y712" s="54"/>
      <c r="Z712" s="54"/>
      <c r="AA712" s="54"/>
      <c r="AB712" s="54"/>
      <c r="AC712" s="54"/>
      <c r="AD712" s="56">
        <v>40848.65966435185</v>
      </c>
      <c r="AE712" s="54" t="s">
        <v>6607</v>
      </c>
      <c r="AF712" s="60" t="s">
        <v>7318</v>
      </c>
      <c r="AG712" s="54" t="s">
        <v>55</v>
      </c>
      <c r="AH712" s="32" t="s">
        <v>1985</v>
      </c>
      <c r="AI712" s="32" t="s">
        <v>1985</v>
      </c>
      <c r="AJ712" s="32" t="s">
        <v>2183</v>
      </c>
      <c r="AK712" s="32" t="s">
        <v>2183</v>
      </c>
      <c r="AL712" s="32"/>
      <c r="AM712" s="32"/>
      <c r="AN712" s="74" t="s">
        <v>8863</v>
      </c>
      <c r="AO712" s="74" t="s">
        <v>8999</v>
      </c>
      <c r="AP712" s="74" t="s">
        <v>9391</v>
      </c>
      <c r="AQ712" s="74" t="s">
        <v>9391</v>
      </c>
      <c r="AR712" s="2"/>
      <c r="AS712" s="3"/>
      <c r="AT712" s="3"/>
      <c r="AU712" s="3"/>
      <c r="AV712" s="3"/>
    </row>
    <row r="713" spans="1:48" x14ac:dyDescent="0.25">
      <c r="A713" s="46" t="s">
        <v>997</v>
      </c>
      <c r="B713">
        <v>713</v>
      </c>
      <c r="C713" s="47" t="s">
        <v>8167</v>
      </c>
      <c r="D713" s="49"/>
      <c r="E713" s="50">
        <v>2169.037841796875</v>
      </c>
      <c r="F713" s="50">
        <v>6164.3017578125</v>
      </c>
      <c r="G713" s="51"/>
      <c r="H713" s="52"/>
      <c r="I713" s="52"/>
      <c r="J713" s="63"/>
      <c r="K713" s="32">
        <v>3</v>
      </c>
      <c r="L713" s="32">
        <v>0</v>
      </c>
      <c r="M713" s="33">
        <v>166.558986</v>
      </c>
      <c r="N713" s="33">
        <v>3.9899999999999999E-4</v>
      </c>
      <c r="O713" s="33">
        <v>9.2999999999999997E-5</v>
      </c>
      <c r="P713" s="33">
        <v>0.66597799999999996</v>
      </c>
      <c r="Q713" s="33">
        <v>0.16666666666666666</v>
      </c>
      <c r="R713" s="33">
        <v>0</v>
      </c>
      <c r="S713" s="48">
        <v>713</v>
      </c>
      <c r="T7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3" s="54">
        <v>122</v>
      </c>
      <c r="V713" s="54">
        <v>1596</v>
      </c>
      <c r="W713" s="54">
        <v>7</v>
      </c>
      <c r="X713" s="54">
        <v>246</v>
      </c>
      <c r="Y713" s="54"/>
      <c r="Z713" s="54"/>
      <c r="AA713" s="54"/>
      <c r="AB713" s="54"/>
      <c r="AC713" s="54"/>
      <c r="AD713" s="56">
        <v>40931.730624999997</v>
      </c>
      <c r="AE713" s="54" t="s">
        <v>6607</v>
      </c>
      <c r="AF713" s="60" t="s">
        <v>7319</v>
      </c>
      <c r="AG713" s="54" t="s">
        <v>54</v>
      </c>
      <c r="AH713" s="32"/>
      <c r="AI713" s="32"/>
      <c r="AJ713" s="32"/>
      <c r="AK713" s="32"/>
      <c r="AL713" s="32"/>
      <c r="AM713" s="32"/>
      <c r="AN713" s="32"/>
      <c r="AO713" s="32"/>
      <c r="AP713" s="32"/>
      <c r="AQ713" s="32"/>
      <c r="AR713" s="2"/>
      <c r="AS713" s="3"/>
      <c r="AT713" s="3"/>
      <c r="AU713" s="3"/>
      <c r="AV713" s="3"/>
    </row>
    <row r="714" spans="1:48" x14ac:dyDescent="0.25">
      <c r="A714" s="46" t="s">
        <v>668</v>
      </c>
      <c r="B714">
        <v>714</v>
      </c>
      <c r="C714" s="47" t="s">
        <v>8168</v>
      </c>
      <c r="D714" s="49"/>
      <c r="E714" s="50">
        <v>2352.388671875</v>
      </c>
      <c r="F714" s="50">
        <v>8063.0400390625</v>
      </c>
      <c r="G714" s="51"/>
      <c r="H714" s="52"/>
      <c r="I714" s="52"/>
      <c r="J714" s="63"/>
      <c r="K714" s="32">
        <v>0</v>
      </c>
      <c r="L714" s="32">
        <v>1</v>
      </c>
      <c r="M714" s="33">
        <v>0</v>
      </c>
      <c r="N714" s="33">
        <v>0.111111</v>
      </c>
      <c r="O714" s="33">
        <v>0</v>
      </c>
      <c r="P714" s="33">
        <v>0.58536600000000005</v>
      </c>
      <c r="Q714" s="33">
        <v>0</v>
      </c>
      <c r="R714" s="33">
        <v>0</v>
      </c>
      <c r="S714" s="48">
        <v>714</v>
      </c>
      <c r="T7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4" s="54">
        <v>520</v>
      </c>
      <c r="V714" s="54">
        <v>1358</v>
      </c>
      <c r="W714" s="54">
        <v>62325</v>
      </c>
      <c r="X714" s="54">
        <v>55885</v>
      </c>
      <c r="Y714" s="54"/>
      <c r="Z714" s="54" t="s">
        <v>5924</v>
      </c>
      <c r="AA714" s="54"/>
      <c r="AB714" s="54"/>
      <c r="AC714" s="54"/>
      <c r="AD714" s="56">
        <v>42080.656041666669</v>
      </c>
      <c r="AE714" s="54" t="s">
        <v>6607</v>
      </c>
      <c r="AF714" s="60" t="s">
        <v>7320</v>
      </c>
      <c r="AG714" s="54" t="s">
        <v>55</v>
      </c>
      <c r="AH714" s="32"/>
      <c r="AI714" s="32"/>
      <c r="AJ714" s="32"/>
      <c r="AK714" s="32"/>
      <c r="AL714" s="32"/>
      <c r="AM714" s="32"/>
      <c r="AN714" s="74" t="s">
        <v>8850</v>
      </c>
      <c r="AO714" s="74" t="s">
        <v>8850</v>
      </c>
      <c r="AP714" s="74" t="s">
        <v>9377</v>
      </c>
      <c r="AQ714" s="74" t="s">
        <v>9377</v>
      </c>
      <c r="AR714" s="2"/>
      <c r="AS714" s="3"/>
      <c r="AT714" s="3"/>
      <c r="AU714" s="3"/>
      <c r="AV714" s="3"/>
    </row>
    <row r="715" spans="1:48" x14ac:dyDescent="0.25">
      <c r="A715" s="46" t="s">
        <v>669</v>
      </c>
      <c r="B715">
        <v>715</v>
      </c>
      <c r="C715" s="47" t="s">
        <v>8169</v>
      </c>
      <c r="D715" s="49"/>
      <c r="E715" s="50">
        <v>329.73117065429688</v>
      </c>
      <c r="F715" s="50">
        <v>4182.56396484375</v>
      </c>
      <c r="G715" s="51"/>
      <c r="H715" s="52"/>
      <c r="I715" s="52"/>
      <c r="J715" s="63"/>
      <c r="K715" s="32">
        <v>0</v>
      </c>
      <c r="L715" s="32">
        <v>1</v>
      </c>
      <c r="M715" s="33">
        <v>0</v>
      </c>
      <c r="N715" s="33">
        <v>0.111111</v>
      </c>
      <c r="O715" s="33">
        <v>0</v>
      </c>
      <c r="P715" s="33">
        <v>0.58536600000000005</v>
      </c>
      <c r="Q715" s="33">
        <v>0</v>
      </c>
      <c r="R715" s="33">
        <v>0</v>
      </c>
      <c r="S715" s="48">
        <v>715</v>
      </c>
      <c r="T7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5" s="54">
        <v>1245</v>
      </c>
      <c r="V715" s="54">
        <v>2480</v>
      </c>
      <c r="W715" s="54">
        <v>31875</v>
      </c>
      <c r="X715" s="54">
        <v>142145</v>
      </c>
      <c r="Y715" s="54"/>
      <c r="Z715" s="54" t="s">
        <v>5925</v>
      </c>
      <c r="AA715" s="54" t="s">
        <v>6214</v>
      </c>
      <c r="AB715" s="54"/>
      <c r="AC715" s="54"/>
      <c r="AD715" s="56">
        <v>41065.076354166667</v>
      </c>
      <c r="AE715" s="54" t="s">
        <v>6607</v>
      </c>
      <c r="AF715" s="60" t="s">
        <v>7321</v>
      </c>
      <c r="AG715" s="54" t="s">
        <v>55</v>
      </c>
      <c r="AH715" s="32"/>
      <c r="AI715" s="32"/>
      <c r="AJ715" s="32"/>
      <c r="AK715" s="32"/>
      <c r="AL715" s="32"/>
      <c r="AM715" s="32"/>
      <c r="AN715" s="74" t="s">
        <v>8850</v>
      </c>
      <c r="AO715" s="74" t="s">
        <v>8850</v>
      </c>
      <c r="AP715" s="74" t="s">
        <v>9377</v>
      </c>
      <c r="AQ715" s="74" t="s">
        <v>9377</v>
      </c>
      <c r="AR715" s="2"/>
      <c r="AS715" s="3"/>
      <c r="AT715" s="3"/>
      <c r="AU715" s="3"/>
      <c r="AV715" s="3"/>
    </row>
    <row r="716" spans="1:48" x14ac:dyDescent="0.25">
      <c r="A716" s="46" t="s">
        <v>670</v>
      </c>
      <c r="B716">
        <v>716</v>
      </c>
      <c r="C716" s="47" t="s">
        <v>8170</v>
      </c>
      <c r="D716" s="49"/>
      <c r="E716" s="50">
        <v>2902.293701171875</v>
      </c>
      <c r="F716" s="50">
        <v>1788.1038818359375</v>
      </c>
      <c r="G716" s="51"/>
      <c r="H716" s="52"/>
      <c r="I716" s="52"/>
      <c r="J716" s="63"/>
      <c r="K716" s="32">
        <v>0</v>
      </c>
      <c r="L716" s="32">
        <v>1</v>
      </c>
      <c r="M716" s="33">
        <v>0</v>
      </c>
      <c r="N716" s="33">
        <v>4.4799999999999999E-4</v>
      </c>
      <c r="O716" s="33">
        <v>6.1499999999999999E-4</v>
      </c>
      <c r="P716" s="33">
        <v>0.25428800000000001</v>
      </c>
      <c r="Q716" s="33">
        <v>0</v>
      </c>
      <c r="R716" s="33">
        <v>0</v>
      </c>
      <c r="S716" s="48">
        <v>716</v>
      </c>
      <c r="T7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6" s="54">
        <v>1072</v>
      </c>
      <c r="V716" s="54">
        <v>895</v>
      </c>
      <c r="W716" s="54">
        <v>4031</v>
      </c>
      <c r="X716" s="54">
        <v>6283</v>
      </c>
      <c r="Y716" s="54">
        <v>7200</v>
      </c>
      <c r="Z716" s="54" t="s">
        <v>5926</v>
      </c>
      <c r="AA716" s="54" t="s">
        <v>6038</v>
      </c>
      <c r="AB716" s="54"/>
      <c r="AC716" s="54" t="s">
        <v>6024</v>
      </c>
      <c r="AD716" s="56">
        <v>40716.259363425925</v>
      </c>
      <c r="AE716" s="54" t="s">
        <v>6607</v>
      </c>
      <c r="AF716" s="60" t="s">
        <v>7322</v>
      </c>
      <c r="AG716" s="54" t="s">
        <v>55</v>
      </c>
      <c r="AH716" s="32"/>
      <c r="AI716" s="32"/>
      <c r="AJ716" s="32"/>
      <c r="AK716" s="32"/>
      <c r="AL716" s="32"/>
      <c r="AM716" s="32"/>
      <c r="AN716" s="74" t="s">
        <v>8585</v>
      </c>
      <c r="AO716" s="74" t="s">
        <v>8585</v>
      </c>
      <c r="AP716" s="74" t="s">
        <v>9129</v>
      </c>
      <c r="AQ716" s="74" t="s">
        <v>9129</v>
      </c>
      <c r="AR716" s="2"/>
      <c r="AS716" s="3"/>
      <c r="AT716" s="3"/>
      <c r="AU716" s="3"/>
      <c r="AV716" s="3"/>
    </row>
    <row r="717" spans="1:48" x14ac:dyDescent="0.25">
      <c r="A717" s="46" t="s">
        <v>671</v>
      </c>
      <c r="B717">
        <v>717</v>
      </c>
      <c r="C717" s="47" t="s">
        <v>8171</v>
      </c>
      <c r="D717" s="49"/>
      <c r="E717" s="50">
        <v>7122.25634765625</v>
      </c>
      <c r="F717" s="50">
        <v>700.7178955078125</v>
      </c>
      <c r="G717" s="51"/>
      <c r="H717" s="52"/>
      <c r="I717" s="52"/>
      <c r="J717" s="63"/>
      <c r="K717" s="32">
        <v>1</v>
      </c>
      <c r="L717" s="32">
        <v>1</v>
      </c>
      <c r="M717" s="33">
        <v>0</v>
      </c>
      <c r="N717" s="33">
        <v>0</v>
      </c>
      <c r="O717" s="33">
        <v>0</v>
      </c>
      <c r="P717" s="33">
        <v>0.99999899999999997</v>
      </c>
      <c r="Q717" s="33">
        <v>0</v>
      </c>
      <c r="R717" s="33" t="s">
        <v>8309</v>
      </c>
      <c r="S717" s="48">
        <v>717</v>
      </c>
      <c r="T7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7" s="54">
        <v>656</v>
      </c>
      <c r="V717" s="54">
        <v>284</v>
      </c>
      <c r="W717" s="54">
        <v>1317</v>
      </c>
      <c r="X717" s="54">
        <v>3056</v>
      </c>
      <c r="Y717" s="54">
        <v>-25200</v>
      </c>
      <c r="Z717" s="54" t="s">
        <v>5927</v>
      </c>
      <c r="AA717" s="54" t="s">
        <v>6020</v>
      </c>
      <c r="AB717" s="60" t="s">
        <v>6533</v>
      </c>
      <c r="AC717" s="54" t="s">
        <v>6577</v>
      </c>
      <c r="AD717" s="56">
        <v>41486.591157407405</v>
      </c>
      <c r="AE717" s="54" t="s">
        <v>6607</v>
      </c>
      <c r="AF717" s="60" t="s">
        <v>7323</v>
      </c>
      <c r="AG717" s="54" t="s">
        <v>55</v>
      </c>
      <c r="AH717" s="32" t="s">
        <v>1986</v>
      </c>
      <c r="AI717" s="32" t="s">
        <v>1986</v>
      </c>
      <c r="AJ717" s="32" t="s">
        <v>2184</v>
      </c>
      <c r="AK717" s="32" t="s">
        <v>2184</v>
      </c>
      <c r="AL717" s="32"/>
      <c r="AM717" s="32"/>
      <c r="AN717" s="74" t="s">
        <v>8864</v>
      </c>
      <c r="AO717" s="74" t="s">
        <v>8864</v>
      </c>
      <c r="AP717" s="74" t="s">
        <v>9392</v>
      </c>
      <c r="AQ717" s="74" t="s">
        <v>9392</v>
      </c>
      <c r="AR717" s="2"/>
      <c r="AS717" s="3"/>
      <c r="AT717" s="3"/>
      <c r="AU717" s="3"/>
      <c r="AV717" s="3"/>
    </row>
    <row r="718" spans="1:48" x14ac:dyDescent="0.25">
      <c r="A718" s="46" t="s">
        <v>672</v>
      </c>
      <c r="B718">
        <v>718</v>
      </c>
      <c r="C718" s="47" t="s">
        <v>8172</v>
      </c>
      <c r="D718" s="49"/>
      <c r="E718" s="50">
        <v>4663.18359375</v>
      </c>
      <c r="F718" s="50">
        <v>4854.52734375</v>
      </c>
      <c r="G718" s="51"/>
      <c r="H718" s="52"/>
      <c r="I718" s="52"/>
      <c r="J718" s="63"/>
      <c r="K718" s="32">
        <v>0</v>
      </c>
      <c r="L718" s="32">
        <v>15</v>
      </c>
      <c r="M718" s="33">
        <v>747.74829399999999</v>
      </c>
      <c r="N718" s="33">
        <v>5.4600000000000004E-4</v>
      </c>
      <c r="O718" s="33">
        <v>5.0720000000000001E-3</v>
      </c>
      <c r="P718" s="33">
        <v>1.760756</v>
      </c>
      <c r="Q718" s="33">
        <v>0.12380952380952381</v>
      </c>
      <c r="R718" s="33">
        <v>0</v>
      </c>
      <c r="S718" s="48">
        <v>718</v>
      </c>
      <c r="T7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8" s="54">
        <v>178</v>
      </c>
      <c r="V718" s="54">
        <v>264</v>
      </c>
      <c r="W718" s="54">
        <v>8957</v>
      </c>
      <c r="X718" s="54">
        <v>9737</v>
      </c>
      <c r="Y718" s="54">
        <v>-25200</v>
      </c>
      <c r="Z718" s="54"/>
      <c r="AA718" s="54"/>
      <c r="AB718" s="54"/>
      <c r="AC718" s="54" t="s">
        <v>6577</v>
      </c>
      <c r="AD718" s="56">
        <v>43090.276539351849</v>
      </c>
      <c r="AE718" s="54" t="s">
        <v>6607</v>
      </c>
      <c r="AF718" s="60" t="s">
        <v>7324</v>
      </c>
      <c r="AG718" s="54" t="s">
        <v>55</v>
      </c>
      <c r="AH718" s="32" t="s">
        <v>8392</v>
      </c>
      <c r="AI718" s="32" t="s">
        <v>8392</v>
      </c>
      <c r="AJ718" s="32" t="s">
        <v>8450</v>
      </c>
      <c r="AK718" s="32" t="s">
        <v>8450</v>
      </c>
      <c r="AL718" s="32" t="s">
        <v>2244</v>
      </c>
      <c r="AM718" s="32" t="s">
        <v>2244</v>
      </c>
      <c r="AN718" s="74" t="s">
        <v>9625</v>
      </c>
      <c r="AO718" s="74" t="s">
        <v>9715</v>
      </c>
      <c r="AP718" s="74" t="s">
        <v>9806</v>
      </c>
      <c r="AQ718" s="74" t="s">
        <v>9806</v>
      </c>
      <c r="AR718" s="2"/>
      <c r="AS718" s="3"/>
      <c r="AT718" s="3"/>
      <c r="AU718" s="3"/>
      <c r="AV718" s="3"/>
    </row>
    <row r="719" spans="1:48" x14ac:dyDescent="0.25">
      <c r="A719" s="46" t="s">
        <v>673</v>
      </c>
      <c r="B719">
        <v>719</v>
      </c>
      <c r="C719" s="47" t="s">
        <v>8173</v>
      </c>
      <c r="D719" s="49"/>
      <c r="E719" s="50">
        <v>2562.644775390625</v>
      </c>
      <c r="F719" s="50">
        <v>9739.7900390625</v>
      </c>
      <c r="G719" s="51"/>
      <c r="H719" s="52"/>
      <c r="I719" s="52"/>
      <c r="J719" s="63"/>
      <c r="K719" s="32">
        <v>1</v>
      </c>
      <c r="L719" s="32">
        <v>1</v>
      </c>
      <c r="M719" s="33">
        <v>0</v>
      </c>
      <c r="N719" s="33">
        <v>0</v>
      </c>
      <c r="O719" s="33">
        <v>0</v>
      </c>
      <c r="P719" s="33">
        <v>0.99999899999999997</v>
      </c>
      <c r="Q719" s="33">
        <v>0</v>
      </c>
      <c r="R719" s="33" t="s">
        <v>8309</v>
      </c>
      <c r="S719" s="48">
        <v>719</v>
      </c>
      <c r="T7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19" s="54">
        <v>235</v>
      </c>
      <c r="V719" s="54">
        <v>1197</v>
      </c>
      <c r="W719" s="54">
        <v>1200123</v>
      </c>
      <c r="X719" s="54">
        <v>404</v>
      </c>
      <c r="Y719" s="54">
        <v>7200</v>
      </c>
      <c r="Z719" s="54" t="s">
        <v>5928</v>
      </c>
      <c r="AA719" s="54" t="s">
        <v>6012</v>
      </c>
      <c r="AB719" s="60" t="s">
        <v>6534</v>
      </c>
      <c r="AC719" s="54" t="s">
        <v>6024</v>
      </c>
      <c r="AD719" s="56">
        <v>41010.713576388887</v>
      </c>
      <c r="AE719" s="54" t="s">
        <v>6607</v>
      </c>
      <c r="AF719" s="60" t="s">
        <v>7325</v>
      </c>
      <c r="AG719" s="54" t="s">
        <v>55</v>
      </c>
      <c r="AH719" s="32" t="s">
        <v>1987</v>
      </c>
      <c r="AI719" s="32" t="s">
        <v>1987</v>
      </c>
      <c r="AJ719" s="32" t="s">
        <v>2139</v>
      </c>
      <c r="AK719" s="32" t="s">
        <v>2139</v>
      </c>
      <c r="AL719" s="32"/>
      <c r="AM719" s="32"/>
      <c r="AN719" s="74" t="s">
        <v>9626</v>
      </c>
      <c r="AO719" s="74" t="s">
        <v>9626</v>
      </c>
      <c r="AP719" s="74" t="s">
        <v>9807</v>
      </c>
      <c r="AQ719" s="74" t="s">
        <v>9807</v>
      </c>
      <c r="AR719" s="2"/>
      <c r="AS719" s="3"/>
      <c r="AT719" s="3"/>
      <c r="AU719" s="3"/>
      <c r="AV719" s="3"/>
    </row>
    <row r="720" spans="1:48" x14ac:dyDescent="0.25">
      <c r="A720" s="46" t="s">
        <v>674</v>
      </c>
      <c r="B720">
        <v>720</v>
      </c>
      <c r="C720" s="47" t="s">
        <v>8174</v>
      </c>
      <c r="D720" s="49"/>
      <c r="E720" s="50">
        <v>4342.76318359375</v>
      </c>
      <c r="F720" s="50">
        <v>9553.57421875</v>
      </c>
      <c r="G720" s="51"/>
      <c r="H720" s="52"/>
      <c r="I720" s="52"/>
      <c r="J720" s="63"/>
      <c r="K720" s="32">
        <v>1</v>
      </c>
      <c r="L720" s="32">
        <v>1</v>
      </c>
      <c r="M720" s="33">
        <v>0</v>
      </c>
      <c r="N720" s="33">
        <v>0</v>
      </c>
      <c r="O720" s="33">
        <v>0</v>
      </c>
      <c r="P720" s="33">
        <v>0.99999899999999997</v>
      </c>
      <c r="Q720" s="33">
        <v>0</v>
      </c>
      <c r="R720" s="33" t="s">
        <v>8309</v>
      </c>
      <c r="S720" s="48">
        <v>720</v>
      </c>
      <c r="T7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0" s="54">
        <v>816</v>
      </c>
      <c r="V720" s="54">
        <v>8674</v>
      </c>
      <c r="W720" s="54">
        <v>61452</v>
      </c>
      <c r="X720" s="54">
        <v>6</v>
      </c>
      <c r="Y720" s="54">
        <v>7200</v>
      </c>
      <c r="Z720" s="54" t="s">
        <v>5929</v>
      </c>
      <c r="AA720" s="54" t="s">
        <v>6018</v>
      </c>
      <c r="AB720" s="60" t="s">
        <v>6535</v>
      </c>
      <c r="AC720" s="54" t="s">
        <v>6024</v>
      </c>
      <c r="AD720" s="56">
        <v>40366.5080787037</v>
      </c>
      <c r="AE720" s="54" t="s">
        <v>6607</v>
      </c>
      <c r="AF720" s="60" t="s">
        <v>7326</v>
      </c>
      <c r="AG720" s="54" t="s">
        <v>55</v>
      </c>
      <c r="AH720" s="32" t="s">
        <v>1988</v>
      </c>
      <c r="AI720" s="32" t="s">
        <v>1988</v>
      </c>
      <c r="AJ720" s="32" t="s">
        <v>2162</v>
      </c>
      <c r="AK720" s="32" t="s">
        <v>2162</v>
      </c>
      <c r="AL720" s="32"/>
      <c r="AM720" s="32"/>
      <c r="AN720" s="74" t="s">
        <v>9627</v>
      </c>
      <c r="AO720" s="74" t="s">
        <v>9627</v>
      </c>
      <c r="AP720" s="74" t="s">
        <v>9808</v>
      </c>
      <c r="AQ720" s="74" t="s">
        <v>9808</v>
      </c>
      <c r="AR720" s="2"/>
      <c r="AS720" s="3"/>
      <c r="AT720" s="3"/>
      <c r="AU720" s="3"/>
      <c r="AV720" s="3"/>
    </row>
    <row r="721" spans="1:48" x14ac:dyDescent="0.25">
      <c r="A721" s="46" t="s">
        <v>675</v>
      </c>
      <c r="B721">
        <v>721</v>
      </c>
      <c r="C721" s="47" t="s">
        <v>8175</v>
      </c>
      <c r="D721" s="49"/>
      <c r="E721" s="50">
        <v>4711.552734375</v>
      </c>
      <c r="F721" s="50">
        <v>4287.96923828125</v>
      </c>
      <c r="G721" s="51"/>
      <c r="H721" s="52"/>
      <c r="I721" s="52"/>
      <c r="J721" s="63"/>
      <c r="K721" s="32">
        <v>0</v>
      </c>
      <c r="L721" s="32">
        <v>10</v>
      </c>
      <c r="M721" s="33">
        <v>3394.2102129999998</v>
      </c>
      <c r="N721" s="33">
        <v>4.7199999999999998E-4</v>
      </c>
      <c r="O721" s="33">
        <v>3.0699999999999998E-4</v>
      </c>
      <c r="P721" s="33">
        <v>2.1404679999999998</v>
      </c>
      <c r="Q721" s="33">
        <v>0.1</v>
      </c>
      <c r="R721" s="33">
        <v>0</v>
      </c>
      <c r="S721" s="48">
        <v>721</v>
      </c>
      <c r="T7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1" s="54">
        <v>4</v>
      </c>
      <c r="V721" s="54">
        <v>2</v>
      </c>
      <c r="W721" s="54">
        <v>873</v>
      </c>
      <c r="X721" s="54">
        <v>877</v>
      </c>
      <c r="Y721" s="54"/>
      <c r="Z721" s="54"/>
      <c r="AA721" s="54"/>
      <c r="AB721" s="54"/>
      <c r="AC721" s="54"/>
      <c r="AD721" s="56">
        <v>42409.59233796296</v>
      </c>
      <c r="AE721" s="54" t="s">
        <v>6607</v>
      </c>
      <c r="AF721" s="60" t="s">
        <v>7327</v>
      </c>
      <c r="AG721" s="54" t="s">
        <v>55</v>
      </c>
      <c r="AH721" s="32"/>
      <c r="AI721" s="32"/>
      <c r="AJ721" s="32"/>
      <c r="AK721" s="32"/>
      <c r="AL721" s="32" t="s">
        <v>9525</v>
      </c>
      <c r="AM721" s="32" t="s">
        <v>9527</v>
      </c>
      <c r="AN721" s="74" t="s">
        <v>9628</v>
      </c>
      <c r="AO721" s="74" t="s">
        <v>9716</v>
      </c>
      <c r="AP721" s="74" t="s">
        <v>9809</v>
      </c>
      <c r="AQ721" s="74" t="s">
        <v>9809</v>
      </c>
      <c r="AR721" s="2"/>
      <c r="AS721" s="3"/>
      <c r="AT721" s="3"/>
      <c r="AU721" s="3"/>
      <c r="AV721" s="3"/>
    </row>
    <row r="722" spans="1:48" x14ac:dyDescent="0.25">
      <c r="A722" s="46" t="s">
        <v>998</v>
      </c>
      <c r="B722">
        <v>722</v>
      </c>
      <c r="C722" s="47" t="s">
        <v>8176</v>
      </c>
      <c r="D722" s="49"/>
      <c r="E722" s="50">
        <v>9320.03125</v>
      </c>
      <c r="F722" s="50">
        <v>3291.702392578125</v>
      </c>
      <c r="G722" s="51"/>
      <c r="H722" s="52"/>
      <c r="I722" s="52"/>
      <c r="J722" s="63"/>
      <c r="K722" s="32">
        <v>1</v>
      </c>
      <c r="L722" s="32">
        <v>0</v>
      </c>
      <c r="M722" s="33">
        <v>0</v>
      </c>
      <c r="N722" s="33">
        <v>3.6699999999999998E-4</v>
      </c>
      <c r="O722" s="33">
        <v>1.2999999999999999E-5</v>
      </c>
      <c r="P722" s="33">
        <v>0.33194000000000001</v>
      </c>
      <c r="Q722" s="33">
        <v>0</v>
      </c>
      <c r="R722" s="33">
        <v>0</v>
      </c>
      <c r="S722" s="48">
        <v>722</v>
      </c>
      <c r="T7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2" s="54">
        <v>680</v>
      </c>
      <c r="V722" s="54">
        <v>541165</v>
      </c>
      <c r="W722" s="54">
        <v>5442</v>
      </c>
      <c r="X722" s="54">
        <v>1064</v>
      </c>
      <c r="Y722" s="54">
        <v>7200</v>
      </c>
      <c r="Z722" s="54" t="s">
        <v>5930</v>
      </c>
      <c r="AA722" s="54" t="s">
        <v>6123</v>
      </c>
      <c r="AB722" s="60" t="s">
        <v>6536</v>
      </c>
      <c r="AC722" s="54" t="s">
        <v>6594</v>
      </c>
      <c r="AD722" s="56">
        <v>40106.331018518518</v>
      </c>
      <c r="AE722" s="54" t="s">
        <v>6607</v>
      </c>
      <c r="AF722" s="60" t="s">
        <v>7328</v>
      </c>
      <c r="AG722" s="54" t="s">
        <v>54</v>
      </c>
      <c r="AH722" s="32"/>
      <c r="AI722" s="32"/>
      <c r="AJ722" s="32"/>
      <c r="AK722" s="32"/>
      <c r="AL722" s="32"/>
      <c r="AM722" s="32"/>
      <c r="AN722" s="32"/>
      <c r="AO722" s="32"/>
      <c r="AP722" s="32"/>
      <c r="AQ722" s="32"/>
      <c r="AR722" s="2"/>
      <c r="AS722" s="3"/>
      <c r="AT722" s="3"/>
      <c r="AU722" s="3"/>
      <c r="AV722" s="3"/>
    </row>
    <row r="723" spans="1:48" x14ac:dyDescent="0.25">
      <c r="A723" s="46" t="s">
        <v>999</v>
      </c>
      <c r="B723">
        <v>723</v>
      </c>
      <c r="C723" s="47" t="s">
        <v>8177</v>
      </c>
      <c r="D723" s="49"/>
      <c r="E723" s="50">
        <v>5039.296875</v>
      </c>
      <c r="F723" s="50">
        <v>1368.408203125</v>
      </c>
      <c r="G723" s="51"/>
      <c r="H723" s="52"/>
      <c r="I723" s="52"/>
      <c r="J723" s="63"/>
      <c r="K723" s="32">
        <v>2</v>
      </c>
      <c r="L723" s="32">
        <v>0</v>
      </c>
      <c r="M723" s="33">
        <v>0</v>
      </c>
      <c r="N723" s="33">
        <v>3.9599999999999998E-4</v>
      </c>
      <c r="O723" s="33">
        <v>5.0000000000000002E-5</v>
      </c>
      <c r="P723" s="33">
        <v>0.51451499999999994</v>
      </c>
      <c r="Q723" s="33">
        <v>0.5</v>
      </c>
      <c r="R723" s="33">
        <v>0</v>
      </c>
      <c r="S723" s="48">
        <v>723</v>
      </c>
      <c r="T7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3" s="54">
        <v>223</v>
      </c>
      <c r="V723" s="54">
        <v>1068</v>
      </c>
      <c r="W723" s="54">
        <v>3505</v>
      </c>
      <c r="X723" s="54">
        <v>11</v>
      </c>
      <c r="Y723" s="54">
        <v>7200</v>
      </c>
      <c r="Z723" s="54" t="s">
        <v>5931</v>
      </c>
      <c r="AA723" s="54" t="s">
        <v>6024</v>
      </c>
      <c r="AB723" s="60" t="s">
        <v>6537</v>
      </c>
      <c r="AC723" s="54" t="s">
        <v>6024</v>
      </c>
      <c r="AD723" s="56">
        <v>40733.023009259261</v>
      </c>
      <c r="AE723" s="54" t="s">
        <v>6607</v>
      </c>
      <c r="AF723" s="60" t="s">
        <v>7329</v>
      </c>
      <c r="AG723" s="54" t="s">
        <v>54</v>
      </c>
      <c r="AH723" s="32"/>
      <c r="AI723" s="32"/>
      <c r="AJ723" s="32"/>
      <c r="AK723" s="32"/>
      <c r="AL723" s="32"/>
      <c r="AM723" s="32"/>
      <c r="AN723" s="32"/>
      <c r="AO723" s="32"/>
      <c r="AP723" s="32"/>
      <c r="AQ723" s="32"/>
      <c r="AR723" s="2"/>
      <c r="AS723" s="3"/>
      <c r="AT723" s="3"/>
      <c r="AU723" s="3"/>
      <c r="AV723" s="3"/>
    </row>
    <row r="724" spans="1:48" x14ac:dyDescent="0.25">
      <c r="A724" s="46" t="s">
        <v>795</v>
      </c>
      <c r="B724">
        <v>724</v>
      </c>
      <c r="C724" s="47" t="s">
        <v>8178</v>
      </c>
      <c r="D724" s="49"/>
      <c r="E724" s="50">
        <v>4009.563720703125</v>
      </c>
      <c r="F724" s="50">
        <v>4368.90185546875</v>
      </c>
      <c r="G724" s="51"/>
      <c r="H724" s="52"/>
      <c r="I724" s="52"/>
      <c r="J724" s="63"/>
      <c r="K724" s="32">
        <v>2</v>
      </c>
      <c r="L724" s="32">
        <v>23</v>
      </c>
      <c r="M724" s="33">
        <v>49223.461103000001</v>
      </c>
      <c r="N724" s="33">
        <v>5.1900000000000004E-4</v>
      </c>
      <c r="O724" s="33">
        <v>8.4800000000000001E-4</v>
      </c>
      <c r="P724" s="33">
        <v>5.1550770000000004</v>
      </c>
      <c r="Q724" s="33">
        <v>2.766798418972332E-2</v>
      </c>
      <c r="R724" s="33">
        <v>0</v>
      </c>
      <c r="S724" s="48">
        <v>724</v>
      </c>
      <c r="T7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4" s="54">
        <v>71</v>
      </c>
      <c r="V724" s="54">
        <v>51</v>
      </c>
      <c r="W724" s="54">
        <v>8851</v>
      </c>
      <c r="X724" s="54">
        <v>2669</v>
      </c>
      <c r="Y724" s="54"/>
      <c r="Z724" s="54" t="s">
        <v>5932</v>
      </c>
      <c r="AA724" s="54" t="s">
        <v>6215</v>
      </c>
      <c r="AB724" s="60" t="s">
        <v>6538</v>
      </c>
      <c r="AC724" s="54"/>
      <c r="AD724" s="56">
        <v>42172.900219907409</v>
      </c>
      <c r="AE724" s="54" t="s">
        <v>6607</v>
      </c>
      <c r="AF724" s="60" t="s">
        <v>7330</v>
      </c>
      <c r="AG724" s="54" t="s">
        <v>55</v>
      </c>
      <c r="AH724" s="32" t="s">
        <v>9502</v>
      </c>
      <c r="AI724" s="32" t="s">
        <v>9502</v>
      </c>
      <c r="AJ724" s="32" t="s">
        <v>8451</v>
      </c>
      <c r="AK724" s="32" t="s">
        <v>8470</v>
      </c>
      <c r="AL724" s="32" t="s">
        <v>9526</v>
      </c>
      <c r="AM724" s="32" t="s">
        <v>9528</v>
      </c>
      <c r="AN724" s="74" t="s">
        <v>9629</v>
      </c>
      <c r="AO724" s="74" t="s">
        <v>9717</v>
      </c>
      <c r="AP724" s="74" t="s">
        <v>9810</v>
      </c>
      <c r="AQ724" s="74" t="s">
        <v>9810</v>
      </c>
      <c r="AR724" s="2"/>
      <c r="AS724" s="3"/>
      <c r="AT724" s="3"/>
      <c r="AU724" s="3"/>
      <c r="AV724" s="3"/>
    </row>
    <row r="725" spans="1:48" x14ac:dyDescent="0.25">
      <c r="A725" s="46" t="s">
        <v>801</v>
      </c>
      <c r="B725">
        <v>725</v>
      </c>
      <c r="C725" s="47" t="s">
        <v>8179</v>
      </c>
      <c r="D725" s="49"/>
      <c r="E725" s="50">
        <v>5365.34228515625</v>
      </c>
      <c r="F725" s="50">
        <v>6447.1142578125</v>
      </c>
      <c r="G725" s="51"/>
      <c r="H725" s="52"/>
      <c r="I725" s="52"/>
      <c r="J725" s="63"/>
      <c r="K725" s="32">
        <v>3</v>
      </c>
      <c r="L725" s="32">
        <v>1</v>
      </c>
      <c r="M725" s="33">
        <v>0</v>
      </c>
      <c r="N725" s="33">
        <v>3.9599999999999998E-4</v>
      </c>
      <c r="O725" s="33">
        <v>5.1999999999999997E-5</v>
      </c>
      <c r="P725" s="33">
        <v>0.71792800000000001</v>
      </c>
      <c r="Q725" s="33">
        <v>0.5</v>
      </c>
      <c r="R725" s="33">
        <v>0</v>
      </c>
      <c r="S725" s="48">
        <v>725</v>
      </c>
      <c r="T7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5" s="54">
        <v>44</v>
      </c>
      <c r="V725" s="54">
        <v>42</v>
      </c>
      <c r="W725" s="54">
        <v>502</v>
      </c>
      <c r="X725" s="54">
        <v>34</v>
      </c>
      <c r="Y725" s="54">
        <v>7200</v>
      </c>
      <c r="Z725" s="54"/>
      <c r="AA725" s="54" t="s">
        <v>6216</v>
      </c>
      <c r="AB725" s="60" t="s">
        <v>6539</v>
      </c>
      <c r="AC725" s="54" t="s">
        <v>6603</v>
      </c>
      <c r="AD725" s="56">
        <v>40081.04105324074</v>
      </c>
      <c r="AE725" s="54" t="s">
        <v>6607</v>
      </c>
      <c r="AF725" s="60" t="s">
        <v>7331</v>
      </c>
      <c r="AG725" s="54" t="s">
        <v>55</v>
      </c>
      <c r="AH725" s="32" t="s">
        <v>2070</v>
      </c>
      <c r="AI725" s="32" t="s">
        <v>2070</v>
      </c>
      <c r="AJ725" s="32" t="s">
        <v>2139</v>
      </c>
      <c r="AK725" s="32" t="s">
        <v>2139</v>
      </c>
      <c r="AL725" s="32"/>
      <c r="AM725" s="32"/>
      <c r="AN725" s="74" t="s">
        <v>8865</v>
      </c>
      <c r="AO725" s="74" t="s">
        <v>8865</v>
      </c>
      <c r="AP725" s="74" t="s">
        <v>9393</v>
      </c>
      <c r="AQ725" s="74" t="s">
        <v>9393</v>
      </c>
      <c r="AR725" s="2"/>
      <c r="AS725" s="3"/>
      <c r="AT725" s="3"/>
      <c r="AU725" s="3"/>
      <c r="AV725" s="3"/>
    </row>
    <row r="726" spans="1:48" x14ac:dyDescent="0.25">
      <c r="A726" s="46" t="s">
        <v>677</v>
      </c>
      <c r="B726">
        <v>726</v>
      </c>
      <c r="C726" s="47" t="s">
        <v>8180</v>
      </c>
      <c r="D726" s="49"/>
      <c r="E726" s="50">
        <v>5639.4638671875</v>
      </c>
      <c r="F726" s="50">
        <v>7222.44384765625</v>
      </c>
      <c r="G726" s="51"/>
      <c r="H726" s="52"/>
      <c r="I726" s="52"/>
      <c r="J726" s="63"/>
      <c r="K726" s="32">
        <v>0</v>
      </c>
      <c r="L726" s="32">
        <v>4</v>
      </c>
      <c r="M726" s="33">
        <v>18.288785000000001</v>
      </c>
      <c r="N726" s="33">
        <v>5.1999999999999995E-4</v>
      </c>
      <c r="O726" s="33">
        <v>2.8939999999999999E-3</v>
      </c>
      <c r="P726" s="33">
        <v>0.58520899999999998</v>
      </c>
      <c r="Q726" s="33">
        <v>0.33333333333333331</v>
      </c>
      <c r="R726" s="33">
        <v>0</v>
      </c>
      <c r="S726" s="48">
        <v>726</v>
      </c>
      <c r="T7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6" s="54">
        <v>139</v>
      </c>
      <c r="V726" s="54">
        <v>127</v>
      </c>
      <c r="W726" s="54">
        <v>3629</v>
      </c>
      <c r="X726" s="54">
        <v>1032</v>
      </c>
      <c r="Y726" s="54"/>
      <c r="Z726" s="54"/>
      <c r="AA726" s="54"/>
      <c r="AB726" s="54"/>
      <c r="AC726" s="54"/>
      <c r="AD726" s="56">
        <v>42019.780347222222</v>
      </c>
      <c r="AE726" s="54" t="s">
        <v>6607</v>
      </c>
      <c r="AF726" s="60" t="s">
        <v>7332</v>
      </c>
      <c r="AG726" s="54" t="s">
        <v>55</v>
      </c>
      <c r="AH726" s="32" t="s">
        <v>1764</v>
      </c>
      <c r="AI726" s="32" t="s">
        <v>1764</v>
      </c>
      <c r="AJ726" s="32" t="s">
        <v>2148</v>
      </c>
      <c r="AK726" s="32" t="s">
        <v>2148</v>
      </c>
      <c r="AL726" s="32"/>
      <c r="AM726" s="32"/>
      <c r="AN726" s="74" t="s">
        <v>9630</v>
      </c>
      <c r="AO726" s="74" t="s">
        <v>9630</v>
      </c>
      <c r="AP726" s="74" t="s">
        <v>9260</v>
      </c>
      <c r="AQ726" s="74" t="s">
        <v>9260</v>
      </c>
      <c r="AR726" s="2"/>
      <c r="AS726" s="3"/>
      <c r="AT726" s="3"/>
      <c r="AU726" s="3"/>
      <c r="AV726" s="3"/>
    </row>
    <row r="727" spans="1:48" x14ac:dyDescent="0.25">
      <c r="A727" s="46" t="s">
        <v>678</v>
      </c>
      <c r="B727">
        <v>727</v>
      </c>
      <c r="C727" s="47" t="s">
        <v>8181</v>
      </c>
      <c r="D727" s="49"/>
      <c r="E727" s="50">
        <v>4636.849609375</v>
      </c>
      <c r="F727" s="50">
        <v>3252.501708984375</v>
      </c>
      <c r="G727" s="51"/>
      <c r="H727" s="52"/>
      <c r="I727" s="52"/>
      <c r="J727" s="63"/>
      <c r="K727" s="32">
        <v>0</v>
      </c>
      <c r="L727" s="32">
        <v>6</v>
      </c>
      <c r="M727" s="33">
        <v>130.19905299999999</v>
      </c>
      <c r="N727" s="33">
        <v>5.0299999999999997E-4</v>
      </c>
      <c r="O727" s="33">
        <v>2.4480000000000001E-3</v>
      </c>
      <c r="P727" s="33">
        <v>0.78307300000000002</v>
      </c>
      <c r="Q727" s="33">
        <v>0.13333333333333333</v>
      </c>
      <c r="R727" s="33">
        <v>0</v>
      </c>
      <c r="S727" s="48">
        <v>727</v>
      </c>
      <c r="T7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7" s="54">
        <v>746</v>
      </c>
      <c r="V727" s="54">
        <v>178</v>
      </c>
      <c r="W727" s="54">
        <v>13876</v>
      </c>
      <c r="X727" s="54">
        <v>3882</v>
      </c>
      <c r="Y727" s="54"/>
      <c r="Z727" s="54"/>
      <c r="AA727" s="54"/>
      <c r="AB727" s="54"/>
      <c r="AC727" s="54"/>
      <c r="AD727" s="56">
        <v>42962.483298611114</v>
      </c>
      <c r="AE727" s="54" t="s">
        <v>6607</v>
      </c>
      <c r="AF727" s="60" t="s">
        <v>7333</v>
      </c>
      <c r="AG727" s="54" t="s">
        <v>55</v>
      </c>
      <c r="AH727" s="32" t="s">
        <v>8393</v>
      </c>
      <c r="AI727" s="32" t="s">
        <v>8393</v>
      </c>
      <c r="AJ727" s="32" t="s">
        <v>8452</v>
      </c>
      <c r="AK727" s="32" t="s">
        <v>8452</v>
      </c>
      <c r="AL727" s="32"/>
      <c r="AM727" s="32"/>
      <c r="AN727" s="74" t="s">
        <v>9631</v>
      </c>
      <c r="AO727" s="74" t="s">
        <v>9718</v>
      </c>
      <c r="AP727" s="74" t="s">
        <v>9338</v>
      </c>
      <c r="AQ727" s="74" t="s">
        <v>9338</v>
      </c>
      <c r="AR727" s="2"/>
      <c r="AS727" s="3"/>
      <c r="AT727" s="3"/>
      <c r="AU727" s="3"/>
      <c r="AV727" s="3"/>
    </row>
    <row r="728" spans="1:48" x14ac:dyDescent="0.25">
      <c r="A728" s="46" t="s">
        <v>679</v>
      </c>
      <c r="B728">
        <v>728</v>
      </c>
      <c r="C728" s="47" t="s">
        <v>8182</v>
      </c>
      <c r="D728" s="49"/>
      <c r="E728" s="50">
        <v>3670.155517578125</v>
      </c>
      <c r="F728" s="50">
        <v>6309.31396484375</v>
      </c>
      <c r="G728" s="51"/>
      <c r="H728" s="52"/>
      <c r="I728" s="52"/>
      <c r="J728" s="63"/>
      <c r="K728" s="32">
        <v>0</v>
      </c>
      <c r="L728" s="32">
        <v>5</v>
      </c>
      <c r="M728" s="33">
        <v>57.60304</v>
      </c>
      <c r="N728" s="33">
        <v>5.3799999999999996E-4</v>
      </c>
      <c r="O728" s="33">
        <v>3.8319999999999999E-3</v>
      </c>
      <c r="P728" s="33">
        <v>0.70069499999999996</v>
      </c>
      <c r="Q728" s="33">
        <v>0.2</v>
      </c>
      <c r="R728" s="33">
        <v>0</v>
      </c>
      <c r="S728" s="48">
        <v>728</v>
      </c>
      <c r="T7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8" s="54">
        <v>896</v>
      </c>
      <c r="V728" s="54">
        <v>305</v>
      </c>
      <c r="W728" s="54">
        <v>15552</v>
      </c>
      <c r="X728" s="54">
        <v>22110</v>
      </c>
      <c r="Y728" s="54"/>
      <c r="Z728" s="54"/>
      <c r="AA728" s="54"/>
      <c r="AB728" s="54"/>
      <c r="AC728" s="54"/>
      <c r="AD728" s="56">
        <v>40001.460497685184</v>
      </c>
      <c r="AE728" s="54" t="s">
        <v>6607</v>
      </c>
      <c r="AF728" s="60" t="s">
        <v>7334</v>
      </c>
      <c r="AG728" s="54" t="s">
        <v>55</v>
      </c>
      <c r="AH728" s="32" t="s">
        <v>1810</v>
      </c>
      <c r="AI728" s="32" t="s">
        <v>1810</v>
      </c>
      <c r="AJ728" s="32" t="s">
        <v>2142</v>
      </c>
      <c r="AK728" s="32" t="s">
        <v>2142</v>
      </c>
      <c r="AL728" s="32" t="s">
        <v>2251</v>
      </c>
      <c r="AM728" s="32" t="s">
        <v>2251</v>
      </c>
      <c r="AN728" s="74" t="s">
        <v>8866</v>
      </c>
      <c r="AO728" s="74" t="s">
        <v>9000</v>
      </c>
      <c r="AP728" s="74" t="s">
        <v>9394</v>
      </c>
      <c r="AQ728" s="74" t="s">
        <v>9394</v>
      </c>
      <c r="AR728" s="2"/>
      <c r="AS728" s="3"/>
      <c r="AT728" s="3"/>
      <c r="AU728" s="3"/>
      <c r="AV728" s="3"/>
    </row>
    <row r="729" spans="1:48" x14ac:dyDescent="0.25">
      <c r="A729" s="46" t="s">
        <v>1000</v>
      </c>
      <c r="B729">
        <v>729</v>
      </c>
      <c r="C729" s="47" t="s">
        <v>8183</v>
      </c>
      <c r="D729" s="49"/>
      <c r="E729" s="50">
        <v>4025.8544921875</v>
      </c>
      <c r="F729" s="50">
        <v>9403.6669921875</v>
      </c>
      <c r="G729" s="51"/>
      <c r="H729" s="52"/>
      <c r="I729" s="52"/>
      <c r="J729" s="63"/>
      <c r="K729" s="32">
        <v>1</v>
      </c>
      <c r="L729" s="32">
        <v>0</v>
      </c>
      <c r="M729" s="33">
        <v>0</v>
      </c>
      <c r="N729" s="33">
        <v>2.6600000000000001E-4</v>
      </c>
      <c r="O729" s="33">
        <v>0</v>
      </c>
      <c r="P729" s="33">
        <v>0.33360600000000001</v>
      </c>
      <c r="Q729" s="33">
        <v>0</v>
      </c>
      <c r="R729" s="33">
        <v>0</v>
      </c>
      <c r="S729" s="48">
        <v>729</v>
      </c>
      <c r="T7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29" s="54">
        <v>415</v>
      </c>
      <c r="V729" s="54">
        <v>12382</v>
      </c>
      <c r="W729" s="54">
        <v>4057</v>
      </c>
      <c r="X729" s="54">
        <v>339</v>
      </c>
      <c r="Y729" s="54">
        <v>7200</v>
      </c>
      <c r="Z729" s="54" t="s">
        <v>5933</v>
      </c>
      <c r="AA729" s="54" t="s">
        <v>6217</v>
      </c>
      <c r="AB729" s="60" t="s">
        <v>6540</v>
      </c>
      <c r="AC729" s="54" t="s">
        <v>6594</v>
      </c>
      <c r="AD729" s="56">
        <v>41234.350868055553</v>
      </c>
      <c r="AE729" s="54" t="s">
        <v>6607</v>
      </c>
      <c r="AF729" s="60" t="s">
        <v>7335</v>
      </c>
      <c r="AG729" s="54" t="s">
        <v>54</v>
      </c>
      <c r="AH729" s="32"/>
      <c r="AI729" s="32"/>
      <c r="AJ729" s="32"/>
      <c r="AK729" s="32"/>
      <c r="AL729" s="32"/>
      <c r="AM729" s="32"/>
      <c r="AN729" s="32"/>
      <c r="AO729" s="32"/>
      <c r="AP729" s="32"/>
      <c r="AQ729" s="32"/>
      <c r="AR729" s="2"/>
      <c r="AS729" s="3"/>
      <c r="AT729" s="3"/>
      <c r="AU729" s="3"/>
      <c r="AV729" s="3"/>
    </row>
    <row r="730" spans="1:48" x14ac:dyDescent="0.25">
      <c r="A730" s="46" t="s">
        <v>681</v>
      </c>
      <c r="B730">
        <v>730</v>
      </c>
      <c r="C730" s="47" t="s">
        <v>8184</v>
      </c>
      <c r="D730" s="49"/>
      <c r="E730" s="50">
        <v>3901.579345703125</v>
      </c>
      <c r="F730" s="50">
        <v>5853.4580078125</v>
      </c>
      <c r="G730" s="51"/>
      <c r="H730" s="52"/>
      <c r="I730" s="52"/>
      <c r="J730" s="63"/>
      <c r="K730" s="32">
        <v>1</v>
      </c>
      <c r="L730" s="32">
        <v>3</v>
      </c>
      <c r="M730" s="33">
        <v>0</v>
      </c>
      <c r="N730" s="33">
        <v>5.1900000000000004E-4</v>
      </c>
      <c r="O730" s="33">
        <v>2.8270000000000001E-3</v>
      </c>
      <c r="P730" s="33">
        <v>0.60763699999999998</v>
      </c>
      <c r="Q730" s="33">
        <v>0.5</v>
      </c>
      <c r="R730" s="33">
        <v>0</v>
      </c>
      <c r="S730" s="48">
        <v>730</v>
      </c>
      <c r="T7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0" s="54">
        <v>117</v>
      </c>
      <c r="V730" s="54">
        <v>28</v>
      </c>
      <c r="W730" s="54">
        <v>231</v>
      </c>
      <c r="X730" s="54">
        <v>1838</v>
      </c>
      <c r="Y730" s="54"/>
      <c r="Z730" s="54"/>
      <c r="AA730" s="54"/>
      <c r="AB730" s="54"/>
      <c r="AC730" s="54"/>
      <c r="AD730" s="56">
        <v>42407.734189814815</v>
      </c>
      <c r="AE730" s="54" t="s">
        <v>6607</v>
      </c>
      <c r="AF730" s="60" t="s">
        <v>7336</v>
      </c>
      <c r="AG730" s="54" t="s">
        <v>55</v>
      </c>
      <c r="AH730" s="32"/>
      <c r="AI730" s="32"/>
      <c r="AJ730" s="32"/>
      <c r="AK730" s="32"/>
      <c r="AL730" s="32"/>
      <c r="AM730" s="32"/>
      <c r="AN730" s="74" t="s">
        <v>8867</v>
      </c>
      <c r="AO730" s="74" t="s">
        <v>8867</v>
      </c>
      <c r="AP730" s="74" t="s">
        <v>9395</v>
      </c>
      <c r="AQ730" s="74" t="s">
        <v>9395</v>
      </c>
      <c r="AR730" s="2"/>
      <c r="AS730" s="3"/>
      <c r="AT730" s="3"/>
      <c r="AU730" s="3"/>
      <c r="AV730" s="3"/>
    </row>
    <row r="731" spans="1:48" x14ac:dyDescent="0.25">
      <c r="A731" s="46" t="s">
        <v>682</v>
      </c>
      <c r="B731">
        <v>731</v>
      </c>
      <c r="C731" s="47" t="s">
        <v>8185</v>
      </c>
      <c r="D731" s="49"/>
      <c r="E731" s="50">
        <v>6939.90625</v>
      </c>
      <c r="F731" s="50">
        <v>5781.1513671875</v>
      </c>
      <c r="G731" s="51"/>
      <c r="H731" s="52"/>
      <c r="I731" s="52"/>
      <c r="J731" s="63"/>
      <c r="K731" s="32">
        <v>0</v>
      </c>
      <c r="L731" s="32">
        <v>4</v>
      </c>
      <c r="M731" s="33">
        <v>0</v>
      </c>
      <c r="N731" s="33">
        <v>5.1900000000000004E-4</v>
      </c>
      <c r="O731" s="33">
        <v>2.8270000000000001E-3</v>
      </c>
      <c r="P731" s="33">
        <v>0.60763699999999998</v>
      </c>
      <c r="Q731" s="33">
        <v>0.5</v>
      </c>
      <c r="R731" s="33">
        <v>0</v>
      </c>
      <c r="S731" s="48">
        <v>731</v>
      </c>
      <c r="T7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1" s="54">
        <v>55</v>
      </c>
      <c r="V731" s="54">
        <v>27</v>
      </c>
      <c r="W731" s="54">
        <v>23</v>
      </c>
      <c r="X731" s="54">
        <v>3559</v>
      </c>
      <c r="Y731" s="54"/>
      <c r="Z731" s="54"/>
      <c r="AA731" s="54"/>
      <c r="AB731" s="54"/>
      <c r="AC731" s="54"/>
      <c r="AD731" s="56">
        <v>41798.300740740742</v>
      </c>
      <c r="AE731" s="54" t="s">
        <v>6607</v>
      </c>
      <c r="AF731" s="60" t="s">
        <v>7337</v>
      </c>
      <c r="AG731" s="54" t="s">
        <v>55</v>
      </c>
      <c r="AH731" s="32" t="s">
        <v>1994</v>
      </c>
      <c r="AI731" s="32" t="s">
        <v>1994</v>
      </c>
      <c r="AJ731" s="32" t="s">
        <v>2139</v>
      </c>
      <c r="AK731" s="32" t="s">
        <v>2139</v>
      </c>
      <c r="AL731" s="32"/>
      <c r="AM731" s="32"/>
      <c r="AN731" s="74" t="s">
        <v>8868</v>
      </c>
      <c r="AO731" s="74" t="s">
        <v>8868</v>
      </c>
      <c r="AP731" s="74" t="s">
        <v>9396</v>
      </c>
      <c r="AQ731" s="74" t="s">
        <v>9396</v>
      </c>
      <c r="AR731" s="2"/>
      <c r="AS731" s="3"/>
      <c r="AT731" s="3"/>
      <c r="AU731" s="3"/>
      <c r="AV731" s="3"/>
    </row>
    <row r="732" spans="1:48" x14ac:dyDescent="0.25">
      <c r="A732" s="46" t="s">
        <v>683</v>
      </c>
      <c r="B732">
        <v>732</v>
      </c>
      <c r="C732" s="47" t="s">
        <v>8186</v>
      </c>
      <c r="D732" s="49"/>
      <c r="E732" s="50">
        <v>4479.37060546875</v>
      </c>
      <c r="F732" s="50">
        <v>3560.98828125</v>
      </c>
      <c r="G732" s="51"/>
      <c r="H732" s="52"/>
      <c r="I732" s="52"/>
      <c r="J732" s="63"/>
      <c r="K732" s="32">
        <v>0</v>
      </c>
      <c r="L732" s="32">
        <v>7</v>
      </c>
      <c r="M732" s="33">
        <v>303.47256299999998</v>
      </c>
      <c r="N732" s="33">
        <v>5.5599999999999996E-4</v>
      </c>
      <c r="O732" s="33">
        <v>3.1819999999999999E-3</v>
      </c>
      <c r="P732" s="33">
        <v>0.91451400000000005</v>
      </c>
      <c r="Q732" s="33">
        <v>9.5238095238095233E-2</v>
      </c>
      <c r="R732" s="33">
        <v>0</v>
      </c>
      <c r="S732" s="48">
        <v>732</v>
      </c>
      <c r="T7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2" s="54">
        <v>1750</v>
      </c>
      <c r="V732" s="54">
        <v>668</v>
      </c>
      <c r="W732" s="54">
        <v>12701</v>
      </c>
      <c r="X732" s="54">
        <v>6496</v>
      </c>
      <c r="Y732" s="54"/>
      <c r="Z732" s="54"/>
      <c r="AA732" s="54"/>
      <c r="AB732" s="54"/>
      <c r="AC732" s="54"/>
      <c r="AD732" s="56">
        <v>41908.482951388891</v>
      </c>
      <c r="AE732" s="54" t="s">
        <v>6607</v>
      </c>
      <c r="AF732" s="60" t="s">
        <v>7338</v>
      </c>
      <c r="AG732" s="54" t="s">
        <v>55</v>
      </c>
      <c r="AH732" s="32" t="s">
        <v>1817</v>
      </c>
      <c r="AI732" s="32" t="s">
        <v>1817</v>
      </c>
      <c r="AJ732" s="32" t="s">
        <v>2137</v>
      </c>
      <c r="AK732" s="32" t="s">
        <v>2137</v>
      </c>
      <c r="AL732" s="32"/>
      <c r="AM732" s="32"/>
      <c r="AN732" s="74" t="s">
        <v>9632</v>
      </c>
      <c r="AO732" s="74" t="s">
        <v>9719</v>
      </c>
      <c r="AP732" s="74" t="s">
        <v>9123</v>
      </c>
      <c r="AQ732" s="74" t="s">
        <v>9123</v>
      </c>
      <c r="AR732" s="2"/>
      <c r="AS732" s="3"/>
      <c r="AT732" s="3"/>
      <c r="AU732" s="3"/>
      <c r="AV732" s="3"/>
    </row>
    <row r="733" spans="1:48" x14ac:dyDescent="0.25">
      <c r="A733" s="46" t="s">
        <v>684</v>
      </c>
      <c r="B733">
        <v>733</v>
      </c>
      <c r="C733" s="47" t="s">
        <v>8187</v>
      </c>
      <c r="D733" s="49"/>
      <c r="E733" s="50">
        <v>8388.314453125</v>
      </c>
      <c r="F733" s="50">
        <v>818.2294921875</v>
      </c>
      <c r="G733" s="51"/>
      <c r="H733" s="52"/>
      <c r="I733" s="52"/>
      <c r="J733" s="63"/>
      <c r="K733" s="32">
        <v>1</v>
      </c>
      <c r="L733" s="32">
        <v>1</v>
      </c>
      <c r="M733" s="33">
        <v>0</v>
      </c>
      <c r="N733" s="33">
        <v>0</v>
      </c>
      <c r="O733" s="33">
        <v>0</v>
      </c>
      <c r="P733" s="33">
        <v>0.99999899999999997</v>
      </c>
      <c r="Q733" s="33">
        <v>0</v>
      </c>
      <c r="R733" s="33" t="s">
        <v>8309</v>
      </c>
      <c r="S733" s="48">
        <v>733</v>
      </c>
      <c r="T7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3" s="54">
        <v>2264</v>
      </c>
      <c r="V733" s="54">
        <v>109</v>
      </c>
      <c r="W733" s="54">
        <v>24474</v>
      </c>
      <c r="X733" s="54">
        <v>1602</v>
      </c>
      <c r="Y733" s="54"/>
      <c r="Z733" s="54" t="s">
        <v>5934</v>
      </c>
      <c r="AA733" s="54" t="s">
        <v>6102</v>
      </c>
      <c r="AB733" s="60" t="s">
        <v>6541</v>
      </c>
      <c r="AC733" s="54"/>
      <c r="AD733" s="56">
        <v>40857.695879629631</v>
      </c>
      <c r="AE733" s="54" t="s">
        <v>6607</v>
      </c>
      <c r="AF733" s="60" t="s">
        <v>7339</v>
      </c>
      <c r="AG733" s="54" t="s">
        <v>55</v>
      </c>
      <c r="AH733" s="32" t="s">
        <v>1995</v>
      </c>
      <c r="AI733" s="32" t="s">
        <v>1995</v>
      </c>
      <c r="AJ733" s="32" t="s">
        <v>2139</v>
      </c>
      <c r="AK733" s="32" t="s">
        <v>2139</v>
      </c>
      <c r="AL733" s="32" t="s">
        <v>2252</v>
      </c>
      <c r="AM733" s="32" t="s">
        <v>2252</v>
      </c>
      <c r="AN733" s="74" t="s">
        <v>8869</v>
      </c>
      <c r="AO733" s="74" t="s">
        <v>8869</v>
      </c>
      <c r="AP733" s="74" t="s">
        <v>9397</v>
      </c>
      <c r="AQ733" s="74" t="s">
        <v>9397</v>
      </c>
      <c r="AR733" s="2"/>
      <c r="AS733" s="3"/>
      <c r="AT733" s="3"/>
      <c r="AU733" s="3"/>
      <c r="AV733" s="3"/>
    </row>
    <row r="734" spans="1:48" x14ac:dyDescent="0.25">
      <c r="A734" s="46" t="s">
        <v>685</v>
      </c>
      <c r="B734">
        <v>734</v>
      </c>
      <c r="C734" s="47" t="s">
        <v>8188</v>
      </c>
      <c r="D734" s="49"/>
      <c r="E734" s="50">
        <v>1502.078369140625</v>
      </c>
      <c r="F734" s="50">
        <v>8567.4541015625</v>
      </c>
      <c r="G734" s="51"/>
      <c r="H734" s="52"/>
      <c r="I734" s="52"/>
      <c r="J734" s="63"/>
      <c r="K734" s="32">
        <v>1</v>
      </c>
      <c r="L734" s="32">
        <v>1</v>
      </c>
      <c r="M734" s="33">
        <v>0</v>
      </c>
      <c r="N734" s="33">
        <v>0</v>
      </c>
      <c r="O734" s="33">
        <v>0</v>
      </c>
      <c r="P734" s="33">
        <v>0.99999899999999997</v>
      </c>
      <c r="Q734" s="33">
        <v>0</v>
      </c>
      <c r="R734" s="33" t="s">
        <v>8309</v>
      </c>
      <c r="S734" s="48">
        <v>734</v>
      </c>
      <c r="T7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4" s="54">
        <v>616</v>
      </c>
      <c r="V734" s="54">
        <v>18512</v>
      </c>
      <c r="W734" s="54">
        <v>35431</v>
      </c>
      <c r="X734" s="54">
        <v>371</v>
      </c>
      <c r="Y734" s="54">
        <v>7200</v>
      </c>
      <c r="Z734" s="54" t="s">
        <v>5935</v>
      </c>
      <c r="AA734" s="54" t="s">
        <v>6020</v>
      </c>
      <c r="AB734" s="60" t="s">
        <v>6542</v>
      </c>
      <c r="AC734" s="54" t="s">
        <v>6024</v>
      </c>
      <c r="AD734" s="56">
        <v>39958.422199074077</v>
      </c>
      <c r="AE734" s="54" t="s">
        <v>6607</v>
      </c>
      <c r="AF734" s="60" t="s">
        <v>7340</v>
      </c>
      <c r="AG734" s="54" t="s">
        <v>55</v>
      </c>
      <c r="AH734" s="32" t="s">
        <v>1769</v>
      </c>
      <c r="AI734" s="32" t="s">
        <v>1769</v>
      </c>
      <c r="AJ734" s="32" t="s">
        <v>2149</v>
      </c>
      <c r="AK734" s="32" t="s">
        <v>2149</v>
      </c>
      <c r="AL734" s="32"/>
      <c r="AM734" s="32"/>
      <c r="AN734" s="74" t="s">
        <v>8552</v>
      </c>
      <c r="AO734" s="74" t="s">
        <v>8552</v>
      </c>
      <c r="AP734" s="74" t="s">
        <v>9097</v>
      </c>
      <c r="AQ734" s="74" t="s">
        <v>9097</v>
      </c>
      <c r="AR734" s="2"/>
      <c r="AS734" s="3"/>
      <c r="AT734" s="3"/>
      <c r="AU734" s="3"/>
      <c r="AV734" s="3"/>
    </row>
    <row r="735" spans="1:48" x14ac:dyDescent="0.25">
      <c r="A735" s="46" t="s">
        <v>686</v>
      </c>
      <c r="B735">
        <v>735</v>
      </c>
      <c r="C735" s="47" t="s">
        <v>8189</v>
      </c>
      <c r="D735" s="49"/>
      <c r="E735" s="50">
        <v>1572.3310546875</v>
      </c>
      <c r="F735" s="50">
        <v>349.59213256835938</v>
      </c>
      <c r="G735" s="51"/>
      <c r="H735" s="52"/>
      <c r="I735" s="52"/>
      <c r="J735" s="63"/>
      <c r="K735" s="32">
        <v>1</v>
      </c>
      <c r="L735" s="32">
        <v>1</v>
      </c>
      <c r="M735" s="33">
        <v>0</v>
      </c>
      <c r="N735" s="33">
        <v>0</v>
      </c>
      <c r="O735" s="33">
        <v>0</v>
      </c>
      <c r="P735" s="33">
        <v>0.99999899999999997</v>
      </c>
      <c r="Q735" s="33">
        <v>0</v>
      </c>
      <c r="R735" s="33" t="s">
        <v>8309</v>
      </c>
      <c r="S735" s="48">
        <v>735</v>
      </c>
      <c r="T7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5" s="54">
        <v>2012</v>
      </c>
      <c r="V735" s="54">
        <v>4547</v>
      </c>
      <c r="W735" s="54">
        <v>120438</v>
      </c>
      <c r="X735" s="54">
        <v>7975</v>
      </c>
      <c r="Y735" s="54">
        <v>0</v>
      </c>
      <c r="Z735" s="54" t="s">
        <v>5936</v>
      </c>
      <c r="AA735" s="54" t="s">
        <v>6218</v>
      </c>
      <c r="AB735" s="60" t="s">
        <v>6543</v>
      </c>
      <c r="AC735" s="54" t="s">
        <v>6605</v>
      </c>
      <c r="AD735" s="56">
        <v>39784.405891203707</v>
      </c>
      <c r="AE735" s="54" t="s">
        <v>6607</v>
      </c>
      <c r="AF735" s="60" t="s">
        <v>7341</v>
      </c>
      <c r="AG735" s="54" t="s">
        <v>55</v>
      </c>
      <c r="AH735" s="32" t="s">
        <v>1996</v>
      </c>
      <c r="AI735" s="32" t="s">
        <v>1996</v>
      </c>
      <c r="AJ735" s="32" t="s">
        <v>2185</v>
      </c>
      <c r="AK735" s="32" t="s">
        <v>2185</v>
      </c>
      <c r="AL735" s="32" t="s">
        <v>2253</v>
      </c>
      <c r="AM735" s="32" t="s">
        <v>2253</v>
      </c>
      <c r="AN735" s="74" t="s">
        <v>8870</v>
      </c>
      <c r="AO735" s="74" t="s">
        <v>8870</v>
      </c>
      <c r="AP735" s="74" t="s">
        <v>9398</v>
      </c>
      <c r="AQ735" s="74" t="s">
        <v>9398</v>
      </c>
      <c r="AR735" s="2"/>
      <c r="AS735" s="3"/>
      <c r="AT735" s="3"/>
      <c r="AU735" s="3"/>
      <c r="AV735" s="3"/>
    </row>
    <row r="736" spans="1:48" x14ac:dyDescent="0.25">
      <c r="A736" s="46" t="s">
        <v>688</v>
      </c>
      <c r="B736">
        <v>736</v>
      </c>
      <c r="C736" s="47" t="s">
        <v>8190</v>
      </c>
      <c r="D736" s="49"/>
      <c r="E736" s="50">
        <v>4654.8896484375</v>
      </c>
      <c r="F736" s="50">
        <v>2131.62548828125</v>
      </c>
      <c r="G736" s="51"/>
      <c r="H736" s="52"/>
      <c r="I736" s="52"/>
      <c r="J736" s="63"/>
      <c r="K736" s="32">
        <v>0</v>
      </c>
      <c r="L736" s="32">
        <v>1</v>
      </c>
      <c r="M736" s="33">
        <v>0</v>
      </c>
      <c r="N736" s="33">
        <v>0.111111</v>
      </c>
      <c r="O736" s="33">
        <v>0</v>
      </c>
      <c r="P736" s="33">
        <v>0.58536600000000005</v>
      </c>
      <c r="Q736" s="33">
        <v>0</v>
      </c>
      <c r="R736" s="33">
        <v>0</v>
      </c>
      <c r="S736" s="48">
        <v>736</v>
      </c>
      <c r="T7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6" s="54">
        <v>3941</v>
      </c>
      <c r="V736" s="54">
        <v>2412</v>
      </c>
      <c r="W736" s="54">
        <v>1503</v>
      </c>
      <c r="X736" s="54">
        <v>1882</v>
      </c>
      <c r="Y736" s="54">
        <v>-25200</v>
      </c>
      <c r="Z736" s="54"/>
      <c r="AA736" s="54" t="s">
        <v>6214</v>
      </c>
      <c r="AB736" s="54"/>
      <c r="AC736" s="54" t="s">
        <v>6577</v>
      </c>
      <c r="AD736" s="56">
        <v>40773.214155092595</v>
      </c>
      <c r="AE736" s="54" t="s">
        <v>6607</v>
      </c>
      <c r="AF736" s="60" t="s">
        <v>7342</v>
      </c>
      <c r="AG736" s="54" t="s">
        <v>55</v>
      </c>
      <c r="AH736" s="32"/>
      <c r="AI736" s="32"/>
      <c r="AJ736" s="32"/>
      <c r="AK736" s="32"/>
      <c r="AL736" s="32"/>
      <c r="AM736" s="32"/>
      <c r="AN736" s="74" t="s">
        <v>8850</v>
      </c>
      <c r="AO736" s="74" t="s">
        <v>8850</v>
      </c>
      <c r="AP736" s="74" t="s">
        <v>9377</v>
      </c>
      <c r="AQ736" s="74" t="s">
        <v>9377</v>
      </c>
      <c r="AR736" s="2"/>
      <c r="AS736" s="3"/>
      <c r="AT736" s="3"/>
      <c r="AU736" s="3"/>
      <c r="AV736" s="3"/>
    </row>
    <row r="737" spans="1:48" x14ac:dyDescent="0.25">
      <c r="A737" s="46" t="s">
        <v>689</v>
      </c>
      <c r="B737">
        <v>737</v>
      </c>
      <c r="C737" s="47" t="s">
        <v>8191</v>
      </c>
      <c r="D737" s="49"/>
      <c r="E737" s="50">
        <v>4298.8544921875</v>
      </c>
      <c r="F737" s="50">
        <v>1561.6826171875</v>
      </c>
      <c r="G737" s="51"/>
      <c r="H737" s="52"/>
      <c r="I737" s="52"/>
      <c r="J737" s="63"/>
      <c r="K737" s="32">
        <v>0</v>
      </c>
      <c r="L737" s="32">
        <v>1</v>
      </c>
      <c r="M737" s="33">
        <v>0</v>
      </c>
      <c r="N737" s="33">
        <v>4.4999999999999999E-4</v>
      </c>
      <c r="O737" s="33">
        <v>3.1100000000000002E-4</v>
      </c>
      <c r="P737" s="33">
        <v>0.27814100000000003</v>
      </c>
      <c r="Q737" s="33">
        <v>0</v>
      </c>
      <c r="R737" s="33">
        <v>0</v>
      </c>
      <c r="S737" s="48">
        <v>737</v>
      </c>
      <c r="T7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7" s="54">
        <v>396</v>
      </c>
      <c r="V737" s="54">
        <v>363</v>
      </c>
      <c r="W737" s="54">
        <v>1112</v>
      </c>
      <c r="X737" s="54">
        <v>577</v>
      </c>
      <c r="Y737" s="54">
        <v>10800</v>
      </c>
      <c r="Z737" s="54"/>
      <c r="AA737" s="54"/>
      <c r="AB737" s="54"/>
      <c r="AC737" s="54" t="s">
        <v>6576</v>
      </c>
      <c r="AD737" s="56">
        <v>40869.578530092593</v>
      </c>
      <c r="AE737" s="54" t="s">
        <v>6607</v>
      </c>
      <c r="AF737" s="60" t="s">
        <v>7343</v>
      </c>
      <c r="AG737" s="54" t="s">
        <v>55</v>
      </c>
      <c r="AH737" s="32"/>
      <c r="AI737" s="32"/>
      <c r="AJ737" s="32"/>
      <c r="AK737" s="32"/>
      <c r="AL737" s="32" t="s">
        <v>2215</v>
      </c>
      <c r="AM737" s="32" t="s">
        <v>2215</v>
      </c>
      <c r="AN737" s="74" t="s">
        <v>8871</v>
      </c>
      <c r="AO737" s="74" t="s">
        <v>8871</v>
      </c>
      <c r="AP737" s="74" t="s">
        <v>9399</v>
      </c>
      <c r="AQ737" s="74" t="s">
        <v>9399</v>
      </c>
      <c r="AR737" s="2"/>
      <c r="AS737" s="3"/>
      <c r="AT737" s="3"/>
      <c r="AU737" s="3"/>
      <c r="AV737" s="3"/>
    </row>
    <row r="738" spans="1:48" x14ac:dyDescent="0.25">
      <c r="A738" s="46" t="s">
        <v>690</v>
      </c>
      <c r="B738">
        <v>738</v>
      </c>
      <c r="C738" s="47" t="s">
        <v>8192</v>
      </c>
      <c r="D738" s="49"/>
      <c r="E738" s="50">
        <v>4047.475341796875</v>
      </c>
      <c r="F738" s="50">
        <v>7866.53271484375</v>
      </c>
      <c r="G738" s="51"/>
      <c r="H738" s="52"/>
      <c r="I738" s="52"/>
      <c r="J738" s="63"/>
      <c r="K738" s="32">
        <v>0</v>
      </c>
      <c r="L738" s="32">
        <v>2</v>
      </c>
      <c r="M738" s="33">
        <v>596.12039000000004</v>
      </c>
      <c r="N738" s="33">
        <v>3.9500000000000001E-4</v>
      </c>
      <c r="O738" s="33">
        <v>3.0000000000000001E-5</v>
      </c>
      <c r="P738" s="33">
        <v>0.55101</v>
      </c>
      <c r="Q738" s="33">
        <v>0</v>
      </c>
      <c r="R738" s="33">
        <v>0</v>
      </c>
      <c r="S738" s="48">
        <v>738</v>
      </c>
      <c r="T7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8" s="54">
        <v>1971</v>
      </c>
      <c r="V738" s="54">
        <v>1095</v>
      </c>
      <c r="W738" s="54">
        <v>3145</v>
      </c>
      <c r="X738" s="54">
        <v>5121</v>
      </c>
      <c r="Y738" s="54"/>
      <c r="Z738" s="54" t="s">
        <v>5937</v>
      </c>
      <c r="AA738" s="54" t="s">
        <v>6219</v>
      </c>
      <c r="AB738" s="54"/>
      <c r="AC738" s="54"/>
      <c r="AD738" s="56">
        <v>41813.668287037035</v>
      </c>
      <c r="AE738" s="54" t="s">
        <v>6607</v>
      </c>
      <c r="AF738" s="60" t="s">
        <v>7344</v>
      </c>
      <c r="AG738" s="54" t="s">
        <v>55</v>
      </c>
      <c r="AH738" s="32"/>
      <c r="AI738" s="32"/>
      <c r="AJ738" s="32"/>
      <c r="AK738" s="32"/>
      <c r="AL738" s="32" t="s">
        <v>2198</v>
      </c>
      <c r="AM738" s="32" t="s">
        <v>2198</v>
      </c>
      <c r="AN738" s="74" t="s">
        <v>8648</v>
      </c>
      <c r="AO738" s="74" t="s">
        <v>9001</v>
      </c>
      <c r="AP738" s="74" t="s">
        <v>9188</v>
      </c>
      <c r="AQ738" s="74" t="s">
        <v>9188</v>
      </c>
      <c r="AR738" s="2"/>
      <c r="AS738" s="3"/>
      <c r="AT738" s="3"/>
      <c r="AU738" s="3"/>
      <c r="AV738" s="3"/>
    </row>
    <row r="739" spans="1:48" x14ac:dyDescent="0.25">
      <c r="A739" s="46" t="s">
        <v>691</v>
      </c>
      <c r="B739">
        <v>739</v>
      </c>
      <c r="C739" s="47" t="s">
        <v>8193</v>
      </c>
      <c r="D739" s="49"/>
      <c r="E739" s="50">
        <v>4893.40478515625</v>
      </c>
      <c r="F739" s="50">
        <v>4767.39794921875</v>
      </c>
      <c r="G739" s="51"/>
      <c r="H739" s="52"/>
      <c r="I739" s="52"/>
      <c r="J739" s="63"/>
      <c r="K739" s="32">
        <v>0</v>
      </c>
      <c r="L739" s="32">
        <v>14</v>
      </c>
      <c r="M739" s="33">
        <v>1489.3489520000001</v>
      </c>
      <c r="N739" s="33">
        <v>5.2300000000000003E-4</v>
      </c>
      <c r="O739" s="33">
        <v>4.0679999999999996E-3</v>
      </c>
      <c r="P739" s="33">
        <v>1.6827920000000001</v>
      </c>
      <c r="Q739" s="33">
        <v>8.7912087912087919E-2</v>
      </c>
      <c r="R739" s="33">
        <v>0</v>
      </c>
      <c r="S739" s="48">
        <v>739</v>
      </c>
      <c r="T7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39" s="54">
        <v>865</v>
      </c>
      <c r="V739" s="54">
        <v>690</v>
      </c>
      <c r="W739" s="54">
        <v>13461</v>
      </c>
      <c r="X739" s="54">
        <v>75157</v>
      </c>
      <c r="Y739" s="54"/>
      <c r="Z739" s="54" t="s">
        <v>5938</v>
      </c>
      <c r="AA739" s="54"/>
      <c r="AB739" s="54"/>
      <c r="AC739" s="54"/>
      <c r="AD739" s="56">
        <v>41706.504826388889</v>
      </c>
      <c r="AE739" s="54" t="s">
        <v>6607</v>
      </c>
      <c r="AF739" s="60" t="s">
        <v>7345</v>
      </c>
      <c r="AG739" s="54" t="s">
        <v>55</v>
      </c>
      <c r="AH739" s="32" t="s">
        <v>9503</v>
      </c>
      <c r="AI739" s="32" t="s">
        <v>9503</v>
      </c>
      <c r="AJ739" s="32" t="s">
        <v>9522</v>
      </c>
      <c r="AK739" s="32" t="s">
        <v>9522</v>
      </c>
      <c r="AL739" s="32"/>
      <c r="AM739" s="32"/>
      <c r="AN739" s="74" t="s">
        <v>9633</v>
      </c>
      <c r="AO739" s="74" t="s">
        <v>9720</v>
      </c>
      <c r="AP739" s="74" t="s">
        <v>9811</v>
      </c>
      <c r="AQ739" s="74" t="s">
        <v>9811</v>
      </c>
      <c r="AR739" s="2"/>
      <c r="AS739" s="3"/>
      <c r="AT739" s="3"/>
      <c r="AU739" s="3"/>
      <c r="AV739" s="3"/>
    </row>
    <row r="740" spans="1:48" x14ac:dyDescent="0.25">
      <c r="A740" s="46" t="s">
        <v>815</v>
      </c>
      <c r="B740">
        <v>740</v>
      </c>
      <c r="C740" s="47" t="s">
        <v>8194</v>
      </c>
      <c r="D740" s="49"/>
      <c r="E740" s="50">
        <v>5724.14013671875</v>
      </c>
      <c r="F740" s="50">
        <v>3690.377197265625</v>
      </c>
      <c r="G740" s="51"/>
      <c r="H740" s="52"/>
      <c r="I740" s="52"/>
      <c r="J740" s="63"/>
      <c r="K740" s="32">
        <v>6</v>
      </c>
      <c r="L740" s="32">
        <v>2</v>
      </c>
      <c r="M740" s="33">
        <v>22.109206</v>
      </c>
      <c r="N740" s="33">
        <v>4.7399999999999997E-4</v>
      </c>
      <c r="O740" s="33">
        <v>1.8090000000000001E-3</v>
      </c>
      <c r="P740" s="33">
        <v>0.866201</v>
      </c>
      <c r="Q740" s="33">
        <v>0.13333333333333333</v>
      </c>
      <c r="R740" s="33">
        <v>0</v>
      </c>
      <c r="S740" s="48">
        <v>740</v>
      </c>
      <c r="T7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0" s="54">
        <v>864</v>
      </c>
      <c r="V740" s="54">
        <v>238</v>
      </c>
      <c r="W740" s="54">
        <v>8158</v>
      </c>
      <c r="X740" s="54">
        <v>12575</v>
      </c>
      <c r="Y740" s="54"/>
      <c r="Z740" s="54"/>
      <c r="AA740" s="54" t="s">
        <v>6017</v>
      </c>
      <c r="AB740" s="54"/>
      <c r="AC740" s="54"/>
      <c r="AD740" s="56">
        <v>42712.560972222222</v>
      </c>
      <c r="AE740" s="54" t="s">
        <v>6607</v>
      </c>
      <c r="AF740" s="60" t="s">
        <v>7346</v>
      </c>
      <c r="AG740" s="54" t="s">
        <v>55</v>
      </c>
      <c r="AH740" s="32" t="s">
        <v>9504</v>
      </c>
      <c r="AI740" s="32" t="s">
        <v>9504</v>
      </c>
      <c r="AJ740" s="32" t="s">
        <v>8413</v>
      </c>
      <c r="AK740" s="32" t="s">
        <v>8413</v>
      </c>
      <c r="AL740" s="32"/>
      <c r="AM740" s="32"/>
      <c r="AN740" s="74" t="s">
        <v>9634</v>
      </c>
      <c r="AO740" s="74" t="s">
        <v>9721</v>
      </c>
      <c r="AP740" s="74" t="s">
        <v>9278</v>
      </c>
      <c r="AQ740" s="74" t="s">
        <v>9278</v>
      </c>
      <c r="AR740" s="2"/>
      <c r="AS740" s="3"/>
      <c r="AT740" s="3"/>
      <c r="AU740" s="3"/>
      <c r="AV740" s="3"/>
    </row>
    <row r="741" spans="1:48" x14ac:dyDescent="0.25">
      <c r="A741" s="46" t="s">
        <v>743</v>
      </c>
      <c r="B741">
        <v>741</v>
      </c>
      <c r="C741" s="47" t="s">
        <v>8195</v>
      </c>
      <c r="D741" s="49"/>
      <c r="E741" s="50">
        <v>3719.510986328125</v>
      </c>
      <c r="F741" s="50">
        <v>4177.6455078125</v>
      </c>
      <c r="G741" s="51"/>
      <c r="H741" s="52"/>
      <c r="I741" s="52"/>
      <c r="J741" s="63"/>
      <c r="K741" s="32">
        <v>16</v>
      </c>
      <c r="L741" s="32">
        <v>2</v>
      </c>
      <c r="M741" s="33">
        <v>953.45750699999996</v>
      </c>
      <c r="N741" s="33">
        <v>5.4900000000000001E-4</v>
      </c>
      <c r="O741" s="33">
        <v>4.8450000000000003E-3</v>
      </c>
      <c r="P741" s="33">
        <v>2.143621</v>
      </c>
      <c r="Q741" s="33">
        <v>0.10294117647058823</v>
      </c>
      <c r="R741" s="33">
        <v>5.8823529411764705E-2</v>
      </c>
      <c r="S741" s="48">
        <v>741</v>
      </c>
      <c r="T7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1" s="54">
        <v>1081</v>
      </c>
      <c r="V741" s="54">
        <v>1704</v>
      </c>
      <c r="W741" s="54">
        <v>706</v>
      </c>
      <c r="X741" s="54">
        <v>2537</v>
      </c>
      <c r="Y741" s="54">
        <v>7200</v>
      </c>
      <c r="Z741" s="54" t="s">
        <v>5939</v>
      </c>
      <c r="AA741" s="54" t="s">
        <v>6012</v>
      </c>
      <c r="AB741" s="54"/>
      <c r="AC741" s="54" t="s">
        <v>6024</v>
      </c>
      <c r="AD741" s="56">
        <v>40800.313159722224</v>
      </c>
      <c r="AE741" s="54" t="s">
        <v>6607</v>
      </c>
      <c r="AF741" s="60" t="s">
        <v>7347</v>
      </c>
      <c r="AG741" s="54" t="s">
        <v>55</v>
      </c>
      <c r="AH741" s="32" t="s">
        <v>2029</v>
      </c>
      <c r="AI741" s="32" t="s">
        <v>2029</v>
      </c>
      <c r="AJ741" s="32" t="s">
        <v>2142</v>
      </c>
      <c r="AK741" s="32" t="s">
        <v>2142</v>
      </c>
      <c r="AL741" s="32"/>
      <c r="AM741" s="32"/>
      <c r="AN741" s="74" t="s">
        <v>9635</v>
      </c>
      <c r="AO741" s="74" t="s">
        <v>9635</v>
      </c>
      <c r="AP741" s="74" t="s">
        <v>9812</v>
      </c>
      <c r="AQ741" s="74" t="s">
        <v>9812</v>
      </c>
      <c r="AR741" s="2"/>
      <c r="AS741" s="3"/>
      <c r="AT741" s="3"/>
      <c r="AU741" s="3"/>
      <c r="AV741" s="3"/>
    </row>
    <row r="742" spans="1:48" x14ac:dyDescent="0.25">
      <c r="A742" s="46" t="s">
        <v>694</v>
      </c>
      <c r="B742">
        <v>742</v>
      </c>
      <c r="C742" s="47" t="s">
        <v>8196</v>
      </c>
      <c r="D742" s="49"/>
      <c r="E742" s="50">
        <v>4440.52783203125</v>
      </c>
      <c r="F742" s="50">
        <v>4584.5390625</v>
      </c>
      <c r="G742" s="51"/>
      <c r="H742" s="52"/>
      <c r="I742" s="52"/>
      <c r="J742" s="63"/>
      <c r="K742" s="32">
        <v>1</v>
      </c>
      <c r="L742" s="32">
        <v>14</v>
      </c>
      <c r="M742" s="33">
        <v>7430.1726339999996</v>
      </c>
      <c r="N742" s="33">
        <v>5.5000000000000003E-4</v>
      </c>
      <c r="O742" s="33">
        <v>4.5799999999999999E-3</v>
      </c>
      <c r="P742" s="33">
        <v>2.0196399999999999</v>
      </c>
      <c r="Q742" s="33">
        <v>7.6923076923076927E-2</v>
      </c>
      <c r="R742" s="33">
        <v>7.1428571428571425E-2</v>
      </c>
      <c r="S742" s="48">
        <v>742</v>
      </c>
      <c r="T7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2" s="54">
        <v>1678</v>
      </c>
      <c r="V742" s="54">
        <v>954</v>
      </c>
      <c r="W742" s="54">
        <v>29562</v>
      </c>
      <c r="X742" s="54">
        <v>28545</v>
      </c>
      <c r="Y742" s="54"/>
      <c r="Z742" s="54" t="s">
        <v>5940</v>
      </c>
      <c r="AA742" s="54" t="s">
        <v>6017</v>
      </c>
      <c r="AB742" s="54"/>
      <c r="AC742" s="54"/>
      <c r="AD742" s="56">
        <v>42790.350949074076</v>
      </c>
      <c r="AE742" s="54" t="s">
        <v>6607</v>
      </c>
      <c r="AF742" s="60" t="s">
        <v>7348</v>
      </c>
      <c r="AG742" s="54" t="s">
        <v>55</v>
      </c>
      <c r="AH742" s="32" t="s">
        <v>8394</v>
      </c>
      <c r="AI742" s="32" t="s">
        <v>8394</v>
      </c>
      <c r="AJ742" s="32" t="s">
        <v>2189</v>
      </c>
      <c r="AK742" s="32" t="s">
        <v>8418</v>
      </c>
      <c r="AL742" s="32"/>
      <c r="AM742" s="32"/>
      <c r="AN742" s="74" t="s">
        <v>9636</v>
      </c>
      <c r="AO742" s="74" t="s">
        <v>9722</v>
      </c>
      <c r="AP742" s="74" t="s">
        <v>9813</v>
      </c>
      <c r="AQ742" s="74" t="s">
        <v>9813</v>
      </c>
      <c r="AR742" s="2"/>
      <c r="AS742" s="3"/>
      <c r="AT742" s="3"/>
      <c r="AU742" s="3"/>
      <c r="AV742" s="3"/>
    </row>
    <row r="743" spans="1:48" x14ac:dyDescent="0.25">
      <c r="A743" s="46" t="s">
        <v>695</v>
      </c>
      <c r="B743">
        <v>743</v>
      </c>
      <c r="C743" s="47" t="s">
        <v>8197</v>
      </c>
      <c r="D743" s="49"/>
      <c r="E743" s="50">
        <v>4138.818359375</v>
      </c>
      <c r="F743" s="50">
        <v>3966.905517578125</v>
      </c>
      <c r="G743" s="51"/>
      <c r="H743" s="52"/>
      <c r="I743" s="52"/>
      <c r="J743" s="63"/>
      <c r="K743" s="32">
        <v>2</v>
      </c>
      <c r="L743" s="32">
        <v>5</v>
      </c>
      <c r="M743" s="33">
        <v>12.814220000000001</v>
      </c>
      <c r="N743" s="33">
        <v>4.2099999999999999E-4</v>
      </c>
      <c r="O743" s="33">
        <v>2.4399999999999999E-4</v>
      </c>
      <c r="P743" s="33">
        <v>0.90449000000000002</v>
      </c>
      <c r="Q743" s="33">
        <v>0.35</v>
      </c>
      <c r="R743" s="33">
        <v>0.4</v>
      </c>
      <c r="S743" s="48">
        <v>743</v>
      </c>
      <c r="T7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3" s="54">
        <v>187</v>
      </c>
      <c r="V743" s="54">
        <v>700</v>
      </c>
      <c r="W743" s="54">
        <v>11652</v>
      </c>
      <c r="X743" s="54">
        <v>6728</v>
      </c>
      <c r="Y743" s="54">
        <v>7200</v>
      </c>
      <c r="Z743" s="54" t="s">
        <v>5941</v>
      </c>
      <c r="AA743" s="54" t="s">
        <v>6020</v>
      </c>
      <c r="AB743" s="54"/>
      <c r="AC743" s="54" t="s">
        <v>6024</v>
      </c>
      <c r="AD743" s="56">
        <v>40913.870300925926</v>
      </c>
      <c r="AE743" s="54" t="s">
        <v>6607</v>
      </c>
      <c r="AF743" s="60" t="s">
        <v>7349</v>
      </c>
      <c r="AG743" s="54" t="s">
        <v>55</v>
      </c>
      <c r="AH743" s="32" t="s">
        <v>9505</v>
      </c>
      <c r="AI743" s="32" t="s">
        <v>9505</v>
      </c>
      <c r="AJ743" s="32" t="s">
        <v>2139</v>
      </c>
      <c r="AK743" s="32" t="s">
        <v>2139</v>
      </c>
      <c r="AL743" s="32"/>
      <c r="AM743" s="32"/>
      <c r="AN743" s="74" t="s">
        <v>9637</v>
      </c>
      <c r="AO743" s="74" t="s">
        <v>9723</v>
      </c>
      <c r="AP743" s="74" t="s">
        <v>9814</v>
      </c>
      <c r="AQ743" s="74" t="s">
        <v>9832</v>
      </c>
      <c r="AR743" s="2"/>
      <c r="AS743" s="3"/>
      <c r="AT743" s="3"/>
      <c r="AU743" s="3"/>
      <c r="AV743" s="3"/>
    </row>
    <row r="744" spans="1:48" x14ac:dyDescent="0.25">
      <c r="A744" s="46" t="s">
        <v>1001</v>
      </c>
      <c r="B744">
        <v>744</v>
      </c>
      <c r="C744" s="47" t="s">
        <v>8198</v>
      </c>
      <c r="D744" s="49"/>
      <c r="E744" s="50">
        <v>2428.602783203125</v>
      </c>
      <c r="F744" s="50">
        <v>2579.03955078125</v>
      </c>
      <c r="G744" s="51"/>
      <c r="H744" s="52"/>
      <c r="I744" s="52"/>
      <c r="J744" s="63"/>
      <c r="K744" s="32">
        <v>3</v>
      </c>
      <c r="L744" s="32">
        <v>0</v>
      </c>
      <c r="M744" s="33">
        <v>0</v>
      </c>
      <c r="N744" s="33">
        <v>4.1300000000000001E-4</v>
      </c>
      <c r="O744" s="33">
        <v>2.1900000000000001E-4</v>
      </c>
      <c r="P744" s="33">
        <v>0.58589000000000002</v>
      </c>
      <c r="Q744" s="33">
        <v>0.83333333333333337</v>
      </c>
      <c r="R744" s="33">
        <v>0</v>
      </c>
      <c r="S744" s="48">
        <v>744</v>
      </c>
      <c r="T7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4" s="54">
        <v>378</v>
      </c>
      <c r="V744" s="54">
        <v>2165</v>
      </c>
      <c r="W744" s="54">
        <v>1856</v>
      </c>
      <c r="X744" s="54">
        <v>1242</v>
      </c>
      <c r="Y744" s="54">
        <v>10800</v>
      </c>
      <c r="Z744" s="54"/>
      <c r="AA744" s="54"/>
      <c r="AB744" s="60" t="s">
        <v>6544</v>
      </c>
      <c r="AC744" s="54" t="s">
        <v>6576</v>
      </c>
      <c r="AD744" s="56">
        <v>40173.685208333336</v>
      </c>
      <c r="AE744" s="54" t="s">
        <v>6607</v>
      </c>
      <c r="AF744" s="60" t="s">
        <v>7350</v>
      </c>
      <c r="AG744" s="54" t="s">
        <v>54</v>
      </c>
      <c r="AH744" s="32"/>
      <c r="AI744" s="32"/>
      <c r="AJ744" s="32"/>
      <c r="AK744" s="32"/>
      <c r="AL744" s="32"/>
      <c r="AM744" s="32"/>
      <c r="AN744" s="32"/>
      <c r="AO744" s="32"/>
      <c r="AP744" s="32"/>
      <c r="AQ744" s="32"/>
      <c r="AR744" s="2"/>
      <c r="AS744" s="3"/>
      <c r="AT744" s="3"/>
      <c r="AU744" s="3"/>
      <c r="AV744" s="3"/>
    </row>
    <row r="745" spans="1:48" x14ac:dyDescent="0.25">
      <c r="A745" s="46" t="s">
        <v>696</v>
      </c>
      <c r="B745">
        <v>745</v>
      </c>
      <c r="C745" s="47" t="s">
        <v>8199</v>
      </c>
      <c r="D745" s="49"/>
      <c r="E745" s="50">
        <v>6015.17578125</v>
      </c>
      <c r="F745" s="50">
        <v>8032.3466796875</v>
      </c>
      <c r="G745" s="51"/>
      <c r="H745" s="52"/>
      <c r="I745" s="52"/>
      <c r="J745" s="63"/>
      <c r="K745" s="32">
        <v>2</v>
      </c>
      <c r="L745" s="32">
        <v>1</v>
      </c>
      <c r="M745" s="33">
        <v>0</v>
      </c>
      <c r="N745" s="33">
        <v>4.1300000000000001E-4</v>
      </c>
      <c r="O745" s="33">
        <v>2.0599999999999999E-4</v>
      </c>
      <c r="P745" s="33">
        <v>0.47412300000000002</v>
      </c>
      <c r="Q745" s="33">
        <v>0</v>
      </c>
      <c r="R745" s="33">
        <v>0</v>
      </c>
      <c r="S745" s="48">
        <v>745</v>
      </c>
      <c r="T7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5" s="54">
        <v>184</v>
      </c>
      <c r="V745" s="54">
        <v>70</v>
      </c>
      <c r="W745" s="54">
        <v>455</v>
      </c>
      <c r="X745" s="54">
        <v>1134</v>
      </c>
      <c r="Y745" s="54">
        <v>7200</v>
      </c>
      <c r="Z745" s="54"/>
      <c r="AA745" s="54"/>
      <c r="AB745" s="54"/>
      <c r="AC745" s="54" t="s">
        <v>6024</v>
      </c>
      <c r="AD745" s="56">
        <v>40862.366574074076</v>
      </c>
      <c r="AE745" s="54" t="s">
        <v>6607</v>
      </c>
      <c r="AF745" s="60" t="s">
        <v>7351</v>
      </c>
      <c r="AG745" s="54" t="s">
        <v>55</v>
      </c>
      <c r="AH745" s="32" t="s">
        <v>2004</v>
      </c>
      <c r="AI745" s="32" t="s">
        <v>2004</v>
      </c>
      <c r="AJ745" s="32" t="s">
        <v>2139</v>
      </c>
      <c r="AK745" s="32" t="s">
        <v>2139</v>
      </c>
      <c r="AL745" s="32"/>
      <c r="AM745" s="32"/>
      <c r="AN745" s="74" t="s">
        <v>8872</v>
      </c>
      <c r="AO745" s="74" t="s">
        <v>8872</v>
      </c>
      <c r="AP745" s="74" t="s">
        <v>9400</v>
      </c>
      <c r="AQ745" s="74" t="s">
        <v>9400</v>
      </c>
      <c r="AR745" s="2"/>
      <c r="AS745" s="3"/>
      <c r="AT745" s="3"/>
      <c r="AU745" s="3"/>
      <c r="AV745" s="3"/>
    </row>
    <row r="746" spans="1:48" x14ac:dyDescent="0.25">
      <c r="A746" s="46" t="s">
        <v>1002</v>
      </c>
      <c r="B746">
        <v>746</v>
      </c>
      <c r="C746" s="47" t="s">
        <v>8200</v>
      </c>
      <c r="D746" s="49"/>
      <c r="E746" s="50">
        <v>4517.0166015625</v>
      </c>
      <c r="F746" s="50">
        <v>8401.1279296875</v>
      </c>
      <c r="G746" s="51"/>
      <c r="H746" s="52"/>
      <c r="I746" s="52"/>
      <c r="J746" s="63"/>
      <c r="K746" s="32">
        <v>2</v>
      </c>
      <c r="L746" s="32">
        <v>0</v>
      </c>
      <c r="M746" s="33">
        <v>0</v>
      </c>
      <c r="N746" s="33">
        <v>4.5100000000000001E-4</v>
      </c>
      <c r="O746" s="33">
        <v>4.7100000000000001E-4</v>
      </c>
      <c r="P746" s="33">
        <v>0.365091</v>
      </c>
      <c r="Q746" s="33">
        <v>0.5</v>
      </c>
      <c r="R746" s="33">
        <v>0</v>
      </c>
      <c r="S746" s="48">
        <v>746</v>
      </c>
      <c r="T7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6" s="54">
        <v>753</v>
      </c>
      <c r="V746" s="54">
        <v>3514</v>
      </c>
      <c r="W746" s="54">
        <v>7635</v>
      </c>
      <c r="X746" s="54">
        <v>514</v>
      </c>
      <c r="Y746" s="54"/>
      <c r="Z746" s="54"/>
      <c r="AA746" s="54" t="s">
        <v>6220</v>
      </c>
      <c r="AB746" s="54"/>
      <c r="AC746" s="54"/>
      <c r="AD746" s="56">
        <v>40833.764016203706</v>
      </c>
      <c r="AE746" s="54" t="s">
        <v>6607</v>
      </c>
      <c r="AF746" s="60" t="s">
        <v>7352</v>
      </c>
      <c r="AG746" s="54" t="s">
        <v>54</v>
      </c>
      <c r="AH746" s="32"/>
      <c r="AI746" s="32"/>
      <c r="AJ746" s="32"/>
      <c r="AK746" s="32"/>
      <c r="AL746" s="32"/>
      <c r="AM746" s="32"/>
      <c r="AN746" s="32"/>
      <c r="AO746" s="32"/>
      <c r="AP746" s="32"/>
      <c r="AQ746" s="32"/>
      <c r="AR746" s="2"/>
      <c r="AS746" s="3"/>
      <c r="AT746" s="3"/>
      <c r="AU746" s="3"/>
      <c r="AV746" s="3"/>
    </row>
    <row r="747" spans="1:48" x14ac:dyDescent="0.25">
      <c r="A747" s="46" t="s">
        <v>697</v>
      </c>
      <c r="B747">
        <v>747</v>
      </c>
      <c r="C747" s="47" t="s">
        <v>8201</v>
      </c>
      <c r="D747" s="49"/>
      <c r="E747" s="50">
        <v>5822.8447265625</v>
      </c>
      <c r="F747" s="50">
        <v>5939.84130859375</v>
      </c>
      <c r="G747" s="51"/>
      <c r="H747" s="52"/>
      <c r="I747" s="52"/>
      <c r="J747" s="63"/>
      <c r="K747" s="32">
        <v>1</v>
      </c>
      <c r="L747" s="32">
        <v>7</v>
      </c>
      <c r="M747" s="33">
        <v>499.87437</v>
      </c>
      <c r="N747" s="33">
        <v>5.3399999999999997E-4</v>
      </c>
      <c r="O747" s="33">
        <v>2.7569999999999999E-3</v>
      </c>
      <c r="P747" s="33">
        <v>1.054799</v>
      </c>
      <c r="Q747" s="33">
        <v>0.125</v>
      </c>
      <c r="R747" s="33">
        <v>0</v>
      </c>
      <c r="S747" s="48">
        <v>747</v>
      </c>
      <c r="T7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7" s="54">
        <v>735</v>
      </c>
      <c r="V747" s="54">
        <v>407</v>
      </c>
      <c r="W747" s="54">
        <v>31428</v>
      </c>
      <c r="X747" s="54">
        <v>4003</v>
      </c>
      <c r="Y747" s="54"/>
      <c r="Z747" s="54" t="s">
        <v>5942</v>
      </c>
      <c r="AA747" s="54"/>
      <c r="AB747" s="54"/>
      <c r="AC747" s="54"/>
      <c r="AD747" s="56">
        <v>42644.353692129633</v>
      </c>
      <c r="AE747" s="54" t="s">
        <v>6607</v>
      </c>
      <c r="AF747" s="60" t="s">
        <v>7353</v>
      </c>
      <c r="AG747" s="54" t="s">
        <v>55</v>
      </c>
      <c r="AH747" s="32" t="s">
        <v>8395</v>
      </c>
      <c r="AI747" s="32" t="s">
        <v>8395</v>
      </c>
      <c r="AJ747" s="32" t="s">
        <v>8453</v>
      </c>
      <c r="AK747" s="32" t="s">
        <v>8453</v>
      </c>
      <c r="AL747" s="32" t="s">
        <v>2244</v>
      </c>
      <c r="AM747" s="32" t="s">
        <v>2244</v>
      </c>
      <c r="AN747" s="74" t="s">
        <v>9638</v>
      </c>
      <c r="AO747" s="74" t="s">
        <v>9638</v>
      </c>
      <c r="AP747" s="74" t="s">
        <v>9815</v>
      </c>
      <c r="AQ747" s="74" t="s">
        <v>9815</v>
      </c>
      <c r="AR747" s="2"/>
      <c r="AS747" s="3"/>
      <c r="AT747" s="3"/>
      <c r="AU747" s="3"/>
      <c r="AV747" s="3"/>
    </row>
    <row r="748" spans="1:48" x14ac:dyDescent="0.25">
      <c r="A748" s="46" t="s">
        <v>698</v>
      </c>
      <c r="B748">
        <v>748</v>
      </c>
      <c r="C748" s="47" t="s">
        <v>8202</v>
      </c>
      <c r="D748" s="49"/>
      <c r="E748" s="50">
        <v>2703.42626953125</v>
      </c>
      <c r="F748" s="50">
        <v>5781.7646484375</v>
      </c>
      <c r="G748" s="51"/>
      <c r="H748" s="52"/>
      <c r="I748" s="52"/>
      <c r="J748" s="63"/>
      <c r="K748" s="32">
        <v>0</v>
      </c>
      <c r="L748" s="32">
        <v>4</v>
      </c>
      <c r="M748" s="33">
        <v>20.904928000000002</v>
      </c>
      <c r="N748" s="33">
        <v>5.3600000000000002E-4</v>
      </c>
      <c r="O748" s="33">
        <v>3.509E-3</v>
      </c>
      <c r="P748" s="33">
        <v>0.596279</v>
      </c>
      <c r="Q748" s="33">
        <v>0.33333333333333331</v>
      </c>
      <c r="R748" s="33">
        <v>0</v>
      </c>
      <c r="S748" s="48">
        <v>748</v>
      </c>
      <c r="T7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8" s="54">
        <v>651</v>
      </c>
      <c r="V748" s="54">
        <v>910</v>
      </c>
      <c r="W748" s="54">
        <v>10475</v>
      </c>
      <c r="X748" s="54">
        <v>1471</v>
      </c>
      <c r="Y748" s="54">
        <v>7200</v>
      </c>
      <c r="Z748" s="54"/>
      <c r="AA748" s="54"/>
      <c r="AB748" s="54"/>
      <c r="AC748" s="54" t="s">
        <v>6024</v>
      </c>
      <c r="AD748" s="56">
        <v>40829.549618055556</v>
      </c>
      <c r="AE748" s="54" t="s">
        <v>6607</v>
      </c>
      <c r="AF748" s="60" t="s">
        <v>7354</v>
      </c>
      <c r="AG748" s="54" t="s">
        <v>55</v>
      </c>
      <c r="AH748" s="32" t="s">
        <v>1999</v>
      </c>
      <c r="AI748" s="32" t="s">
        <v>1999</v>
      </c>
      <c r="AJ748" s="32" t="s">
        <v>2142</v>
      </c>
      <c r="AK748" s="32" t="s">
        <v>2142</v>
      </c>
      <c r="AL748" s="32"/>
      <c r="AM748" s="32"/>
      <c r="AN748" s="74" t="s">
        <v>8873</v>
      </c>
      <c r="AO748" s="74" t="s">
        <v>8873</v>
      </c>
      <c r="AP748" s="74" t="s">
        <v>9401</v>
      </c>
      <c r="AQ748" s="74" t="s">
        <v>9401</v>
      </c>
      <c r="AR748" s="2"/>
      <c r="AS748" s="3"/>
      <c r="AT748" s="3"/>
      <c r="AU748" s="3"/>
      <c r="AV748" s="3"/>
    </row>
    <row r="749" spans="1:48" x14ac:dyDescent="0.25">
      <c r="A749" s="46" t="s">
        <v>699</v>
      </c>
      <c r="B749">
        <v>749</v>
      </c>
      <c r="C749" s="47" t="s">
        <v>8203</v>
      </c>
      <c r="D749" s="49"/>
      <c r="E749" s="50">
        <v>1360.5609130859375</v>
      </c>
      <c r="F749" s="50">
        <v>6201.5732421875</v>
      </c>
      <c r="G749" s="51"/>
      <c r="H749" s="52"/>
      <c r="I749" s="52"/>
      <c r="J749" s="63"/>
      <c r="K749" s="32">
        <v>0</v>
      </c>
      <c r="L749" s="32">
        <v>1</v>
      </c>
      <c r="M749" s="33">
        <v>0</v>
      </c>
      <c r="N749" s="33">
        <v>4.4999999999999999E-4</v>
      </c>
      <c r="O749" s="33">
        <v>3.1100000000000002E-4</v>
      </c>
      <c r="P749" s="33">
        <v>0.27814100000000003</v>
      </c>
      <c r="Q749" s="33">
        <v>0</v>
      </c>
      <c r="R749" s="33">
        <v>0</v>
      </c>
      <c r="S749" s="48">
        <v>749</v>
      </c>
      <c r="T74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49" s="54">
        <v>60</v>
      </c>
      <c r="V749" s="54">
        <v>86</v>
      </c>
      <c r="W749" s="54">
        <v>316</v>
      </c>
      <c r="X749" s="54">
        <v>163</v>
      </c>
      <c r="Y749" s="54"/>
      <c r="Z749" s="54"/>
      <c r="AA749" s="54"/>
      <c r="AB749" s="54"/>
      <c r="AC749" s="54"/>
      <c r="AD749" s="56">
        <v>42762.928449074076</v>
      </c>
      <c r="AE749" s="54" t="s">
        <v>6607</v>
      </c>
      <c r="AF749" s="60" t="s">
        <v>7355</v>
      </c>
      <c r="AG749" s="54" t="s">
        <v>55</v>
      </c>
      <c r="AH749" s="32"/>
      <c r="AI749" s="32"/>
      <c r="AJ749" s="32"/>
      <c r="AK749" s="32"/>
      <c r="AL749" s="32" t="s">
        <v>2215</v>
      </c>
      <c r="AM749" s="32" t="s">
        <v>2215</v>
      </c>
      <c r="AN749" s="74" t="s">
        <v>8871</v>
      </c>
      <c r="AO749" s="74" t="s">
        <v>8871</v>
      </c>
      <c r="AP749" s="74" t="s">
        <v>9399</v>
      </c>
      <c r="AQ749" s="74" t="s">
        <v>9399</v>
      </c>
      <c r="AR749" s="2"/>
      <c r="AS749" s="3"/>
      <c r="AT749" s="3"/>
      <c r="AU749" s="3"/>
      <c r="AV749" s="3"/>
    </row>
    <row r="750" spans="1:48" x14ac:dyDescent="0.25">
      <c r="A750" s="46" t="s">
        <v>700</v>
      </c>
      <c r="B750">
        <v>750</v>
      </c>
      <c r="C750" s="47" t="s">
        <v>8204</v>
      </c>
      <c r="D750" s="49"/>
      <c r="E750" s="50">
        <v>3893.137451171875</v>
      </c>
      <c r="F750" s="50">
        <v>7523.990234375</v>
      </c>
      <c r="G750" s="51"/>
      <c r="H750" s="52"/>
      <c r="I750" s="52"/>
      <c r="J750" s="63"/>
      <c r="K750" s="32">
        <v>0</v>
      </c>
      <c r="L750" s="32">
        <v>2</v>
      </c>
      <c r="M750" s="33">
        <v>13.727532</v>
      </c>
      <c r="N750" s="33">
        <v>4.7899999999999999E-4</v>
      </c>
      <c r="O750" s="33">
        <v>1.0859999999999999E-3</v>
      </c>
      <c r="P750" s="33">
        <v>0.37254900000000002</v>
      </c>
      <c r="Q750" s="33">
        <v>0</v>
      </c>
      <c r="R750" s="33">
        <v>0</v>
      </c>
      <c r="S750" s="48">
        <v>750</v>
      </c>
      <c r="T75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0" s="54">
        <v>260</v>
      </c>
      <c r="V750" s="54">
        <v>313</v>
      </c>
      <c r="W750" s="54">
        <v>14852</v>
      </c>
      <c r="X750" s="54">
        <v>4298</v>
      </c>
      <c r="Y750" s="54">
        <v>-7200</v>
      </c>
      <c r="Z750" s="54"/>
      <c r="AA750" s="54"/>
      <c r="AB750" s="54"/>
      <c r="AC750" s="54" t="s">
        <v>6588</v>
      </c>
      <c r="AD750" s="56">
        <v>40730.49596064815</v>
      </c>
      <c r="AE750" s="54" t="s">
        <v>6607</v>
      </c>
      <c r="AF750" s="60" t="s">
        <v>7356</v>
      </c>
      <c r="AG750" s="54" t="s">
        <v>55</v>
      </c>
      <c r="AH750" s="32" t="s">
        <v>1810</v>
      </c>
      <c r="AI750" s="32" t="s">
        <v>1810</v>
      </c>
      <c r="AJ750" s="32" t="s">
        <v>2142</v>
      </c>
      <c r="AK750" s="32" t="s">
        <v>2142</v>
      </c>
      <c r="AL750" s="32" t="s">
        <v>2251</v>
      </c>
      <c r="AM750" s="32" t="s">
        <v>2251</v>
      </c>
      <c r="AN750" s="74" t="s">
        <v>9639</v>
      </c>
      <c r="AO750" s="74" t="s">
        <v>9724</v>
      </c>
      <c r="AP750" s="74" t="s">
        <v>9394</v>
      </c>
      <c r="AQ750" s="74" t="s">
        <v>9394</v>
      </c>
      <c r="AR750" s="2"/>
      <c r="AS750" s="3"/>
      <c r="AT750" s="3"/>
      <c r="AU750" s="3"/>
      <c r="AV750" s="3"/>
    </row>
    <row r="751" spans="1:48" x14ac:dyDescent="0.25">
      <c r="A751" s="46" t="s">
        <v>701</v>
      </c>
      <c r="B751">
        <v>751</v>
      </c>
      <c r="C751" s="47" t="s">
        <v>8205</v>
      </c>
      <c r="D751" s="49"/>
      <c r="E751" s="50">
        <v>2878.919921875</v>
      </c>
      <c r="F751" s="50">
        <v>1593.287109375</v>
      </c>
      <c r="G751" s="51"/>
      <c r="H751" s="52"/>
      <c r="I751" s="52"/>
      <c r="J751" s="63"/>
      <c r="K751" s="32">
        <v>0</v>
      </c>
      <c r="L751" s="32">
        <v>2</v>
      </c>
      <c r="M751" s="33">
        <v>0</v>
      </c>
      <c r="N751" s="33">
        <v>4.7600000000000002E-4</v>
      </c>
      <c r="O751" s="33">
        <v>1.1169999999999999E-3</v>
      </c>
      <c r="P751" s="33">
        <v>0.36932999999999999</v>
      </c>
      <c r="Q751" s="33">
        <v>0.5</v>
      </c>
      <c r="R751" s="33">
        <v>0</v>
      </c>
      <c r="S751" s="48">
        <v>751</v>
      </c>
      <c r="T75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1" s="54">
        <v>416</v>
      </c>
      <c r="V751" s="54">
        <v>3248</v>
      </c>
      <c r="W751" s="54">
        <v>19406</v>
      </c>
      <c r="X751" s="54">
        <v>6030</v>
      </c>
      <c r="Y751" s="54">
        <v>7200</v>
      </c>
      <c r="Z751" s="54"/>
      <c r="AA751" s="54" t="s">
        <v>6221</v>
      </c>
      <c r="AB751" s="54"/>
      <c r="AC751" s="54" t="s">
        <v>6024</v>
      </c>
      <c r="AD751" s="56">
        <v>40794.629849537036</v>
      </c>
      <c r="AE751" s="54" t="s">
        <v>6607</v>
      </c>
      <c r="AF751" s="60" t="s">
        <v>7357</v>
      </c>
      <c r="AG751" s="54" t="s">
        <v>55</v>
      </c>
      <c r="AH751" s="32" t="s">
        <v>1999</v>
      </c>
      <c r="AI751" s="32" t="s">
        <v>1999</v>
      </c>
      <c r="AJ751" s="32" t="s">
        <v>2142</v>
      </c>
      <c r="AK751" s="32" t="s">
        <v>2142</v>
      </c>
      <c r="AL751" s="32"/>
      <c r="AM751" s="32"/>
      <c r="AN751" s="74" t="s">
        <v>8874</v>
      </c>
      <c r="AO751" s="74" t="s">
        <v>8874</v>
      </c>
      <c r="AP751" s="74" t="s">
        <v>9401</v>
      </c>
      <c r="AQ751" s="74" t="s">
        <v>9401</v>
      </c>
      <c r="AR751" s="2"/>
      <c r="AS751" s="3"/>
      <c r="AT751" s="3"/>
      <c r="AU751" s="3"/>
      <c r="AV751" s="3"/>
    </row>
    <row r="752" spans="1:48" x14ac:dyDescent="0.25">
      <c r="A752" s="46" t="s">
        <v>702</v>
      </c>
      <c r="B752">
        <v>752</v>
      </c>
      <c r="C752" s="47" t="s">
        <v>8206</v>
      </c>
      <c r="D752" s="49"/>
      <c r="E752" s="50">
        <v>7604.73681640625</v>
      </c>
      <c r="F752" s="50">
        <v>5713.39697265625</v>
      </c>
      <c r="G752" s="51"/>
      <c r="H752" s="52"/>
      <c r="I752" s="52"/>
      <c r="J752" s="63"/>
      <c r="K752" s="32">
        <v>0</v>
      </c>
      <c r="L752" s="32">
        <v>3</v>
      </c>
      <c r="M752" s="33">
        <v>13.468173</v>
      </c>
      <c r="N752" s="33">
        <v>5.3600000000000002E-4</v>
      </c>
      <c r="O752" s="33">
        <v>3.3E-3</v>
      </c>
      <c r="P752" s="33">
        <v>0.48909799999999998</v>
      </c>
      <c r="Q752" s="33">
        <v>0.33333333333333331</v>
      </c>
      <c r="R752" s="33">
        <v>0</v>
      </c>
      <c r="S752" s="48">
        <v>752</v>
      </c>
      <c r="T75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2" s="54">
        <v>190</v>
      </c>
      <c r="V752" s="54">
        <v>418</v>
      </c>
      <c r="W752" s="54">
        <v>1237</v>
      </c>
      <c r="X752" s="54">
        <v>1436</v>
      </c>
      <c r="Y752" s="54">
        <v>-25200</v>
      </c>
      <c r="Z752" s="54"/>
      <c r="AA752" s="54"/>
      <c r="AB752" s="54"/>
      <c r="AC752" s="54" t="s">
        <v>6577</v>
      </c>
      <c r="AD752" s="56">
        <v>42692.542569444442</v>
      </c>
      <c r="AE752" s="54" t="s">
        <v>6607</v>
      </c>
      <c r="AF752" s="60" t="s">
        <v>7358</v>
      </c>
      <c r="AG752" s="54" t="s">
        <v>55</v>
      </c>
      <c r="AH752" s="32"/>
      <c r="AI752" s="32"/>
      <c r="AJ752" s="32"/>
      <c r="AK752" s="32"/>
      <c r="AL752" s="32"/>
      <c r="AM752" s="32"/>
      <c r="AN752" s="74" t="s">
        <v>8875</v>
      </c>
      <c r="AO752" s="74" t="s">
        <v>9002</v>
      </c>
      <c r="AP752" s="74" t="s">
        <v>9035</v>
      </c>
      <c r="AQ752" s="74" t="s">
        <v>9035</v>
      </c>
      <c r="AR752" s="2"/>
      <c r="AS752" s="3"/>
      <c r="AT752" s="3"/>
      <c r="AU752" s="3"/>
      <c r="AV752" s="3"/>
    </row>
    <row r="753" spans="1:48" x14ac:dyDescent="0.25">
      <c r="A753" s="46" t="s">
        <v>703</v>
      </c>
      <c r="B753">
        <v>753</v>
      </c>
      <c r="C753" s="47" t="s">
        <v>8207</v>
      </c>
      <c r="D753" s="49"/>
      <c r="E753" s="50">
        <v>490.50396728515625</v>
      </c>
      <c r="F753" s="50">
        <v>4610.6435546875</v>
      </c>
      <c r="G753" s="51"/>
      <c r="H753" s="52"/>
      <c r="I753" s="52"/>
      <c r="J753" s="63"/>
      <c r="K753" s="32">
        <v>1</v>
      </c>
      <c r="L753" s="32">
        <v>1</v>
      </c>
      <c r="M753" s="33">
        <v>0</v>
      </c>
      <c r="N753" s="33">
        <v>0</v>
      </c>
      <c r="O753" s="33">
        <v>0</v>
      </c>
      <c r="P753" s="33">
        <v>0.99999899999999997</v>
      </c>
      <c r="Q753" s="33">
        <v>0</v>
      </c>
      <c r="R753" s="33" t="s">
        <v>8309</v>
      </c>
      <c r="S753" s="48">
        <v>753</v>
      </c>
      <c r="T75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3" s="54">
        <v>44</v>
      </c>
      <c r="V753" s="54">
        <v>348</v>
      </c>
      <c r="W753" s="54">
        <v>469</v>
      </c>
      <c r="X753" s="54">
        <v>15</v>
      </c>
      <c r="Y753" s="54">
        <v>7200</v>
      </c>
      <c r="Z753" s="54" t="s">
        <v>5943</v>
      </c>
      <c r="AA753" s="54" t="s">
        <v>6012</v>
      </c>
      <c r="AB753" s="60" t="s">
        <v>6545</v>
      </c>
      <c r="AC753" s="54" t="s">
        <v>6024</v>
      </c>
      <c r="AD753" s="56">
        <v>40274.573587962965</v>
      </c>
      <c r="AE753" s="54" t="s">
        <v>6607</v>
      </c>
      <c r="AF753" s="60" t="s">
        <v>7359</v>
      </c>
      <c r="AG753" s="54" t="s">
        <v>55</v>
      </c>
      <c r="AH753" s="32" t="s">
        <v>2006</v>
      </c>
      <c r="AI753" s="32" t="s">
        <v>2006</v>
      </c>
      <c r="AJ753" s="32" t="s">
        <v>2139</v>
      </c>
      <c r="AK753" s="32" t="s">
        <v>2139</v>
      </c>
      <c r="AL753" s="32"/>
      <c r="AM753" s="32"/>
      <c r="AN753" s="74" t="s">
        <v>8876</v>
      </c>
      <c r="AO753" s="74" t="s">
        <v>8876</v>
      </c>
      <c r="AP753" s="74" t="s">
        <v>9402</v>
      </c>
      <c r="AQ753" s="74" t="s">
        <v>9402</v>
      </c>
      <c r="AR753" s="2"/>
      <c r="AS753" s="3"/>
      <c r="AT753" s="3"/>
      <c r="AU753" s="3"/>
      <c r="AV753" s="3"/>
    </row>
    <row r="754" spans="1:48" x14ac:dyDescent="0.25">
      <c r="A754" s="46" t="s">
        <v>704</v>
      </c>
      <c r="B754">
        <v>754</v>
      </c>
      <c r="C754" s="47" t="s">
        <v>8208</v>
      </c>
      <c r="D754" s="49"/>
      <c r="E754" s="50">
        <v>3749.45849609375</v>
      </c>
      <c r="F754" s="50">
        <v>4194.3525390625</v>
      </c>
      <c r="G754" s="51"/>
      <c r="H754" s="52"/>
      <c r="I754" s="52"/>
      <c r="J754" s="63"/>
      <c r="K754" s="32">
        <v>0</v>
      </c>
      <c r="L754" s="32">
        <v>4</v>
      </c>
      <c r="M754" s="33">
        <v>56.581550999999997</v>
      </c>
      <c r="N754" s="33">
        <v>5.4000000000000001E-4</v>
      </c>
      <c r="O754" s="33">
        <v>3.6110000000000001E-3</v>
      </c>
      <c r="P754" s="33">
        <v>0.59316199999999997</v>
      </c>
      <c r="Q754" s="33">
        <v>0.25</v>
      </c>
      <c r="R754" s="33">
        <v>0</v>
      </c>
      <c r="S754" s="48">
        <v>754</v>
      </c>
      <c r="T75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4" s="54">
        <v>393</v>
      </c>
      <c r="V754" s="54">
        <v>381</v>
      </c>
      <c r="W754" s="54">
        <v>9179</v>
      </c>
      <c r="X754" s="54">
        <v>11386</v>
      </c>
      <c r="Y754" s="54"/>
      <c r="Z754" s="54"/>
      <c r="AA754" s="54"/>
      <c r="AB754" s="54"/>
      <c r="AC754" s="54"/>
      <c r="AD754" s="56">
        <v>40966.605011574073</v>
      </c>
      <c r="AE754" s="54" t="s">
        <v>6607</v>
      </c>
      <c r="AF754" s="60" t="s">
        <v>7360</v>
      </c>
      <c r="AG754" s="54" t="s">
        <v>55</v>
      </c>
      <c r="AH754" s="32"/>
      <c r="AI754" s="32"/>
      <c r="AJ754" s="32"/>
      <c r="AK754" s="32"/>
      <c r="AL754" s="32"/>
      <c r="AM754" s="32"/>
      <c r="AN754" s="74" t="s">
        <v>8877</v>
      </c>
      <c r="AO754" s="74" t="s">
        <v>9003</v>
      </c>
      <c r="AP754" s="74" t="s">
        <v>9403</v>
      </c>
      <c r="AQ754" s="74" t="s">
        <v>9403</v>
      </c>
      <c r="AR754" s="2"/>
      <c r="AS754" s="3"/>
      <c r="AT754" s="3"/>
      <c r="AU754" s="3"/>
      <c r="AV754" s="3"/>
    </row>
    <row r="755" spans="1:48" x14ac:dyDescent="0.25">
      <c r="A755" s="46" t="s">
        <v>705</v>
      </c>
      <c r="B755">
        <v>755</v>
      </c>
      <c r="C755" s="47" t="s">
        <v>8209</v>
      </c>
      <c r="D755" s="49"/>
      <c r="E755" s="50">
        <v>5377.234375</v>
      </c>
      <c r="F755" s="50">
        <v>1188.177734375</v>
      </c>
      <c r="G755" s="51"/>
      <c r="H755" s="52"/>
      <c r="I755" s="52"/>
      <c r="J755" s="63"/>
      <c r="K755" s="32">
        <v>1</v>
      </c>
      <c r="L755" s="32">
        <v>1</v>
      </c>
      <c r="M755" s="33">
        <v>0</v>
      </c>
      <c r="N755" s="33">
        <v>0</v>
      </c>
      <c r="O755" s="33">
        <v>0</v>
      </c>
      <c r="P755" s="33">
        <v>0.99999899999999997</v>
      </c>
      <c r="Q755" s="33">
        <v>0</v>
      </c>
      <c r="R755" s="33" t="s">
        <v>8309</v>
      </c>
      <c r="S755" s="48">
        <v>755</v>
      </c>
      <c r="T75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5" s="54">
        <v>773</v>
      </c>
      <c r="V755" s="54">
        <v>223</v>
      </c>
      <c r="W755" s="54">
        <v>1211</v>
      </c>
      <c r="X755" s="54">
        <v>357</v>
      </c>
      <c r="Y755" s="54"/>
      <c r="Z755" s="54" t="s">
        <v>5944</v>
      </c>
      <c r="AA755" s="54" t="s">
        <v>6222</v>
      </c>
      <c r="AB755" s="60" t="s">
        <v>6546</v>
      </c>
      <c r="AC755" s="54"/>
      <c r="AD755" s="56">
        <v>40836.606388888889</v>
      </c>
      <c r="AE755" s="54" t="s">
        <v>6607</v>
      </c>
      <c r="AF755" s="60" t="s">
        <v>7361</v>
      </c>
      <c r="AG755" s="54" t="s">
        <v>55</v>
      </c>
      <c r="AH755" s="32"/>
      <c r="AI755" s="32"/>
      <c r="AJ755" s="32"/>
      <c r="AK755" s="32"/>
      <c r="AL755" s="32"/>
      <c r="AM755" s="32"/>
      <c r="AN755" s="74" t="s">
        <v>8878</v>
      </c>
      <c r="AO755" s="74" t="s">
        <v>8878</v>
      </c>
      <c r="AP755" s="74" t="s">
        <v>9404</v>
      </c>
      <c r="AQ755" s="74" t="s">
        <v>9404</v>
      </c>
      <c r="AR755" s="2"/>
      <c r="AS755" s="3"/>
      <c r="AT755" s="3"/>
      <c r="AU755" s="3"/>
      <c r="AV755" s="3"/>
    </row>
    <row r="756" spans="1:48" x14ac:dyDescent="0.25">
      <c r="A756" s="46" t="s">
        <v>706</v>
      </c>
      <c r="B756">
        <v>756</v>
      </c>
      <c r="C756" s="47" t="s">
        <v>8210</v>
      </c>
      <c r="D756" s="49"/>
      <c r="E756" s="50">
        <v>6118.2119140625</v>
      </c>
      <c r="F756" s="50">
        <v>5267.35986328125</v>
      </c>
      <c r="G756" s="51"/>
      <c r="H756" s="52"/>
      <c r="I756" s="52"/>
      <c r="J756" s="63"/>
      <c r="K756" s="32">
        <v>0</v>
      </c>
      <c r="L756" s="32">
        <v>11</v>
      </c>
      <c r="M756" s="33">
        <v>5518.6233240000001</v>
      </c>
      <c r="N756" s="33">
        <v>5.8399999999999999E-4</v>
      </c>
      <c r="O756" s="33">
        <v>5.1710000000000002E-3</v>
      </c>
      <c r="P756" s="33">
        <v>1.357019</v>
      </c>
      <c r="Q756" s="33">
        <v>0.19090909090909092</v>
      </c>
      <c r="R756" s="33">
        <v>0</v>
      </c>
      <c r="S756" s="48">
        <v>756</v>
      </c>
      <c r="T75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6" s="54">
        <v>691</v>
      </c>
      <c r="V756" s="54">
        <v>527</v>
      </c>
      <c r="W756" s="54">
        <v>12680</v>
      </c>
      <c r="X756" s="54">
        <v>12588</v>
      </c>
      <c r="Y756" s="54">
        <v>7200</v>
      </c>
      <c r="Z756" s="54"/>
      <c r="AA756" s="54"/>
      <c r="AB756" s="54"/>
      <c r="AC756" s="54" t="s">
        <v>6578</v>
      </c>
      <c r="AD756" s="56">
        <v>41661.751967592594</v>
      </c>
      <c r="AE756" s="54" t="s">
        <v>6607</v>
      </c>
      <c r="AF756" s="60" t="s">
        <v>7362</v>
      </c>
      <c r="AG756" s="54" t="s">
        <v>55</v>
      </c>
      <c r="AH756" s="32" t="s">
        <v>1999</v>
      </c>
      <c r="AI756" s="32" t="s">
        <v>1999</v>
      </c>
      <c r="AJ756" s="32" t="s">
        <v>2142</v>
      </c>
      <c r="AK756" s="32" t="s">
        <v>2142</v>
      </c>
      <c r="AL756" s="32" t="s">
        <v>2215</v>
      </c>
      <c r="AM756" s="32" t="s">
        <v>2215</v>
      </c>
      <c r="AN756" s="74" t="s">
        <v>8879</v>
      </c>
      <c r="AO756" s="74" t="s">
        <v>9004</v>
      </c>
      <c r="AP756" s="74" t="s">
        <v>9405</v>
      </c>
      <c r="AQ756" s="74" t="s">
        <v>9405</v>
      </c>
      <c r="AR756" s="2"/>
      <c r="AS756" s="3"/>
      <c r="AT756" s="3"/>
      <c r="AU756" s="3"/>
      <c r="AV756" s="3"/>
    </row>
    <row r="757" spans="1:48" x14ac:dyDescent="0.25">
      <c r="A757" s="46" t="s">
        <v>787</v>
      </c>
      <c r="B757">
        <v>757</v>
      </c>
      <c r="C757" s="47" t="s">
        <v>8211</v>
      </c>
      <c r="D757" s="49"/>
      <c r="E757" s="50">
        <v>5392.009765625</v>
      </c>
      <c r="F757" s="50">
        <v>5841.1015625</v>
      </c>
      <c r="G757" s="51"/>
      <c r="H757" s="52"/>
      <c r="I757" s="52"/>
      <c r="J757" s="63"/>
      <c r="K757" s="32">
        <v>2</v>
      </c>
      <c r="L757" s="32">
        <v>16</v>
      </c>
      <c r="M757" s="33">
        <v>10076.431012999999</v>
      </c>
      <c r="N757" s="33">
        <v>5.9800000000000001E-4</v>
      </c>
      <c r="O757" s="33">
        <v>5.6429999999999996E-3</v>
      </c>
      <c r="P757" s="33">
        <v>2.1637170000000001</v>
      </c>
      <c r="Q757" s="33">
        <v>0.10784313725490197</v>
      </c>
      <c r="R757" s="33">
        <v>0</v>
      </c>
      <c r="S757" s="48">
        <v>757</v>
      </c>
      <c r="T75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7" s="54">
        <v>166</v>
      </c>
      <c r="V757" s="54">
        <v>151</v>
      </c>
      <c r="W757" s="54">
        <v>8367</v>
      </c>
      <c r="X757" s="54">
        <v>11352</v>
      </c>
      <c r="Y757" s="54"/>
      <c r="Z757" s="54" t="s">
        <v>5945</v>
      </c>
      <c r="AA757" s="54"/>
      <c r="AB757" s="54"/>
      <c r="AC757" s="54"/>
      <c r="AD757" s="56">
        <v>41708.879733796297</v>
      </c>
      <c r="AE757" s="54" t="s">
        <v>6607</v>
      </c>
      <c r="AF757" s="60" t="s">
        <v>7363</v>
      </c>
      <c r="AG757" s="54" t="s">
        <v>55</v>
      </c>
      <c r="AH757" s="32" t="s">
        <v>8396</v>
      </c>
      <c r="AI757" s="32" t="s">
        <v>8396</v>
      </c>
      <c r="AJ757" s="32" t="s">
        <v>8454</v>
      </c>
      <c r="AK757" s="32" t="s">
        <v>8471</v>
      </c>
      <c r="AL757" s="32"/>
      <c r="AM757" s="32"/>
      <c r="AN757" s="74" t="s">
        <v>9640</v>
      </c>
      <c r="AO757" s="74" t="s">
        <v>9725</v>
      </c>
      <c r="AP757" s="74" t="s">
        <v>9816</v>
      </c>
      <c r="AQ757" s="74" t="s">
        <v>9816</v>
      </c>
      <c r="AR757" s="2"/>
      <c r="AS757" s="3"/>
      <c r="AT757" s="3"/>
      <c r="AU757" s="3"/>
      <c r="AV757" s="3"/>
    </row>
    <row r="758" spans="1:48" x14ac:dyDescent="0.25">
      <c r="A758" s="46" t="s">
        <v>707</v>
      </c>
      <c r="B758">
        <v>758</v>
      </c>
      <c r="C758" s="47" t="s">
        <v>8212</v>
      </c>
      <c r="D758" s="49"/>
      <c r="E758" s="50">
        <v>3689.59716796875</v>
      </c>
      <c r="F758" s="50">
        <v>3903.51171875</v>
      </c>
      <c r="G758" s="51"/>
      <c r="H758" s="52"/>
      <c r="I758" s="52"/>
      <c r="J758" s="63"/>
      <c r="K758" s="32">
        <v>0</v>
      </c>
      <c r="L758" s="32">
        <v>6</v>
      </c>
      <c r="M758" s="33">
        <v>1295.7486960000001</v>
      </c>
      <c r="N758" s="33">
        <v>5.31E-4</v>
      </c>
      <c r="O758" s="33">
        <v>2.7039999999999998E-3</v>
      </c>
      <c r="P758" s="33">
        <v>0.937222</v>
      </c>
      <c r="Q758" s="33">
        <v>0.23333333333333334</v>
      </c>
      <c r="R758" s="33">
        <v>0</v>
      </c>
      <c r="S758" s="48">
        <v>758</v>
      </c>
      <c r="T75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8" s="54">
        <v>473</v>
      </c>
      <c r="V758" s="54">
        <v>1109</v>
      </c>
      <c r="W758" s="54">
        <v>2371</v>
      </c>
      <c r="X758" s="54">
        <v>980</v>
      </c>
      <c r="Y758" s="54">
        <v>10800</v>
      </c>
      <c r="Z758" s="54" t="s">
        <v>5946</v>
      </c>
      <c r="AA758" s="54" t="s">
        <v>6024</v>
      </c>
      <c r="AB758" s="60" t="s">
        <v>6547</v>
      </c>
      <c r="AC758" s="54" t="s">
        <v>6576</v>
      </c>
      <c r="AD758" s="56">
        <v>40998.985092592593</v>
      </c>
      <c r="AE758" s="54" t="s">
        <v>6607</v>
      </c>
      <c r="AF758" s="60" t="s">
        <v>7364</v>
      </c>
      <c r="AG758" s="54" t="s">
        <v>55</v>
      </c>
      <c r="AH758" s="32"/>
      <c r="AI758" s="32"/>
      <c r="AJ758" s="32"/>
      <c r="AK758" s="32"/>
      <c r="AL758" s="32"/>
      <c r="AM758" s="32"/>
      <c r="AN758" s="74" t="s">
        <v>8880</v>
      </c>
      <c r="AO758" s="74" t="s">
        <v>9005</v>
      </c>
      <c r="AP758" s="74" t="s">
        <v>9406</v>
      </c>
      <c r="AQ758" s="74" t="s">
        <v>9406</v>
      </c>
      <c r="AR758" s="2"/>
      <c r="AS758" s="3"/>
      <c r="AT758" s="3"/>
      <c r="AU758" s="3"/>
      <c r="AV758" s="3"/>
    </row>
    <row r="759" spans="1:48" x14ac:dyDescent="0.25">
      <c r="A759" s="46" t="s">
        <v>1003</v>
      </c>
      <c r="B759">
        <v>759</v>
      </c>
      <c r="C759" s="47" t="s">
        <v>8213</v>
      </c>
      <c r="D759" s="49"/>
      <c r="E759" s="50">
        <v>3522.8251953125</v>
      </c>
      <c r="F759" s="50">
        <v>876.20794677734375</v>
      </c>
      <c r="G759" s="51"/>
      <c r="H759" s="52"/>
      <c r="I759" s="52"/>
      <c r="J759" s="63"/>
      <c r="K759" s="32">
        <v>1</v>
      </c>
      <c r="L759" s="32">
        <v>0</v>
      </c>
      <c r="M759" s="33">
        <v>0</v>
      </c>
      <c r="N759" s="33">
        <v>4.0200000000000001E-4</v>
      </c>
      <c r="O759" s="33">
        <v>1.17E-4</v>
      </c>
      <c r="P759" s="33">
        <v>0.282773</v>
      </c>
      <c r="Q759" s="33">
        <v>0</v>
      </c>
      <c r="R759" s="33">
        <v>0</v>
      </c>
      <c r="S759" s="48">
        <v>759</v>
      </c>
      <c r="T75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59" s="54">
        <v>164</v>
      </c>
      <c r="V759" s="54">
        <v>195</v>
      </c>
      <c r="W759" s="54">
        <v>2069</v>
      </c>
      <c r="X759" s="54">
        <v>173</v>
      </c>
      <c r="Y759" s="54"/>
      <c r="Z759" s="54"/>
      <c r="AA759" s="54" t="s">
        <v>6017</v>
      </c>
      <c r="AB759" s="54"/>
      <c r="AC759" s="54"/>
      <c r="AD759" s="56">
        <v>43008.795798611114</v>
      </c>
      <c r="AE759" s="54" t="s">
        <v>6607</v>
      </c>
      <c r="AF759" s="60" t="s">
        <v>7365</v>
      </c>
      <c r="AG759" s="54" t="s">
        <v>54</v>
      </c>
      <c r="AH759" s="32"/>
      <c r="AI759" s="32"/>
      <c r="AJ759" s="32"/>
      <c r="AK759" s="32"/>
      <c r="AL759" s="32"/>
      <c r="AM759" s="32"/>
      <c r="AN759" s="32"/>
      <c r="AO759" s="32"/>
      <c r="AP759" s="32"/>
      <c r="AQ759" s="32"/>
      <c r="AR759" s="2"/>
      <c r="AS759" s="3"/>
      <c r="AT759" s="3"/>
      <c r="AU759" s="3"/>
      <c r="AV759" s="3"/>
    </row>
    <row r="760" spans="1:48" x14ac:dyDescent="0.25">
      <c r="A760" s="46" t="s">
        <v>708</v>
      </c>
      <c r="B760">
        <v>760</v>
      </c>
      <c r="C760" s="47" t="s">
        <v>8214</v>
      </c>
      <c r="D760" s="49"/>
      <c r="E760" s="50">
        <v>3672.971435546875</v>
      </c>
      <c r="F760" s="50">
        <v>1981.2784423828125</v>
      </c>
      <c r="G760" s="51"/>
      <c r="H760" s="52"/>
      <c r="I760" s="52"/>
      <c r="J760" s="63"/>
      <c r="K760" s="32">
        <v>0</v>
      </c>
      <c r="L760" s="32">
        <v>2</v>
      </c>
      <c r="M760" s="33">
        <v>0</v>
      </c>
      <c r="N760" s="33">
        <v>4.7600000000000002E-4</v>
      </c>
      <c r="O760" s="33">
        <v>1.1169999999999999E-3</v>
      </c>
      <c r="P760" s="33">
        <v>0.36932999999999999</v>
      </c>
      <c r="Q760" s="33">
        <v>0.5</v>
      </c>
      <c r="R760" s="33">
        <v>0</v>
      </c>
      <c r="S760" s="48">
        <v>760</v>
      </c>
      <c r="T76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0" s="54">
        <v>550</v>
      </c>
      <c r="V760" s="54">
        <v>236</v>
      </c>
      <c r="W760" s="54">
        <v>4007</v>
      </c>
      <c r="X760" s="54">
        <v>1695</v>
      </c>
      <c r="Y760" s="54"/>
      <c r="Z760" s="54"/>
      <c r="AA760" s="54"/>
      <c r="AB760" s="54"/>
      <c r="AC760" s="54"/>
      <c r="AD760" s="56">
        <v>41515.411944444444</v>
      </c>
      <c r="AE760" s="54" t="s">
        <v>6607</v>
      </c>
      <c r="AF760" s="60" t="s">
        <v>7366</v>
      </c>
      <c r="AG760" s="54" t="s">
        <v>55</v>
      </c>
      <c r="AH760" s="32" t="s">
        <v>1999</v>
      </c>
      <c r="AI760" s="32" t="s">
        <v>1999</v>
      </c>
      <c r="AJ760" s="32" t="s">
        <v>2142</v>
      </c>
      <c r="AK760" s="32" t="s">
        <v>2142</v>
      </c>
      <c r="AL760" s="32"/>
      <c r="AM760" s="32"/>
      <c r="AN760" s="74" t="s">
        <v>8881</v>
      </c>
      <c r="AO760" s="74" t="s">
        <v>9006</v>
      </c>
      <c r="AP760" s="74" t="s">
        <v>9401</v>
      </c>
      <c r="AQ760" s="74" t="s">
        <v>9401</v>
      </c>
      <c r="AR760" s="2"/>
      <c r="AS760" s="3"/>
      <c r="AT760" s="3"/>
      <c r="AU760" s="3"/>
      <c r="AV760" s="3"/>
    </row>
    <row r="761" spans="1:48" x14ac:dyDescent="0.25">
      <c r="A761" s="46" t="s">
        <v>709</v>
      </c>
      <c r="B761">
        <v>761</v>
      </c>
      <c r="C761" s="47" t="s">
        <v>8215</v>
      </c>
      <c r="D761" s="49"/>
      <c r="E761" s="50">
        <v>4214.9033203125</v>
      </c>
      <c r="F761" s="50">
        <v>4644.1796875</v>
      </c>
      <c r="G761" s="51"/>
      <c r="H761" s="52"/>
      <c r="I761" s="52"/>
      <c r="J761" s="63"/>
      <c r="K761" s="32">
        <v>0</v>
      </c>
      <c r="L761" s="32">
        <v>4</v>
      </c>
      <c r="M761" s="33">
        <v>40.126150000000003</v>
      </c>
      <c r="N761" s="33">
        <v>5.3600000000000002E-4</v>
      </c>
      <c r="O761" s="33">
        <v>3.4780000000000002E-3</v>
      </c>
      <c r="P761" s="33">
        <v>0.59949799999999998</v>
      </c>
      <c r="Q761" s="33">
        <v>0.25</v>
      </c>
      <c r="R761" s="33">
        <v>0</v>
      </c>
      <c r="S761" s="48">
        <v>761</v>
      </c>
      <c r="T76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1" s="54">
        <v>932</v>
      </c>
      <c r="V761" s="54">
        <v>703</v>
      </c>
      <c r="W761" s="54">
        <v>1719</v>
      </c>
      <c r="X761" s="54">
        <v>3472</v>
      </c>
      <c r="Y761" s="54"/>
      <c r="Z761" s="54"/>
      <c r="AA761" s="54" t="s">
        <v>6020</v>
      </c>
      <c r="AB761" s="60" t="s">
        <v>6548</v>
      </c>
      <c r="AC761" s="54"/>
      <c r="AD761" s="56">
        <v>41064.868460648147</v>
      </c>
      <c r="AE761" s="54" t="s">
        <v>6607</v>
      </c>
      <c r="AF761" s="60" t="s">
        <v>7367</v>
      </c>
      <c r="AG761" s="54" t="s">
        <v>55</v>
      </c>
      <c r="AH761" s="32" t="s">
        <v>1979</v>
      </c>
      <c r="AI761" s="32" t="s">
        <v>1979</v>
      </c>
      <c r="AJ761" s="32" t="s">
        <v>2181</v>
      </c>
      <c r="AK761" s="32" t="s">
        <v>2181</v>
      </c>
      <c r="AL761" s="32" t="s">
        <v>2244</v>
      </c>
      <c r="AM761" s="32" t="s">
        <v>2244</v>
      </c>
      <c r="AN761" s="74" t="s">
        <v>8882</v>
      </c>
      <c r="AO761" s="74" t="s">
        <v>9007</v>
      </c>
      <c r="AP761" s="74" t="s">
        <v>9060</v>
      </c>
      <c r="AQ761" s="74" t="s">
        <v>9060</v>
      </c>
      <c r="AR761" s="2"/>
      <c r="AS761" s="3"/>
      <c r="AT761" s="3"/>
      <c r="AU761" s="3"/>
      <c r="AV761" s="3"/>
    </row>
    <row r="762" spans="1:48" x14ac:dyDescent="0.25">
      <c r="A762" s="46" t="s">
        <v>710</v>
      </c>
      <c r="B762">
        <v>762</v>
      </c>
      <c r="C762" s="47" t="s">
        <v>8216</v>
      </c>
      <c r="D762" s="49"/>
      <c r="E762" s="50">
        <v>8456.37890625</v>
      </c>
      <c r="F762" s="50">
        <v>2048.42431640625</v>
      </c>
      <c r="G762" s="51"/>
      <c r="H762" s="52"/>
      <c r="I762" s="52"/>
      <c r="J762" s="63"/>
      <c r="K762" s="32">
        <v>0</v>
      </c>
      <c r="L762" s="32">
        <v>1</v>
      </c>
      <c r="M762" s="33">
        <v>0</v>
      </c>
      <c r="N762" s="33">
        <v>4.1199999999999999E-4</v>
      </c>
      <c r="O762" s="33">
        <v>3.1E-4</v>
      </c>
      <c r="P762" s="33">
        <v>0.25406499999999999</v>
      </c>
      <c r="Q762" s="33">
        <v>0</v>
      </c>
      <c r="R762" s="33">
        <v>0</v>
      </c>
      <c r="S762" s="48">
        <v>762</v>
      </c>
      <c r="T76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2" s="54">
        <v>472</v>
      </c>
      <c r="V762" s="54">
        <v>462</v>
      </c>
      <c r="W762" s="54">
        <v>2702</v>
      </c>
      <c r="X762" s="54">
        <v>52135</v>
      </c>
      <c r="Y762" s="54"/>
      <c r="Z762" s="54"/>
      <c r="AA762" s="54"/>
      <c r="AB762" s="54"/>
      <c r="AC762" s="54"/>
      <c r="AD762" s="56">
        <v>42906.782962962963</v>
      </c>
      <c r="AE762" s="54" t="s">
        <v>6607</v>
      </c>
      <c r="AF762" s="60" t="s">
        <v>7368</v>
      </c>
      <c r="AG762" s="54" t="s">
        <v>55</v>
      </c>
      <c r="AH762" s="32"/>
      <c r="AI762" s="32"/>
      <c r="AJ762" s="32"/>
      <c r="AK762" s="32"/>
      <c r="AL762" s="32"/>
      <c r="AM762" s="32"/>
      <c r="AN762" s="74" t="s">
        <v>8883</v>
      </c>
      <c r="AO762" s="74" t="s">
        <v>8883</v>
      </c>
      <c r="AP762" s="74" t="s">
        <v>9407</v>
      </c>
      <c r="AQ762" s="74" t="s">
        <v>9407</v>
      </c>
      <c r="AR762" s="2"/>
      <c r="AS762" s="3"/>
      <c r="AT762" s="3"/>
      <c r="AU762" s="3"/>
      <c r="AV762" s="3"/>
    </row>
    <row r="763" spans="1:48" x14ac:dyDescent="0.25">
      <c r="A763" s="46" t="s">
        <v>711</v>
      </c>
      <c r="B763">
        <v>763</v>
      </c>
      <c r="C763" s="47" t="s">
        <v>8217</v>
      </c>
      <c r="D763" s="49"/>
      <c r="E763" s="50">
        <v>4397.98291015625</v>
      </c>
      <c r="F763" s="50">
        <v>8288.15234375</v>
      </c>
      <c r="G763" s="51"/>
      <c r="H763" s="52"/>
      <c r="I763" s="52"/>
      <c r="J763" s="63"/>
      <c r="K763" s="32">
        <v>0</v>
      </c>
      <c r="L763" s="32">
        <v>2</v>
      </c>
      <c r="M763" s="33">
        <v>105.715712</v>
      </c>
      <c r="N763" s="33">
        <v>4.3399999999999998E-4</v>
      </c>
      <c r="O763" s="33">
        <v>2.24E-4</v>
      </c>
      <c r="P763" s="33">
        <v>0.46670499999999998</v>
      </c>
      <c r="Q763" s="33">
        <v>0</v>
      </c>
      <c r="R763" s="33">
        <v>0</v>
      </c>
      <c r="S763" s="48">
        <v>763</v>
      </c>
      <c r="T76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3" s="54">
        <v>52</v>
      </c>
      <c r="V763" s="54">
        <v>23</v>
      </c>
      <c r="W763" s="54">
        <v>79</v>
      </c>
      <c r="X763" s="54">
        <v>95</v>
      </c>
      <c r="Y763" s="54">
        <v>-25200</v>
      </c>
      <c r="Z763" s="54"/>
      <c r="AA763" s="54"/>
      <c r="AB763" s="54"/>
      <c r="AC763" s="54" t="s">
        <v>6577</v>
      </c>
      <c r="AD763" s="56">
        <v>43101.027245370373</v>
      </c>
      <c r="AE763" s="54" t="s">
        <v>6607</v>
      </c>
      <c r="AF763" s="60" t="s">
        <v>7369</v>
      </c>
      <c r="AG763" s="54" t="s">
        <v>55</v>
      </c>
      <c r="AH763" s="32" t="s">
        <v>2007</v>
      </c>
      <c r="AI763" s="32" t="s">
        <v>2007</v>
      </c>
      <c r="AJ763" s="32" t="s">
        <v>2139</v>
      </c>
      <c r="AK763" s="32" t="s">
        <v>2139</v>
      </c>
      <c r="AL763" s="32"/>
      <c r="AM763" s="32"/>
      <c r="AN763" s="74" t="s">
        <v>8884</v>
      </c>
      <c r="AO763" s="74" t="s">
        <v>8884</v>
      </c>
      <c r="AP763" s="74" t="s">
        <v>9408</v>
      </c>
      <c r="AQ763" s="74" t="s">
        <v>9408</v>
      </c>
      <c r="AR763" s="2"/>
      <c r="AS763" s="3"/>
      <c r="AT763" s="3"/>
      <c r="AU763" s="3"/>
      <c r="AV763" s="3"/>
    </row>
    <row r="764" spans="1:48" x14ac:dyDescent="0.25">
      <c r="A764" s="46" t="s">
        <v>749</v>
      </c>
      <c r="B764">
        <v>764</v>
      </c>
      <c r="C764" s="47" t="s">
        <v>8218</v>
      </c>
      <c r="D764" s="49"/>
      <c r="E764" s="50">
        <v>4019.2373046875</v>
      </c>
      <c r="F764" s="50">
        <v>5668.41064453125</v>
      </c>
      <c r="G764" s="51"/>
      <c r="H764" s="52"/>
      <c r="I764" s="52"/>
      <c r="J764" s="63"/>
      <c r="K764" s="32">
        <v>2</v>
      </c>
      <c r="L764" s="32">
        <v>15</v>
      </c>
      <c r="M764" s="33">
        <v>4400.490041</v>
      </c>
      <c r="N764" s="33">
        <v>5.7600000000000001E-4</v>
      </c>
      <c r="O764" s="33">
        <v>5.0990000000000002E-3</v>
      </c>
      <c r="P764" s="33">
        <v>2.225962</v>
      </c>
      <c r="Q764" s="33">
        <v>0.11397058823529412</v>
      </c>
      <c r="R764" s="33">
        <v>0</v>
      </c>
      <c r="S764" s="48">
        <v>764</v>
      </c>
      <c r="T76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4" s="54">
        <v>428</v>
      </c>
      <c r="V764" s="54">
        <v>389</v>
      </c>
      <c r="W764" s="54">
        <v>5279</v>
      </c>
      <c r="X764" s="54">
        <v>4300</v>
      </c>
      <c r="Y764" s="54"/>
      <c r="Z764" s="54"/>
      <c r="AA764" s="54"/>
      <c r="AB764" s="54"/>
      <c r="AC764" s="54"/>
      <c r="AD764" s="56">
        <v>42112.942604166667</v>
      </c>
      <c r="AE764" s="54" t="s">
        <v>6607</v>
      </c>
      <c r="AF764" s="60" t="s">
        <v>7370</v>
      </c>
      <c r="AG764" s="54" t="s">
        <v>55</v>
      </c>
      <c r="AH764" s="32" t="s">
        <v>8397</v>
      </c>
      <c r="AI764" s="32" t="s">
        <v>8397</v>
      </c>
      <c r="AJ764" s="32" t="s">
        <v>8418</v>
      </c>
      <c r="AK764" s="32" t="s">
        <v>2189</v>
      </c>
      <c r="AL764" s="32"/>
      <c r="AM764" s="32"/>
      <c r="AN764" s="74" t="s">
        <v>8885</v>
      </c>
      <c r="AO764" s="74" t="s">
        <v>9008</v>
      </c>
      <c r="AP764" s="74" t="s">
        <v>9409</v>
      </c>
      <c r="AQ764" s="74" t="s">
        <v>9409</v>
      </c>
      <c r="AR764" s="2"/>
      <c r="AS764" s="3"/>
      <c r="AT764" s="3"/>
      <c r="AU764" s="3"/>
      <c r="AV764" s="3"/>
    </row>
    <row r="765" spans="1:48" x14ac:dyDescent="0.25">
      <c r="A765" s="46" t="s">
        <v>712</v>
      </c>
      <c r="B765">
        <v>765</v>
      </c>
      <c r="C765" s="47" t="s">
        <v>8219</v>
      </c>
      <c r="D765" s="49"/>
      <c r="E765" s="50">
        <v>6052.76416015625</v>
      </c>
      <c r="F765" s="50">
        <v>4258.0087890625</v>
      </c>
      <c r="G765" s="51"/>
      <c r="H765" s="52"/>
      <c r="I765" s="52"/>
      <c r="J765" s="63"/>
      <c r="K765" s="32">
        <v>0</v>
      </c>
      <c r="L765" s="32">
        <v>6</v>
      </c>
      <c r="M765" s="33">
        <v>177.24438900000001</v>
      </c>
      <c r="N765" s="33">
        <v>5.1199999999999998E-4</v>
      </c>
      <c r="O765" s="33">
        <v>1.861E-3</v>
      </c>
      <c r="P765" s="33">
        <v>0.81033100000000002</v>
      </c>
      <c r="Q765" s="33">
        <v>3.3333333333333333E-2</v>
      </c>
      <c r="R765" s="33">
        <v>0</v>
      </c>
      <c r="S765" s="48">
        <v>765</v>
      </c>
      <c r="T76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5" s="54">
        <v>875</v>
      </c>
      <c r="V765" s="54">
        <v>281</v>
      </c>
      <c r="W765" s="54">
        <v>8881</v>
      </c>
      <c r="X765" s="54">
        <v>1</v>
      </c>
      <c r="Y765" s="54">
        <v>-25200</v>
      </c>
      <c r="Z765" s="54" t="s">
        <v>5947</v>
      </c>
      <c r="AA765" s="54" t="s">
        <v>6017</v>
      </c>
      <c r="AB765" s="54"/>
      <c r="AC765" s="54" t="s">
        <v>6577</v>
      </c>
      <c r="AD765" s="56">
        <v>42790.669953703706</v>
      </c>
      <c r="AE765" s="54" t="s">
        <v>6607</v>
      </c>
      <c r="AF765" s="60" t="s">
        <v>7371</v>
      </c>
      <c r="AG765" s="54" t="s">
        <v>55</v>
      </c>
      <c r="AH765" s="32" t="s">
        <v>8398</v>
      </c>
      <c r="AI765" s="32" t="s">
        <v>8398</v>
      </c>
      <c r="AJ765" s="32" t="s">
        <v>8450</v>
      </c>
      <c r="AK765" s="32" t="s">
        <v>8450</v>
      </c>
      <c r="AL765" s="32" t="s">
        <v>2244</v>
      </c>
      <c r="AM765" s="32" t="s">
        <v>2244</v>
      </c>
      <c r="AN765" s="74" t="s">
        <v>9641</v>
      </c>
      <c r="AO765" s="74" t="s">
        <v>9641</v>
      </c>
      <c r="AP765" s="74" t="s">
        <v>9815</v>
      </c>
      <c r="AQ765" s="74" t="s">
        <v>9815</v>
      </c>
      <c r="AR765" s="2"/>
      <c r="AS765" s="3"/>
      <c r="AT765" s="3"/>
      <c r="AU765" s="3"/>
      <c r="AV765" s="3"/>
    </row>
    <row r="766" spans="1:48" x14ac:dyDescent="0.25">
      <c r="A766" s="46" t="s">
        <v>713</v>
      </c>
      <c r="B766">
        <v>766</v>
      </c>
      <c r="C766" s="47" t="s">
        <v>8220</v>
      </c>
      <c r="D766" s="49"/>
      <c r="E766" s="50">
        <v>5928.84716796875</v>
      </c>
      <c r="F766" s="50">
        <v>3021.8193359375</v>
      </c>
      <c r="G766" s="51"/>
      <c r="H766" s="52"/>
      <c r="I766" s="52"/>
      <c r="J766" s="63"/>
      <c r="K766" s="32">
        <v>0</v>
      </c>
      <c r="L766" s="32">
        <v>5</v>
      </c>
      <c r="M766" s="33">
        <v>93.750502999999995</v>
      </c>
      <c r="N766" s="33">
        <v>4.9299999999999995E-4</v>
      </c>
      <c r="O766" s="33">
        <v>1.856E-3</v>
      </c>
      <c r="P766" s="33">
        <v>0.70703199999999999</v>
      </c>
      <c r="Q766" s="33">
        <v>0.1</v>
      </c>
      <c r="R766" s="33">
        <v>0</v>
      </c>
      <c r="S766" s="48">
        <v>766</v>
      </c>
      <c r="T76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6" s="54">
        <v>1100</v>
      </c>
      <c r="V766" s="54">
        <v>1624</v>
      </c>
      <c r="W766" s="54">
        <v>11942</v>
      </c>
      <c r="X766" s="54">
        <v>12572</v>
      </c>
      <c r="Y766" s="54">
        <v>-7200</v>
      </c>
      <c r="Z766" s="54" t="s">
        <v>5948</v>
      </c>
      <c r="AA766" s="54" t="s">
        <v>6038</v>
      </c>
      <c r="AB766" s="54"/>
      <c r="AC766" s="54" t="s">
        <v>6588</v>
      </c>
      <c r="AD766" s="56">
        <v>40816.484027777777</v>
      </c>
      <c r="AE766" s="54" t="s">
        <v>6607</v>
      </c>
      <c r="AF766" s="60" t="s">
        <v>7372</v>
      </c>
      <c r="AG766" s="54" t="s">
        <v>55</v>
      </c>
      <c r="AH766" s="32" t="s">
        <v>1999</v>
      </c>
      <c r="AI766" s="32" t="s">
        <v>1999</v>
      </c>
      <c r="AJ766" s="32" t="s">
        <v>2142</v>
      </c>
      <c r="AK766" s="32" t="s">
        <v>2142</v>
      </c>
      <c r="AL766" s="32"/>
      <c r="AM766" s="32"/>
      <c r="AN766" s="74" t="s">
        <v>8886</v>
      </c>
      <c r="AO766" s="74" t="s">
        <v>9009</v>
      </c>
      <c r="AP766" s="74" t="s">
        <v>9410</v>
      </c>
      <c r="AQ766" s="74" t="s">
        <v>9410</v>
      </c>
      <c r="AR766" s="2"/>
      <c r="AS766" s="3"/>
      <c r="AT766" s="3"/>
      <c r="AU766" s="3"/>
      <c r="AV766" s="3"/>
    </row>
    <row r="767" spans="1:48" x14ac:dyDescent="0.25">
      <c r="A767" s="46" t="s">
        <v>714</v>
      </c>
      <c r="B767">
        <v>767</v>
      </c>
      <c r="C767" s="47" t="s">
        <v>8221</v>
      </c>
      <c r="D767" s="49"/>
      <c r="E767" s="50">
        <v>7108.63818359375</v>
      </c>
      <c r="F767" s="50">
        <v>7194.55126953125</v>
      </c>
      <c r="G767" s="51"/>
      <c r="H767" s="52"/>
      <c r="I767" s="52"/>
      <c r="J767" s="63"/>
      <c r="K767" s="32">
        <v>1</v>
      </c>
      <c r="L767" s="32">
        <v>1</v>
      </c>
      <c r="M767" s="33">
        <v>0</v>
      </c>
      <c r="N767" s="33">
        <v>4.1599999999999997E-4</v>
      </c>
      <c r="O767" s="33">
        <v>4.2400000000000001E-4</v>
      </c>
      <c r="P767" s="33">
        <v>0.25786900000000001</v>
      </c>
      <c r="Q767" s="33">
        <v>0</v>
      </c>
      <c r="R767" s="33">
        <v>1</v>
      </c>
      <c r="S767" s="48">
        <v>767</v>
      </c>
      <c r="T76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7" s="54">
        <v>89</v>
      </c>
      <c r="V767" s="54">
        <v>361</v>
      </c>
      <c r="W767" s="54">
        <v>4309</v>
      </c>
      <c r="X767" s="54">
        <v>106</v>
      </c>
      <c r="Y767" s="54"/>
      <c r="Z767" s="54"/>
      <c r="AA767" s="54"/>
      <c r="AB767" s="54"/>
      <c r="AC767" s="54"/>
      <c r="AD767" s="56">
        <v>40334.648263888892</v>
      </c>
      <c r="AE767" s="54" t="s">
        <v>6607</v>
      </c>
      <c r="AF767" s="60" t="s">
        <v>7373</v>
      </c>
      <c r="AG767" s="54" t="s">
        <v>55</v>
      </c>
      <c r="AH767" s="32" t="s">
        <v>2008</v>
      </c>
      <c r="AI767" s="32" t="s">
        <v>2008</v>
      </c>
      <c r="AJ767" s="32" t="s">
        <v>2137</v>
      </c>
      <c r="AK767" s="32" t="s">
        <v>2137</v>
      </c>
      <c r="AL767" s="32"/>
      <c r="AM767" s="32"/>
      <c r="AN767" s="74" t="s">
        <v>8887</v>
      </c>
      <c r="AO767" s="74" t="s">
        <v>8887</v>
      </c>
      <c r="AP767" s="74" t="s">
        <v>9411</v>
      </c>
      <c r="AQ767" s="74" t="s">
        <v>9411</v>
      </c>
      <c r="AR767" s="2"/>
      <c r="AS767" s="3"/>
      <c r="AT767" s="3"/>
      <c r="AU767" s="3"/>
      <c r="AV767" s="3"/>
    </row>
    <row r="768" spans="1:48" x14ac:dyDescent="0.25">
      <c r="A768" s="46" t="s">
        <v>716</v>
      </c>
      <c r="B768">
        <v>768</v>
      </c>
      <c r="C768" s="47" t="s">
        <v>8222</v>
      </c>
      <c r="D768" s="49"/>
      <c r="E768" s="50">
        <v>6429.66943359375</v>
      </c>
      <c r="F768" s="50">
        <v>4623.65869140625</v>
      </c>
      <c r="G768" s="51"/>
      <c r="H768" s="52"/>
      <c r="I768" s="52"/>
      <c r="J768" s="63"/>
      <c r="K768" s="32">
        <v>0</v>
      </c>
      <c r="L768" s="32">
        <v>4</v>
      </c>
      <c r="M768" s="33">
        <v>84.821599000000006</v>
      </c>
      <c r="N768" s="33">
        <v>5.2899999999999996E-4</v>
      </c>
      <c r="O768" s="33">
        <v>3.1909999999999998E-3</v>
      </c>
      <c r="P768" s="33">
        <v>0.59106300000000001</v>
      </c>
      <c r="Q768" s="33">
        <v>0.16666666666666666</v>
      </c>
      <c r="R768" s="33">
        <v>0</v>
      </c>
      <c r="S768" s="48">
        <v>768</v>
      </c>
      <c r="T76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8" s="54">
        <v>191</v>
      </c>
      <c r="V768" s="54">
        <v>49</v>
      </c>
      <c r="W768" s="54">
        <v>237</v>
      </c>
      <c r="X768" s="54">
        <v>571</v>
      </c>
      <c r="Y768" s="54"/>
      <c r="Z768" s="54"/>
      <c r="AA768" s="54"/>
      <c r="AB768" s="54"/>
      <c r="AC768" s="54"/>
      <c r="AD768" s="56">
        <v>43224.326041666667</v>
      </c>
      <c r="AE768" s="54" t="s">
        <v>6607</v>
      </c>
      <c r="AF768" s="60" t="s">
        <v>7374</v>
      </c>
      <c r="AG768" s="54" t="s">
        <v>55</v>
      </c>
      <c r="AH768" s="32"/>
      <c r="AI768" s="32"/>
      <c r="AJ768" s="32"/>
      <c r="AK768" s="32"/>
      <c r="AL768" s="32"/>
      <c r="AM768" s="32"/>
      <c r="AN768" s="74" t="s">
        <v>8888</v>
      </c>
      <c r="AO768" s="74" t="s">
        <v>9010</v>
      </c>
      <c r="AP768" s="74" t="s">
        <v>9412</v>
      </c>
      <c r="AQ768" s="74" t="s">
        <v>9414</v>
      </c>
      <c r="AR768" s="2"/>
      <c r="AS768" s="3"/>
      <c r="AT768" s="3"/>
      <c r="AU768" s="3"/>
      <c r="AV768" s="3"/>
    </row>
    <row r="769" spans="1:48" x14ac:dyDescent="0.25">
      <c r="A769" s="46" t="s">
        <v>717</v>
      </c>
      <c r="B769">
        <v>769</v>
      </c>
      <c r="C769" s="47" t="s">
        <v>8223</v>
      </c>
      <c r="D769" s="49"/>
      <c r="E769" s="50">
        <v>7083.73583984375</v>
      </c>
      <c r="F769" s="50">
        <v>1625.8209228515625</v>
      </c>
      <c r="G769" s="51"/>
      <c r="H769" s="52"/>
      <c r="I769" s="52"/>
      <c r="J769" s="63"/>
      <c r="K769" s="32">
        <v>1</v>
      </c>
      <c r="L769" s="32">
        <v>1</v>
      </c>
      <c r="M769" s="33">
        <v>0</v>
      </c>
      <c r="N769" s="33">
        <v>0</v>
      </c>
      <c r="O769" s="33">
        <v>0</v>
      </c>
      <c r="P769" s="33">
        <v>0.99999899999999997</v>
      </c>
      <c r="Q769" s="33">
        <v>0</v>
      </c>
      <c r="R769" s="33" t="s">
        <v>8309</v>
      </c>
      <c r="S769" s="48">
        <v>769</v>
      </c>
      <c r="T76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69" s="54">
        <v>178</v>
      </c>
      <c r="V769" s="54">
        <v>138</v>
      </c>
      <c r="W769" s="54">
        <v>202</v>
      </c>
      <c r="X769" s="54">
        <v>44</v>
      </c>
      <c r="Y769" s="54"/>
      <c r="Z769" s="54" t="s">
        <v>5949</v>
      </c>
      <c r="AA769" s="54" t="s">
        <v>6223</v>
      </c>
      <c r="AB769" s="60" t="s">
        <v>6549</v>
      </c>
      <c r="AC769" s="54"/>
      <c r="AD769" s="56">
        <v>40722.969988425924</v>
      </c>
      <c r="AE769" s="54" t="s">
        <v>6607</v>
      </c>
      <c r="AF769" s="60" t="s">
        <v>7375</v>
      </c>
      <c r="AG769" s="54" t="s">
        <v>55</v>
      </c>
      <c r="AH769" s="32" t="s">
        <v>2009</v>
      </c>
      <c r="AI769" s="32" t="s">
        <v>2009</v>
      </c>
      <c r="AJ769" s="32" t="s">
        <v>2139</v>
      </c>
      <c r="AK769" s="32" t="s">
        <v>2139</v>
      </c>
      <c r="AL769" s="32"/>
      <c r="AM769" s="32"/>
      <c r="AN769" s="74" t="s">
        <v>8889</v>
      </c>
      <c r="AO769" s="74" t="s">
        <v>8889</v>
      </c>
      <c r="AP769" s="74" t="s">
        <v>9413</v>
      </c>
      <c r="AQ769" s="74" t="s">
        <v>9413</v>
      </c>
      <c r="AR769" s="2"/>
      <c r="AS769" s="3"/>
      <c r="AT769" s="3"/>
      <c r="AU769" s="3"/>
      <c r="AV769" s="3"/>
    </row>
    <row r="770" spans="1:48" x14ac:dyDescent="0.25">
      <c r="A770" s="46" t="s">
        <v>728</v>
      </c>
      <c r="B770">
        <v>770</v>
      </c>
      <c r="C770" s="47" t="s">
        <v>8224</v>
      </c>
      <c r="D770" s="49"/>
      <c r="E770" s="50">
        <v>3584.2099609375</v>
      </c>
      <c r="F770" s="50">
        <v>5088.1962890625</v>
      </c>
      <c r="G770" s="51"/>
      <c r="H770" s="52"/>
      <c r="I770" s="52"/>
      <c r="J770" s="63"/>
      <c r="K770" s="32">
        <v>4</v>
      </c>
      <c r="L770" s="32">
        <v>4</v>
      </c>
      <c r="M770" s="33">
        <v>118.629819</v>
      </c>
      <c r="N770" s="33">
        <v>5.3600000000000002E-4</v>
      </c>
      <c r="O770" s="33">
        <v>3.4640000000000001E-3</v>
      </c>
      <c r="P770" s="33">
        <v>0.94489599999999996</v>
      </c>
      <c r="Q770" s="33">
        <v>0.26666666666666666</v>
      </c>
      <c r="R770" s="33">
        <v>0</v>
      </c>
      <c r="S770" s="48">
        <v>770</v>
      </c>
      <c r="T77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0" s="54">
        <v>47</v>
      </c>
      <c r="V770" s="54">
        <v>253</v>
      </c>
      <c r="W770" s="54">
        <v>3036</v>
      </c>
      <c r="X770" s="54">
        <v>5762</v>
      </c>
      <c r="Y770" s="54"/>
      <c r="Z770" s="54"/>
      <c r="AA770" s="54"/>
      <c r="AB770" s="54"/>
      <c r="AC770" s="54"/>
      <c r="AD770" s="56">
        <v>42887.391921296294</v>
      </c>
      <c r="AE770" s="54" t="s">
        <v>6607</v>
      </c>
      <c r="AF770" s="60" t="s">
        <v>7376</v>
      </c>
      <c r="AG770" s="54" t="s">
        <v>55</v>
      </c>
      <c r="AH770" s="32" t="s">
        <v>9506</v>
      </c>
      <c r="AI770" s="32" t="s">
        <v>9506</v>
      </c>
      <c r="AJ770" s="32" t="s">
        <v>2139</v>
      </c>
      <c r="AK770" s="32" t="s">
        <v>2139</v>
      </c>
      <c r="AL770" s="32"/>
      <c r="AM770" s="32"/>
      <c r="AN770" s="74" t="s">
        <v>9642</v>
      </c>
      <c r="AO770" s="74" t="s">
        <v>9642</v>
      </c>
      <c r="AP770" s="74" t="s">
        <v>9035</v>
      </c>
      <c r="AQ770" s="74" t="s">
        <v>9035</v>
      </c>
      <c r="AR770" s="2"/>
      <c r="AS770" s="3"/>
      <c r="AT770" s="3"/>
      <c r="AU770" s="3"/>
      <c r="AV770" s="3"/>
    </row>
    <row r="771" spans="1:48" x14ac:dyDescent="0.25">
      <c r="A771" s="46" t="s">
        <v>721</v>
      </c>
      <c r="B771">
        <v>771</v>
      </c>
      <c r="C771" s="47" t="s">
        <v>8225</v>
      </c>
      <c r="D771" s="49"/>
      <c r="E771" s="50">
        <v>2726.10009765625</v>
      </c>
      <c r="F771" s="50">
        <v>5349.45751953125</v>
      </c>
      <c r="G771" s="51"/>
      <c r="H771" s="52"/>
      <c r="I771" s="52"/>
      <c r="J771" s="63"/>
      <c r="K771" s="32">
        <v>1</v>
      </c>
      <c r="L771" s="32">
        <v>4</v>
      </c>
      <c r="M771" s="33">
        <v>826.606088</v>
      </c>
      <c r="N771" s="33">
        <v>5.5099999999999995E-4</v>
      </c>
      <c r="O771" s="33">
        <v>3.0730000000000002E-3</v>
      </c>
      <c r="P771" s="33">
        <v>0.74692700000000001</v>
      </c>
      <c r="Q771" s="33">
        <v>0.1</v>
      </c>
      <c r="R771" s="33">
        <v>0</v>
      </c>
      <c r="S771" s="48">
        <v>771</v>
      </c>
      <c r="T77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1" s="54">
        <v>504</v>
      </c>
      <c r="V771" s="54">
        <v>1607</v>
      </c>
      <c r="W771" s="54">
        <v>54660</v>
      </c>
      <c r="X771" s="54">
        <v>2711</v>
      </c>
      <c r="Y771" s="54">
        <v>7200</v>
      </c>
      <c r="Z771" s="54" t="s">
        <v>5950</v>
      </c>
      <c r="AA771" s="54" t="s">
        <v>6020</v>
      </c>
      <c r="AB771" s="60" t="s">
        <v>6550</v>
      </c>
      <c r="AC771" s="54" t="s">
        <v>6586</v>
      </c>
      <c r="AD771" s="56">
        <v>39886.700636574074</v>
      </c>
      <c r="AE771" s="54" t="s">
        <v>6607</v>
      </c>
      <c r="AF771" s="60" t="s">
        <v>7377</v>
      </c>
      <c r="AG771" s="54" t="s">
        <v>55</v>
      </c>
      <c r="AH771" s="32" t="s">
        <v>1802</v>
      </c>
      <c r="AI771" s="32" t="s">
        <v>1802</v>
      </c>
      <c r="AJ771" s="32" t="s">
        <v>2137</v>
      </c>
      <c r="AK771" s="32" t="s">
        <v>2137</v>
      </c>
      <c r="AL771" s="32"/>
      <c r="AM771" s="32"/>
      <c r="AN771" s="74" t="s">
        <v>9643</v>
      </c>
      <c r="AO771" s="74" t="s">
        <v>9643</v>
      </c>
      <c r="AP771" s="74" t="s">
        <v>9207</v>
      </c>
      <c r="AQ771" s="74" t="s">
        <v>9207</v>
      </c>
      <c r="AR771" s="2"/>
      <c r="AS771" s="3"/>
      <c r="AT771" s="3"/>
      <c r="AU771" s="3"/>
      <c r="AV771" s="3"/>
    </row>
    <row r="772" spans="1:48" x14ac:dyDescent="0.25">
      <c r="A772" s="46" t="s">
        <v>722</v>
      </c>
      <c r="B772">
        <v>772</v>
      </c>
      <c r="C772" s="47" t="s">
        <v>8226</v>
      </c>
      <c r="D772" s="49"/>
      <c r="E772" s="50">
        <v>206.45741271972656</v>
      </c>
      <c r="F772" s="50">
        <v>3974.46875</v>
      </c>
      <c r="G772" s="51"/>
      <c r="H772" s="52"/>
      <c r="I772" s="52"/>
      <c r="J772" s="63"/>
      <c r="K772" s="32">
        <v>1</v>
      </c>
      <c r="L772" s="32">
        <v>1</v>
      </c>
      <c r="M772" s="33">
        <v>0</v>
      </c>
      <c r="N772" s="33">
        <v>0</v>
      </c>
      <c r="O772" s="33">
        <v>0</v>
      </c>
      <c r="P772" s="33">
        <v>0.99999899999999997</v>
      </c>
      <c r="Q772" s="33">
        <v>0</v>
      </c>
      <c r="R772" s="33" t="s">
        <v>8309</v>
      </c>
      <c r="S772" s="48">
        <v>772</v>
      </c>
      <c r="T77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2" s="54">
        <v>239</v>
      </c>
      <c r="V772" s="54">
        <v>278</v>
      </c>
      <c r="W772" s="54">
        <v>1652</v>
      </c>
      <c r="X772" s="54">
        <v>340</v>
      </c>
      <c r="Y772" s="54">
        <v>-25200</v>
      </c>
      <c r="Z772" s="54" t="s">
        <v>5951</v>
      </c>
      <c r="AA772" s="54"/>
      <c r="AB772" s="54"/>
      <c r="AC772" s="54" t="s">
        <v>6577</v>
      </c>
      <c r="AD772" s="56">
        <v>42083.311516203707</v>
      </c>
      <c r="AE772" s="54" t="s">
        <v>6607</v>
      </c>
      <c r="AF772" s="60" t="s">
        <v>7378</v>
      </c>
      <c r="AG772" s="54" t="s">
        <v>55</v>
      </c>
      <c r="AH772" s="32" t="s">
        <v>2014</v>
      </c>
      <c r="AI772" s="32" t="s">
        <v>2014</v>
      </c>
      <c r="AJ772" s="32" t="s">
        <v>2139</v>
      </c>
      <c r="AK772" s="32" t="s">
        <v>2139</v>
      </c>
      <c r="AL772" s="32"/>
      <c r="AM772" s="32"/>
      <c r="AN772" s="74" t="s">
        <v>8890</v>
      </c>
      <c r="AO772" s="74" t="s">
        <v>8890</v>
      </c>
      <c r="AP772" s="74" t="s">
        <v>9415</v>
      </c>
      <c r="AQ772" s="74" t="s">
        <v>9415</v>
      </c>
      <c r="AR772" s="2"/>
      <c r="AS772" s="3"/>
      <c r="AT772" s="3"/>
      <c r="AU772" s="3"/>
      <c r="AV772" s="3"/>
    </row>
    <row r="773" spans="1:48" x14ac:dyDescent="0.25">
      <c r="A773" s="46" t="s">
        <v>723</v>
      </c>
      <c r="B773">
        <v>773</v>
      </c>
      <c r="C773" s="47" t="s">
        <v>8227</v>
      </c>
      <c r="D773" s="49"/>
      <c r="E773" s="50">
        <v>5275.427734375</v>
      </c>
      <c r="F773" s="50">
        <v>3562.926025390625</v>
      </c>
      <c r="G773" s="51"/>
      <c r="H773" s="52"/>
      <c r="I773" s="52"/>
      <c r="J773" s="63"/>
      <c r="K773" s="32">
        <v>0</v>
      </c>
      <c r="L773" s="32">
        <v>9</v>
      </c>
      <c r="M773" s="33">
        <v>1398.2756899999999</v>
      </c>
      <c r="N773" s="33">
        <v>5.2700000000000002E-4</v>
      </c>
      <c r="O773" s="33">
        <v>2.9320000000000001E-3</v>
      </c>
      <c r="P773" s="33">
        <v>1.2409669999999999</v>
      </c>
      <c r="Q773" s="33">
        <v>0.1111111111111111</v>
      </c>
      <c r="R773" s="33">
        <v>0</v>
      </c>
      <c r="S773" s="48">
        <v>773</v>
      </c>
      <c r="T77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3" s="54">
        <v>103</v>
      </c>
      <c r="V773" s="54">
        <v>128</v>
      </c>
      <c r="W773" s="54">
        <v>5253</v>
      </c>
      <c r="X773" s="54">
        <v>2055</v>
      </c>
      <c r="Y773" s="54">
        <v>10800</v>
      </c>
      <c r="Z773" s="54"/>
      <c r="AA773" s="54"/>
      <c r="AB773" s="54"/>
      <c r="AC773" s="54" t="s">
        <v>6576</v>
      </c>
      <c r="AD773" s="56">
        <v>41071.603252314817</v>
      </c>
      <c r="AE773" s="54" t="s">
        <v>6607</v>
      </c>
      <c r="AF773" s="60" t="s">
        <v>7379</v>
      </c>
      <c r="AG773" s="54" t="s">
        <v>55</v>
      </c>
      <c r="AH773" s="32" t="s">
        <v>8399</v>
      </c>
      <c r="AI773" s="32" t="s">
        <v>8399</v>
      </c>
      <c r="AJ773" s="32" t="s">
        <v>8455</v>
      </c>
      <c r="AK773" s="32" t="s">
        <v>8446</v>
      </c>
      <c r="AL773" s="32"/>
      <c r="AM773" s="32"/>
      <c r="AN773" s="74" t="s">
        <v>8891</v>
      </c>
      <c r="AO773" s="74" t="s">
        <v>9011</v>
      </c>
      <c r="AP773" s="74" t="s">
        <v>9416</v>
      </c>
      <c r="AQ773" s="74" t="s">
        <v>9416</v>
      </c>
      <c r="AR773" s="2"/>
      <c r="AS773" s="3"/>
      <c r="AT773" s="3"/>
      <c r="AU773" s="3"/>
      <c r="AV773" s="3"/>
    </row>
    <row r="774" spans="1:48" x14ac:dyDescent="0.25">
      <c r="A774" s="46" t="s">
        <v>725</v>
      </c>
      <c r="B774">
        <v>774</v>
      </c>
      <c r="C774" s="47" t="s">
        <v>8228</v>
      </c>
      <c r="D774" s="49"/>
      <c r="E774" s="50">
        <v>2460.84326171875</v>
      </c>
      <c r="F774" s="50">
        <v>4450.57763671875</v>
      </c>
      <c r="G774" s="51"/>
      <c r="H774" s="52"/>
      <c r="I774" s="52"/>
      <c r="J774" s="63"/>
      <c r="K774" s="32">
        <v>1</v>
      </c>
      <c r="L774" s="32">
        <v>3</v>
      </c>
      <c r="M774" s="33">
        <v>11.249294000000001</v>
      </c>
      <c r="N774" s="33">
        <v>4.17E-4</v>
      </c>
      <c r="O774" s="33">
        <v>5.1199999999999998E-4</v>
      </c>
      <c r="P774" s="33">
        <v>0.51426499999999997</v>
      </c>
      <c r="Q774" s="33">
        <v>0</v>
      </c>
      <c r="R774" s="33">
        <v>0</v>
      </c>
      <c r="S774" s="48">
        <v>774</v>
      </c>
      <c r="T77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4" s="54">
        <v>188</v>
      </c>
      <c r="V774" s="54">
        <v>517</v>
      </c>
      <c r="W774" s="54">
        <v>9715</v>
      </c>
      <c r="X774" s="54">
        <v>41544</v>
      </c>
      <c r="Y774" s="54">
        <v>7200</v>
      </c>
      <c r="Z774" s="54"/>
      <c r="AA774" s="54"/>
      <c r="AB774" s="54"/>
      <c r="AC774" s="54" t="s">
        <v>6024</v>
      </c>
      <c r="AD774" s="56">
        <v>41818.411215277774</v>
      </c>
      <c r="AE774" s="54" t="s">
        <v>6607</v>
      </c>
      <c r="AF774" s="60" t="s">
        <v>7380</v>
      </c>
      <c r="AG774" s="54" t="s">
        <v>55</v>
      </c>
      <c r="AH774" s="32" t="s">
        <v>8400</v>
      </c>
      <c r="AI774" s="32" t="s">
        <v>8400</v>
      </c>
      <c r="AJ774" s="32" t="s">
        <v>8456</v>
      </c>
      <c r="AK774" s="32" t="s">
        <v>8456</v>
      </c>
      <c r="AL774" s="32"/>
      <c r="AM774" s="32"/>
      <c r="AN774" s="74" t="s">
        <v>8892</v>
      </c>
      <c r="AO774" s="74" t="s">
        <v>9012</v>
      </c>
      <c r="AP774" s="74" t="s">
        <v>9417</v>
      </c>
      <c r="AQ774" s="74" t="s">
        <v>9417</v>
      </c>
      <c r="AR774" s="2"/>
      <c r="AS774" s="3"/>
      <c r="AT774" s="3"/>
      <c r="AU774" s="3"/>
      <c r="AV774" s="3"/>
    </row>
    <row r="775" spans="1:48" x14ac:dyDescent="0.25">
      <c r="A775" s="46" t="s">
        <v>755</v>
      </c>
      <c r="B775">
        <v>775</v>
      </c>
      <c r="C775" s="47" t="s">
        <v>8229</v>
      </c>
      <c r="D775" s="49"/>
      <c r="E775" s="50">
        <v>5969.95849609375</v>
      </c>
      <c r="F775" s="50">
        <v>4633.01904296875</v>
      </c>
      <c r="G775" s="51"/>
      <c r="H775" s="52"/>
      <c r="I775" s="52"/>
      <c r="J775" s="63"/>
      <c r="K775" s="32">
        <v>8</v>
      </c>
      <c r="L775" s="32">
        <v>1</v>
      </c>
      <c r="M775" s="33">
        <v>149.00215299999999</v>
      </c>
      <c r="N775" s="33">
        <v>4.4799999999999999E-4</v>
      </c>
      <c r="O775" s="33">
        <v>1.513E-3</v>
      </c>
      <c r="P775" s="33">
        <v>1.041768</v>
      </c>
      <c r="Q775" s="33">
        <v>2.3809523809523808E-2</v>
      </c>
      <c r="R775" s="33">
        <v>0</v>
      </c>
      <c r="S775" s="48">
        <v>775</v>
      </c>
      <c r="T77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5" s="54">
        <v>251</v>
      </c>
      <c r="V775" s="54">
        <v>16931</v>
      </c>
      <c r="W775" s="54">
        <v>96722</v>
      </c>
      <c r="X775" s="54">
        <v>63</v>
      </c>
      <c r="Y775" s="54">
        <v>7200</v>
      </c>
      <c r="Z775" s="54" t="s">
        <v>5952</v>
      </c>
      <c r="AA775" s="54" t="s">
        <v>6024</v>
      </c>
      <c r="AB775" s="60" t="s">
        <v>6551</v>
      </c>
      <c r="AC775" s="54" t="s">
        <v>6024</v>
      </c>
      <c r="AD775" s="56">
        <v>40619.434363425928</v>
      </c>
      <c r="AE775" s="54" t="s">
        <v>6607</v>
      </c>
      <c r="AF775" s="60" t="s">
        <v>7381</v>
      </c>
      <c r="AG775" s="54" t="s">
        <v>55</v>
      </c>
      <c r="AH775" s="32" t="s">
        <v>2037</v>
      </c>
      <c r="AI775" s="32" t="s">
        <v>2037</v>
      </c>
      <c r="AJ775" s="32" t="s">
        <v>2158</v>
      </c>
      <c r="AK775" s="32" t="s">
        <v>2158</v>
      </c>
      <c r="AL775" s="32"/>
      <c r="AM775" s="32"/>
      <c r="AN775" s="74" t="s">
        <v>9644</v>
      </c>
      <c r="AO775" s="74" t="s">
        <v>9644</v>
      </c>
      <c r="AP775" s="74" t="s">
        <v>9817</v>
      </c>
      <c r="AQ775" s="74" t="s">
        <v>9817</v>
      </c>
      <c r="AR775" s="2"/>
      <c r="AS775" s="3"/>
      <c r="AT775" s="3"/>
      <c r="AU775" s="3"/>
      <c r="AV775" s="3"/>
    </row>
    <row r="776" spans="1:48" x14ac:dyDescent="0.25">
      <c r="A776" s="46" t="s">
        <v>726</v>
      </c>
      <c r="B776">
        <v>776</v>
      </c>
      <c r="C776" s="47" t="s">
        <v>8230</v>
      </c>
      <c r="D776" s="49"/>
      <c r="E776" s="50">
        <v>9304.427734375</v>
      </c>
      <c r="F776" s="50">
        <v>8651.708984375</v>
      </c>
      <c r="G776" s="51"/>
      <c r="H776" s="52"/>
      <c r="I776" s="52"/>
      <c r="J776" s="63"/>
      <c r="K776" s="32">
        <v>1</v>
      </c>
      <c r="L776" s="32">
        <v>1</v>
      </c>
      <c r="M776" s="33">
        <v>0</v>
      </c>
      <c r="N776" s="33">
        <v>0</v>
      </c>
      <c r="O776" s="33">
        <v>0</v>
      </c>
      <c r="P776" s="33">
        <v>0.99999899999999997</v>
      </c>
      <c r="Q776" s="33">
        <v>0</v>
      </c>
      <c r="R776" s="33" t="s">
        <v>8309</v>
      </c>
      <c r="S776" s="48">
        <v>776</v>
      </c>
      <c r="T77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6" s="54">
        <v>3900</v>
      </c>
      <c r="V776" s="54">
        <v>1260</v>
      </c>
      <c r="W776" s="54">
        <v>145509</v>
      </c>
      <c r="X776" s="54">
        <v>0</v>
      </c>
      <c r="Y776" s="54">
        <v>7200</v>
      </c>
      <c r="Z776" s="54" t="s">
        <v>5953</v>
      </c>
      <c r="AA776" s="54" t="s">
        <v>6224</v>
      </c>
      <c r="AB776" s="60" t="s">
        <v>6552</v>
      </c>
      <c r="AC776" s="54" t="s">
        <v>6578</v>
      </c>
      <c r="AD776" s="56">
        <v>41047.885011574072</v>
      </c>
      <c r="AE776" s="54" t="s">
        <v>6607</v>
      </c>
      <c r="AF776" s="60" t="s">
        <v>7382</v>
      </c>
      <c r="AG776" s="54" t="s">
        <v>55</v>
      </c>
      <c r="AH776" s="32" t="s">
        <v>2020</v>
      </c>
      <c r="AI776" s="32" t="s">
        <v>2020</v>
      </c>
      <c r="AJ776" s="32" t="s">
        <v>8457</v>
      </c>
      <c r="AK776" s="32" t="s">
        <v>8457</v>
      </c>
      <c r="AL776" s="32"/>
      <c r="AM776" s="32"/>
      <c r="AN776" s="74" t="s">
        <v>8893</v>
      </c>
      <c r="AO776" s="74" t="s">
        <v>8893</v>
      </c>
      <c r="AP776" s="74" t="s">
        <v>9418</v>
      </c>
      <c r="AQ776" s="74" t="s">
        <v>9418</v>
      </c>
      <c r="AR776" s="2"/>
      <c r="AS776" s="3"/>
      <c r="AT776" s="3"/>
      <c r="AU776" s="3"/>
      <c r="AV776" s="3"/>
    </row>
    <row r="777" spans="1:48" x14ac:dyDescent="0.25">
      <c r="A777" s="46" t="s">
        <v>729</v>
      </c>
      <c r="B777">
        <v>777</v>
      </c>
      <c r="C777" s="47" t="s">
        <v>8231</v>
      </c>
      <c r="D777" s="49"/>
      <c r="E777" s="50">
        <v>3669.53125</v>
      </c>
      <c r="F777" s="50">
        <v>5507.8056640625</v>
      </c>
      <c r="G777" s="51"/>
      <c r="H777" s="52"/>
      <c r="I777" s="52"/>
      <c r="J777" s="63"/>
      <c r="K777" s="32">
        <v>1</v>
      </c>
      <c r="L777" s="32">
        <v>5</v>
      </c>
      <c r="M777" s="33">
        <v>230.92577499999999</v>
      </c>
      <c r="N777" s="33">
        <v>5.1099999999999995E-4</v>
      </c>
      <c r="O777" s="33">
        <v>2.062E-3</v>
      </c>
      <c r="P777" s="33">
        <v>0.82945599999999997</v>
      </c>
      <c r="Q777" s="33">
        <v>0.2</v>
      </c>
      <c r="R777" s="33">
        <v>0</v>
      </c>
      <c r="S777" s="48">
        <v>777</v>
      </c>
      <c r="T77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7" s="54">
        <v>1221</v>
      </c>
      <c r="V777" s="54">
        <v>1040</v>
      </c>
      <c r="W777" s="54">
        <v>32182</v>
      </c>
      <c r="X777" s="54">
        <v>59918</v>
      </c>
      <c r="Y777" s="54">
        <v>7200</v>
      </c>
      <c r="Z777" s="54" t="s">
        <v>5954</v>
      </c>
      <c r="AA777" s="54" t="s">
        <v>6017</v>
      </c>
      <c r="AB777" s="60" t="s">
        <v>6553</v>
      </c>
      <c r="AC777" s="54" t="s">
        <v>6024</v>
      </c>
      <c r="AD777" s="56">
        <v>41221.869305555556</v>
      </c>
      <c r="AE777" s="54" t="s">
        <v>6607</v>
      </c>
      <c r="AF777" s="60" t="s">
        <v>7383</v>
      </c>
      <c r="AG777" s="54" t="s">
        <v>55</v>
      </c>
      <c r="AH777" s="32" t="s">
        <v>1999</v>
      </c>
      <c r="AI777" s="32" t="s">
        <v>1999</v>
      </c>
      <c r="AJ777" s="32" t="s">
        <v>2142</v>
      </c>
      <c r="AK777" s="32" t="s">
        <v>2142</v>
      </c>
      <c r="AL777" s="32" t="s">
        <v>2203</v>
      </c>
      <c r="AM777" s="32" t="s">
        <v>2203</v>
      </c>
      <c r="AN777" s="74" t="s">
        <v>8894</v>
      </c>
      <c r="AO777" s="74" t="s">
        <v>9013</v>
      </c>
      <c r="AP777" s="74" t="s">
        <v>9266</v>
      </c>
      <c r="AQ777" s="74" t="s">
        <v>9266</v>
      </c>
      <c r="AR777" s="2"/>
      <c r="AS777" s="3"/>
      <c r="AT777" s="3"/>
      <c r="AU777" s="3"/>
      <c r="AV777" s="3"/>
    </row>
    <row r="778" spans="1:48" x14ac:dyDescent="0.25">
      <c r="A778" s="46" t="s">
        <v>730</v>
      </c>
      <c r="B778">
        <v>778</v>
      </c>
      <c r="C778" s="47" t="s">
        <v>8232</v>
      </c>
      <c r="D778" s="49"/>
      <c r="E778" s="50">
        <v>5738.7626953125</v>
      </c>
      <c r="F778" s="50">
        <v>6929.86572265625</v>
      </c>
      <c r="G778" s="51"/>
      <c r="H778" s="52"/>
      <c r="I778" s="52"/>
      <c r="J778" s="63"/>
      <c r="K778" s="32">
        <v>1</v>
      </c>
      <c r="L778" s="32">
        <v>5</v>
      </c>
      <c r="M778" s="33">
        <v>419.02702799999997</v>
      </c>
      <c r="N778" s="33">
        <v>5.4100000000000003E-4</v>
      </c>
      <c r="O778" s="33">
        <v>3.0950000000000001E-3</v>
      </c>
      <c r="P778" s="33">
        <v>0.84808799999999995</v>
      </c>
      <c r="Q778" s="33">
        <v>0.13333333333333333</v>
      </c>
      <c r="R778" s="33">
        <v>0</v>
      </c>
      <c r="S778" s="48">
        <v>778</v>
      </c>
      <c r="T77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8" s="54">
        <v>726</v>
      </c>
      <c r="V778" s="54">
        <v>580</v>
      </c>
      <c r="W778" s="54">
        <v>12595</v>
      </c>
      <c r="X778" s="54">
        <v>20761</v>
      </c>
      <c r="Y778" s="54">
        <v>-25200</v>
      </c>
      <c r="Z778" s="54" t="s">
        <v>5955</v>
      </c>
      <c r="AA778" s="54"/>
      <c r="AB778" s="54"/>
      <c r="AC778" s="54" t="s">
        <v>6577</v>
      </c>
      <c r="AD778" s="56">
        <v>42328.319733796299</v>
      </c>
      <c r="AE778" s="54" t="s">
        <v>6607</v>
      </c>
      <c r="AF778" s="60" t="s">
        <v>7384</v>
      </c>
      <c r="AG778" s="54" t="s">
        <v>55</v>
      </c>
      <c r="AH778" s="32"/>
      <c r="AI778" s="32"/>
      <c r="AJ778" s="32"/>
      <c r="AK778" s="32"/>
      <c r="AL778" s="32"/>
      <c r="AM778" s="32"/>
      <c r="AN778" s="74" t="s">
        <v>8895</v>
      </c>
      <c r="AO778" s="74" t="s">
        <v>9014</v>
      </c>
      <c r="AP778" s="74" t="s">
        <v>9304</v>
      </c>
      <c r="AQ778" s="74" t="s">
        <v>9304</v>
      </c>
      <c r="AR778" s="2"/>
      <c r="AS778" s="3"/>
      <c r="AT778" s="3"/>
      <c r="AU778" s="3"/>
      <c r="AV778" s="3"/>
    </row>
    <row r="779" spans="1:48" x14ac:dyDescent="0.25">
      <c r="A779" s="46" t="s">
        <v>732</v>
      </c>
      <c r="B779">
        <v>779</v>
      </c>
      <c r="C779" s="47" t="s">
        <v>8233</v>
      </c>
      <c r="D779" s="49"/>
      <c r="E779" s="50">
        <v>7527.8583984375</v>
      </c>
      <c r="F779" s="50">
        <v>3473.949462890625</v>
      </c>
      <c r="G779" s="51"/>
      <c r="H779" s="52"/>
      <c r="I779" s="52"/>
      <c r="J779" s="63"/>
      <c r="K779" s="32">
        <v>0</v>
      </c>
      <c r="L779" s="32">
        <v>3</v>
      </c>
      <c r="M779" s="33">
        <v>57.203628999999999</v>
      </c>
      <c r="N779" s="33">
        <v>4.57E-4</v>
      </c>
      <c r="O779" s="33">
        <v>9.1399999999999999E-4</v>
      </c>
      <c r="P779" s="33">
        <v>0.49598300000000001</v>
      </c>
      <c r="Q779" s="33">
        <v>0</v>
      </c>
      <c r="R779" s="33">
        <v>0</v>
      </c>
      <c r="S779" s="48">
        <v>779</v>
      </c>
      <c r="T77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79" s="54">
        <v>1852</v>
      </c>
      <c r="V779" s="54">
        <v>640</v>
      </c>
      <c r="W779" s="54">
        <v>11311</v>
      </c>
      <c r="X779" s="54">
        <v>12294</v>
      </c>
      <c r="Y779" s="54">
        <v>7200</v>
      </c>
      <c r="Z779" s="54"/>
      <c r="AA779" s="54"/>
      <c r="AB779" s="54"/>
      <c r="AC779" s="54" t="s">
        <v>6024</v>
      </c>
      <c r="AD779" s="56">
        <v>41477.798136574071</v>
      </c>
      <c r="AE779" s="54" t="s">
        <v>6607</v>
      </c>
      <c r="AF779" s="60" t="s">
        <v>7385</v>
      </c>
      <c r="AG779" s="54" t="s">
        <v>55</v>
      </c>
      <c r="AH779" s="32" t="s">
        <v>1813</v>
      </c>
      <c r="AI779" s="32" t="s">
        <v>1813</v>
      </c>
      <c r="AJ779" s="32" t="s">
        <v>2138</v>
      </c>
      <c r="AK779" s="32" t="s">
        <v>2138</v>
      </c>
      <c r="AL779" s="32"/>
      <c r="AM779" s="32"/>
      <c r="AN779" s="74" t="s">
        <v>8896</v>
      </c>
      <c r="AO779" s="74" t="s">
        <v>9015</v>
      </c>
      <c r="AP779" s="74" t="s">
        <v>9419</v>
      </c>
      <c r="AQ779" s="74" t="s">
        <v>9366</v>
      </c>
      <c r="AR779" s="2"/>
      <c r="AS779" s="3"/>
      <c r="AT779" s="3"/>
      <c r="AU779" s="3"/>
      <c r="AV779" s="3"/>
    </row>
    <row r="780" spans="1:48" x14ac:dyDescent="0.25">
      <c r="A780" s="46" t="s">
        <v>733</v>
      </c>
      <c r="B780">
        <v>780</v>
      </c>
      <c r="C780" s="47" t="s">
        <v>8234</v>
      </c>
      <c r="D780" s="49"/>
      <c r="E780" s="50">
        <v>4702.58203125</v>
      </c>
      <c r="F780" s="50">
        <v>5488.76806640625</v>
      </c>
      <c r="G780" s="51"/>
      <c r="H780" s="52"/>
      <c r="I780" s="52"/>
      <c r="J780" s="63"/>
      <c r="K780" s="32">
        <v>0</v>
      </c>
      <c r="L780" s="32">
        <v>14</v>
      </c>
      <c r="M780" s="33">
        <v>1081.5441519999999</v>
      </c>
      <c r="N780" s="33">
        <v>5.5199999999999997E-4</v>
      </c>
      <c r="O780" s="33">
        <v>5.8209999999999998E-3</v>
      </c>
      <c r="P780" s="33">
        <v>1.65201</v>
      </c>
      <c r="Q780" s="33">
        <v>9.8901098901098897E-2</v>
      </c>
      <c r="R780" s="33">
        <v>0</v>
      </c>
      <c r="S780" s="48">
        <v>780</v>
      </c>
      <c r="T78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0" s="54">
        <v>641</v>
      </c>
      <c r="V780" s="54">
        <v>955</v>
      </c>
      <c r="W780" s="54">
        <v>34498</v>
      </c>
      <c r="X780" s="54">
        <v>14149</v>
      </c>
      <c r="Y780" s="54">
        <v>7200</v>
      </c>
      <c r="Z780" s="54" t="s">
        <v>5956</v>
      </c>
      <c r="AA780" s="54"/>
      <c r="AB780" s="54"/>
      <c r="AC780" s="54" t="s">
        <v>6024</v>
      </c>
      <c r="AD780" s="56">
        <v>42096.386874999997</v>
      </c>
      <c r="AE780" s="54" t="s">
        <v>6607</v>
      </c>
      <c r="AF780" s="60" t="s">
        <v>7386</v>
      </c>
      <c r="AG780" s="54" t="s">
        <v>55</v>
      </c>
      <c r="AH780" s="32" t="s">
        <v>9507</v>
      </c>
      <c r="AI780" s="32" t="s">
        <v>9507</v>
      </c>
      <c r="AJ780" s="32" t="s">
        <v>9523</v>
      </c>
      <c r="AK780" s="32" t="s">
        <v>9523</v>
      </c>
      <c r="AL780" s="32"/>
      <c r="AM780" s="32"/>
      <c r="AN780" s="74" t="s">
        <v>9645</v>
      </c>
      <c r="AO780" s="74" t="s">
        <v>9726</v>
      </c>
      <c r="AP780" s="74" t="s">
        <v>9818</v>
      </c>
      <c r="AQ780" s="74" t="s">
        <v>9818</v>
      </c>
      <c r="AR780" s="2"/>
      <c r="AS780" s="3"/>
      <c r="AT780" s="3"/>
      <c r="AU780" s="3"/>
      <c r="AV780" s="3"/>
    </row>
    <row r="781" spans="1:48" x14ac:dyDescent="0.25">
      <c r="A781" s="46" t="s">
        <v>1004</v>
      </c>
      <c r="B781">
        <v>781</v>
      </c>
      <c r="C781" s="47" t="s">
        <v>8235</v>
      </c>
      <c r="D781" s="49"/>
      <c r="E781" s="50">
        <v>3888.11474609375</v>
      </c>
      <c r="F781" s="50">
        <v>6611.03271484375</v>
      </c>
      <c r="G781" s="51"/>
      <c r="H781" s="52"/>
      <c r="I781" s="52"/>
      <c r="J781" s="63"/>
      <c r="K781" s="32">
        <v>5</v>
      </c>
      <c r="L781" s="32">
        <v>0</v>
      </c>
      <c r="M781" s="33">
        <v>11.956116</v>
      </c>
      <c r="N781" s="33">
        <v>4.35E-4</v>
      </c>
      <c r="O781" s="33">
        <v>1.207E-3</v>
      </c>
      <c r="P781" s="33">
        <v>0.66289299999999995</v>
      </c>
      <c r="Q781" s="33">
        <v>0.05</v>
      </c>
      <c r="R781" s="33">
        <v>0</v>
      </c>
      <c r="S781" s="48">
        <v>781</v>
      </c>
      <c r="T78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1" s="54">
        <v>2013</v>
      </c>
      <c r="V781" s="54">
        <v>44272</v>
      </c>
      <c r="W781" s="54">
        <v>18565</v>
      </c>
      <c r="X781" s="54">
        <v>624</v>
      </c>
      <c r="Y781" s="54">
        <v>-18000</v>
      </c>
      <c r="Z781" s="54" t="s">
        <v>5957</v>
      </c>
      <c r="AA781" s="54" t="s">
        <v>6225</v>
      </c>
      <c r="AB781" s="60" t="s">
        <v>6554</v>
      </c>
      <c r="AC781" s="54" t="s">
        <v>6581</v>
      </c>
      <c r="AD781" s="56">
        <v>39073.176631944443</v>
      </c>
      <c r="AE781" s="54" t="s">
        <v>6607</v>
      </c>
      <c r="AF781" s="60" t="s">
        <v>7387</v>
      </c>
      <c r="AG781" s="54" t="s">
        <v>54</v>
      </c>
      <c r="AH781" s="32"/>
      <c r="AI781" s="32"/>
      <c r="AJ781" s="32"/>
      <c r="AK781" s="32"/>
      <c r="AL781" s="32"/>
      <c r="AM781" s="32"/>
      <c r="AN781" s="32"/>
      <c r="AO781" s="32"/>
      <c r="AP781" s="32"/>
      <c r="AQ781" s="32"/>
      <c r="AR781" s="2"/>
      <c r="AS781" s="3"/>
      <c r="AT781" s="3"/>
      <c r="AU781" s="3"/>
      <c r="AV781" s="3"/>
    </row>
    <row r="782" spans="1:48" x14ac:dyDescent="0.25">
      <c r="A782" s="46" t="s">
        <v>1005</v>
      </c>
      <c r="B782">
        <v>782</v>
      </c>
      <c r="C782" s="47" t="s">
        <v>8236</v>
      </c>
      <c r="D782" s="49"/>
      <c r="E782" s="50">
        <v>5149.22509765625</v>
      </c>
      <c r="F782" s="50">
        <v>5312.1240234375</v>
      </c>
      <c r="G782" s="51"/>
      <c r="H782" s="52"/>
      <c r="I782" s="52"/>
      <c r="J782" s="63"/>
      <c r="K782" s="32">
        <v>8</v>
      </c>
      <c r="L782" s="32">
        <v>0</v>
      </c>
      <c r="M782" s="33">
        <v>59.266410999999998</v>
      </c>
      <c r="N782" s="33">
        <v>4.6500000000000003E-4</v>
      </c>
      <c r="O782" s="33">
        <v>1.9109999999999999E-3</v>
      </c>
      <c r="P782" s="33">
        <v>0.99744900000000003</v>
      </c>
      <c r="Q782" s="33">
        <v>0.16071428571428573</v>
      </c>
      <c r="R782" s="33">
        <v>0</v>
      </c>
      <c r="S782" s="48">
        <v>782</v>
      </c>
      <c r="T78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2" s="54">
        <v>883</v>
      </c>
      <c r="V782" s="54">
        <v>2101</v>
      </c>
      <c r="W782" s="54">
        <v>3573</v>
      </c>
      <c r="X782" s="54">
        <v>33</v>
      </c>
      <c r="Y782" s="54">
        <v>-25200</v>
      </c>
      <c r="Z782" s="54" t="s">
        <v>5958</v>
      </c>
      <c r="AA782" s="54" t="s">
        <v>6226</v>
      </c>
      <c r="AB782" s="60" t="s">
        <v>6555</v>
      </c>
      <c r="AC782" s="54" t="s">
        <v>6577</v>
      </c>
      <c r="AD782" s="56">
        <v>42212.759606481479</v>
      </c>
      <c r="AE782" s="54" t="s">
        <v>6607</v>
      </c>
      <c r="AF782" s="60" t="s">
        <v>7388</v>
      </c>
      <c r="AG782" s="54" t="s">
        <v>54</v>
      </c>
      <c r="AH782" s="32"/>
      <c r="AI782" s="32"/>
      <c r="AJ782" s="32"/>
      <c r="AK782" s="32"/>
      <c r="AL782" s="32"/>
      <c r="AM782" s="32"/>
      <c r="AN782" s="32"/>
      <c r="AO782" s="32"/>
      <c r="AP782" s="32"/>
      <c r="AQ782" s="32"/>
      <c r="AR782" s="2"/>
      <c r="AS782" s="3"/>
      <c r="AT782" s="3"/>
      <c r="AU782" s="3"/>
      <c r="AV782" s="3"/>
    </row>
    <row r="783" spans="1:48" x14ac:dyDescent="0.25">
      <c r="A783" s="46" t="s">
        <v>1006</v>
      </c>
      <c r="B783">
        <v>783</v>
      </c>
      <c r="C783" s="47" t="s">
        <v>8237</v>
      </c>
      <c r="D783" s="49"/>
      <c r="E783" s="50">
        <v>4148.20458984375</v>
      </c>
      <c r="F783" s="50">
        <v>6601.6796875</v>
      </c>
      <c r="G783" s="51"/>
      <c r="H783" s="52"/>
      <c r="I783" s="52"/>
      <c r="J783" s="63"/>
      <c r="K783" s="32">
        <v>8</v>
      </c>
      <c r="L783" s="32">
        <v>0</v>
      </c>
      <c r="M783" s="33">
        <v>59.266410999999998</v>
      </c>
      <c r="N783" s="33">
        <v>4.6500000000000003E-4</v>
      </c>
      <c r="O783" s="33">
        <v>1.9109999999999999E-3</v>
      </c>
      <c r="P783" s="33">
        <v>0.99744900000000003</v>
      </c>
      <c r="Q783" s="33">
        <v>0.16071428571428573</v>
      </c>
      <c r="R783" s="33">
        <v>0</v>
      </c>
      <c r="S783" s="48">
        <v>783</v>
      </c>
      <c r="T78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3" s="54">
        <v>3017</v>
      </c>
      <c r="V783" s="54">
        <v>2575</v>
      </c>
      <c r="W783" s="54">
        <v>4665</v>
      </c>
      <c r="X783" s="54">
        <v>85</v>
      </c>
      <c r="Y783" s="54">
        <v>7200</v>
      </c>
      <c r="Z783" s="54" t="s">
        <v>5959</v>
      </c>
      <c r="AA783" s="54"/>
      <c r="AB783" s="60" t="s">
        <v>6556</v>
      </c>
      <c r="AC783" s="54" t="s">
        <v>6024</v>
      </c>
      <c r="AD783" s="56">
        <v>40309.557395833333</v>
      </c>
      <c r="AE783" s="54" t="s">
        <v>6607</v>
      </c>
      <c r="AF783" s="60" t="s">
        <v>7389</v>
      </c>
      <c r="AG783" s="54" t="s">
        <v>54</v>
      </c>
      <c r="AH783" s="32"/>
      <c r="AI783" s="32"/>
      <c r="AJ783" s="32"/>
      <c r="AK783" s="32"/>
      <c r="AL783" s="32"/>
      <c r="AM783" s="32"/>
      <c r="AN783" s="32"/>
      <c r="AO783" s="32"/>
      <c r="AP783" s="32"/>
      <c r="AQ783" s="32"/>
      <c r="AR783" s="2"/>
      <c r="AS783" s="3"/>
      <c r="AT783" s="3"/>
      <c r="AU783" s="3"/>
      <c r="AV783" s="3"/>
    </row>
    <row r="784" spans="1:48" x14ac:dyDescent="0.25">
      <c r="A784" s="46" t="s">
        <v>756</v>
      </c>
      <c r="B784">
        <v>784</v>
      </c>
      <c r="C784" s="47" t="s">
        <v>8238</v>
      </c>
      <c r="D784" s="49"/>
      <c r="E784" s="50">
        <v>4714.5478515625</v>
      </c>
      <c r="F784" s="50">
        <v>5985.990234375</v>
      </c>
      <c r="G784" s="51"/>
      <c r="H784" s="52"/>
      <c r="I784" s="52"/>
      <c r="J784" s="63"/>
      <c r="K784" s="32">
        <v>7</v>
      </c>
      <c r="L784" s="32">
        <v>7</v>
      </c>
      <c r="M784" s="33">
        <v>464.90936699999997</v>
      </c>
      <c r="N784" s="33">
        <v>5.6599999999999999E-4</v>
      </c>
      <c r="O784" s="33">
        <v>6.1510000000000002E-3</v>
      </c>
      <c r="P784" s="33">
        <v>1.659883</v>
      </c>
      <c r="Q784" s="33">
        <v>0.29120879120879123</v>
      </c>
      <c r="R784" s="33">
        <v>0</v>
      </c>
      <c r="S784" s="48">
        <v>784</v>
      </c>
      <c r="T78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4" s="54">
        <v>180</v>
      </c>
      <c r="V784" s="54">
        <v>630</v>
      </c>
      <c r="W784" s="54">
        <v>3172</v>
      </c>
      <c r="X784" s="54">
        <v>4197</v>
      </c>
      <c r="Y784" s="54"/>
      <c r="Z784" s="54"/>
      <c r="AA784" s="54"/>
      <c r="AB784" s="54"/>
      <c r="AC784" s="54"/>
      <c r="AD784" s="56">
        <v>42992.834317129629</v>
      </c>
      <c r="AE784" s="54" t="s">
        <v>6607</v>
      </c>
      <c r="AF784" s="60" t="s">
        <v>7390</v>
      </c>
      <c r="AG784" s="54" t="s">
        <v>55</v>
      </c>
      <c r="AH784" s="32" t="s">
        <v>2038</v>
      </c>
      <c r="AI784" s="32" t="s">
        <v>2038</v>
      </c>
      <c r="AJ784" s="32" t="s">
        <v>2139</v>
      </c>
      <c r="AK784" s="32" t="s">
        <v>2139</v>
      </c>
      <c r="AL784" s="32"/>
      <c r="AM784" s="32"/>
      <c r="AN784" s="74" t="s">
        <v>8897</v>
      </c>
      <c r="AO784" s="74" t="s">
        <v>9016</v>
      </c>
      <c r="AP784" s="74" t="s">
        <v>9420</v>
      </c>
      <c r="AQ784" s="74" t="s">
        <v>9420</v>
      </c>
      <c r="AR784" s="2"/>
      <c r="AS784" s="3"/>
      <c r="AT784" s="3"/>
      <c r="AU784" s="3"/>
      <c r="AV784" s="3"/>
    </row>
    <row r="785" spans="1:48" x14ac:dyDescent="0.25">
      <c r="A785" s="46" t="s">
        <v>734</v>
      </c>
      <c r="B785">
        <v>785</v>
      </c>
      <c r="C785" s="47" t="s">
        <v>8239</v>
      </c>
      <c r="D785" s="49"/>
      <c r="E785" s="50">
        <v>9810.23046875</v>
      </c>
      <c r="F785" s="50">
        <v>3568.954345703125</v>
      </c>
      <c r="G785" s="51"/>
      <c r="H785" s="52"/>
      <c r="I785" s="52"/>
      <c r="J785" s="63"/>
      <c r="K785" s="32">
        <v>0</v>
      </c>
      <c r="L785" s="32">
        <v>1</v>
      </c>
      <c r="M785" s="33">
        <v>0</v>
      </c>
      <c r="N785" s="33">
        <v>3.4900000000000003E-4</v>
      </c>
      <c r="O785" s="33">
        <v>2.0000000000000002E-5</v>
      </c>
      <c r="P785" s="33">
        <v>0.34874699999999997</v>
      </c>
      <c r="Q785" s="33">
        <v>0</v>
      </c>
      <c r="R785" s="33">
        <v>0</v>
      </c>
      <c r="S785" s="48">
        <v>785</v>
      </c>
      <c r="T78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785" s="54">
        <v>825</v>
      </c>
      <c r="V785" s="54">
        <v>432</v>
      </c>
      <c r="W785" s="54">
        <v>4144</v>
      </c>
      <c r="X785" s="54">
        <v>33</v>
      </c>
      <c r="Y785" s="54">
        <v>7200</v>
      </c>
      <c r="Z785" s="54" t="s">
        <v>5960</v>
      </c>
      <c r="AA785" s="54" t="s">
        <v>6024</v>
      </c>
      <c r="AB785" s="60" t="s">
        <v>6557</v>
      </c>
      <c r="AC785" s="54" t="s">
        <v>6024</v>
      </c>
      <c r="AD785" s="56">
        <v>41189.459664351853</v>
      </c>
      <c r="AE785" s="54" t="s">
        <v>6607</v>
      </c>
      <c r="AF785" s="60" t="s">
        <v>7391</v>
      </c>
      <c r="AG785" s="54" t="s">
        <v>55</v>
      </c>
      <c r="AH785" s="32" t="s">
        <v>2026</v>
      </c>
      <c r="AI785" s="32" t="s">
        <v>2026</v>
      </c>
      <c r="AJ785" s="32" t="s">
        <v>2139</v>
      </c>
      <c r="AK785" s="32" t="s">
        <v>2139</v>
      </c>
      <c r="AL785" s="32"/>
      <c r="AM785" s="32"/>
      <c r="AN785" s="74" t="s">
        <v>8898</v>
      </c>
      <c r="AO785" s="74" t="s">
        <v>8898</v>
      </c>
      <c r="AP785" s="74" t="s">
        <v>9421</v>
      </c>
      <c r="AQ785" s="74" t="s">
        <v>9421</v>
      </c>
      <c r="AR785" s="2"/>
      <c r="AS785" s="3"/>
      <c r="AT785" s="3"/>
      <c r="AU785" s="3"/>
      <c r="AV785" s="3"/>
    </row>
    <row r="786" spans="1:48" x14ac:dyDescent="0.25">
      <c r="A786" s="46" t="s">
        <v>735</v>
      </c>
      <c r="B786">
        <v>786</v>
      </c>
      <c r="C786" s="47" t="s">
        <v>8240</v>
      </c>
      <c r="D786" s="49"/>
      <c r="E786" s="50">
        <v>1353.7198486328125</v>
      </c>
      <c r="F786" s="50">
        <v>5892.90673828125</v>
      </c>
      <c r="G786" s="51"/>
      <c r="H786" s="52"/>
      <c r="I786" s="52"/>
      <c r="J786" s="63"/>
      <c r="K786" s="32">
        <v>1</v>
      </c>
      <c r="L786" s="32">
        <v>1</v>
      </c>
      <c r="M786" s="33">
        <v>0</v>
      </c>
      <c r="N786" s="33">
        <v>4.3899999999999999E-4</v>
      </c>
      <c r="O786" s="33">
        <v>2.5300000000000002E-4</v>
      </c>
      <c r="P786" s="33">
        <v>0.42360199999999998</v>
      </c>
      <c r="Q786" s="33">
        <v>0.5</v>
      </c>
      <c r="R786" s="33">
        <v>0</v>
      </c>
      <c r="S786" s="48">
        <v>786</v>
      </c>
      <c r="T78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6" s="54">
        <v>99</v>
      </c>
      <c r="V786" s="54">
        <v>1291</v>
      </c>
      <c r="W786" s="54">
        <v>4498</v>
      </c>
      <c r="X786" s="54">
        <v>473</v>
      </c>
      <c r="Y786" s="54">
        <v>-7200</v>
      </c>
      <c r="Z786" s="54" t="s">
        <v>5961</v>
      </c>
      <c r="AA786" s="54"/>
      <c r="AB786" s="54"/>
      <c r="AC786" s="54" t="s">
        <v>6588</v>
      </c>
      <c r="AD786" s="56">
        <v>40735.440960648149</v>
      </c>
      <c r="AE786" s="54" t="s">
        <v>6607</v>
      </c>
      <c r="AF786" s="60" t="s">
        <v>7392</v>
      </c>
      <c r="AG786" s="54" t="s">
        <v>55</v>
      </c>
      <c r="AH786" s="32" t="s">
        <v>1799</v>
      </c>
      <c r="AI786" s="32" t="s">
        <v>1799</v>
      </c>
      <c r="AJ786" s="32" t="s">
        <v>2136</v>
      </c>
      <c r="AK786" s="32" t="s">
        <v>2136</v>
      </c>
      <c r="AL786" s="32" t="s">
        <v>2221</v>
      </c>
      <c r="AM786" s="32" t="s">
        <v>2221</v>
      </c>
      <c r="AN786" s="74" t="s">
        <v>8697</v>
      </c>
      <c r="AO786" s="74" t="s">
        <v>8697</v>
      </c>
      <c r="AP786" s="74" t="s">
        <v>9236</v>
      </c>
      <c r="AQ786" s="74" t="s">
        <v>9236</v>
      </c>
      <c r="AR786" s="2"/>
      <c r="AS786" s="3"/>
      <c r="AT786" s="3"/>
      <c r="AU786" s="3"/>
      <c r="AV786" s="3"/>
    </row>
    <row r="787" spans="1:48" x14ac:dyDescent="0.25">
      <c r="A787" s="46" t="s">
        <v>736</v>
      </c>
      <c r="B787">
        <v>787</v>
      </c>
      <c r="C787" s="47" t="s">
        <v>8241</v>
      </c>
      <c r="D787" s="49"/>
      <c r="E787" s="50">
        <v>4412.79541015625</v>
      </c>
      <c r="F787" s="50">
        <v>6404.0986328125</v>
      </c>
      <c r="G787" s="51"/>
      <c r="H787" s="52"/>
      <c r="I787" s="52"/>
      <c r="J787" s="63"/>
      <c r="K787" s="32">
        <v>0</v>
      </c>
      <c r="L787" s="32">
        <v>14</v>
      </c>
      <c r="M787" s="33">
        <v>8107.875677</v>
      </c>
      <c r="N787" s="33">
        <v>5.6700000000000001E-4</v>
      </c>
      <c r="O787" s="33">
        <v>5.0889999999999998E-3</v>
      </c>
      <c r="P787" s="33">
        <v>2.0173070000000002</v>
      </c>
      <c r="Q787" s="33">
        <v>8.7912087912087919E-2</v>
      </c>
      <c r="R787" s="33">
        <v>0</v>
      </c>
      <c r="S787" s="48">
        <v>787</v>
      </c>
      <c r="T78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7" s="54">
        <v>89</v>
      </c>
      <c r="V787" s="54">
        <v>67</v>
      </c>
      <c r="W787" s="54">
        <v>3711</v>
      </c>
      <c r="X787" s="54">
        <v>1720</v>
      </c>
      <c r="Y787" s="54">
        <v>7200</v>
      </c>
      <c r="Z787" s="54" t="s">
        <v>5962</v>
      </c>
      <c r="AA787" s="54"/>
      <c r="AB787" s="54"/>
      <c r="AC787" s="54" t="s">
        <v>6595</v>
      </c>
      <c r="AD787" s="56">
        <v>40607.54483796296</v>
      </c>
      <c r="AE787" s="54" t="s">
        <v>6607</v>
      </c>
      <c r="AF787" s="60" t="s">
        <v>7393</v>
      </c>
      <c r="AG787" s="54" t="s">
        <v>55</v>
      </c>
      <c r="AH787" s="32" t="s">
        <v>2027</v>
      </c>
      <c r="AI787" s="32" t="s">
        <v>2027</v>
      </c>
      <c r="AJ787" s="32" t="s">
        <v>2139</v>
      </c>
      <c r="AK787" s="32" t="s">
        <v>2139</v>
      </c>
      <c r="AL787" s="32" t="s">
        <v>2255</v>
      </c>
      <c r="AM787" s="32" t="s">
        <v>2255</v>
      </c>
      <c r="AN787" s="74" t="s">
        <v>8899</v>
      </c>
      <c r="AO787" s="74" t="s">
        <v>9017</v>
      </c>
      <c r="AP787" s="74" t="s">
        <v>9422</v>
      </c>
      <c r="AQ787" s="74" t="s">
        <v>9463</v>
      </c>
      <c r="AR787" s="2"/>
      <c r="AS787" s="3"/>
      <c r="AT787" s="3"/>
      <c r="AU787" s="3"/>
      <c r="AV787" s="3"/>
    </row>
    <row r="788" spans="1:48" x14ac:dyDescent="0.25">
      <c r="A788" s="46" t="s">
        <v>1007</v>
      </c>
      <c r="B788">
        <v>788</v>
      </c>
      <c r="C788" s="47" t="s">
        <v>8242</v>
      </c>
      <c r="D788" s="49"/>
      <c r="E788" s="50">
        <v>5834.90380859375</v>
      </c>
      <c r="F788" s="50">
        <v>9361.2294921875</v>
      </c>
      <c r="G788" s="51"/>
      <c r="H788" s="52"/>
      <c r="I788" s="52"/>
      <c r="J788" s="63"/>
      <c r="K788" s="32">
        <v>1</v>
      </c>
      <c r="L788" s="32">
        <v>0</v>
      </c>
      <c r="M788" s="33">
        <v>0</v>
      </c>
      <c r="N788" s="33">
        <v>4.2200000000000001E-4</v>
      </c>
      <c r="O788" s="33">
        <v>2.1900000000000001E-4</v>
      </c>
      <c r="P788" s="33">
        <v>0.27247900000000003</v>
      </c>
      <c r="Q788" s="33">
        <v>0</v>
      </c>
      <c r="R788" s="33">
        <v>0</v>
      </c>
      <c r="S788" s="48">
        <v>788</v>
      </c>
      <c r="T78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8" s="54">
        <v>720</v>
      </c>
      <c r="V788" s="54">
        <v>4926</v>
      </c>
      <c r="W788" s="54">
        <v>6177</v>
      </c>
      <c r="X788" s="54">
        <v>457</v>
      </c>
      <c r="Y788" s="54">
        <v>7200</v>
      </c>
      <c r="Z788" s="54" t="s">
        <v>5963</v>
      </c>
      <c r="AA788" s="54"/>
      <c r="AB788" s="60" t="s">
        <v>6558</v>
      </c>
      <c r="AC788" s="54" t="s">
        <v>6595</v>
      </c>
      <c r="AD788" s="56">
        <v>40200.523252314815</v>
      </c>
      <c r="AE788" s="54" t="s">
        <v>6607</v>
      </c>
      <c r="AF788" s="60" t="s">
        <v>7394</v>
      </c>
      <c r="AG788" s="54" t="s">
        <v>54</v>
      </c>
      <c r="AH788" s="32"/>
      <c r="AI788" s="32"/>
      <c r="AJ788" s="32"/>
      <c r="AK788" s="32"/>
      <c r="AL788" s="32"/>
      <c r="AM788" s="32"/>
      <c r="AN788" s="32"/>
      <c r="AO788" s="32"/>
      <c r="AP788" s="32"/>
      <c r="AQ788" s="32"/>
      <c r="AR788" s="2"/>
      <c r="AS788" s="3"/>
      <c r="AT788" s="3"/>
      <c r="AU788" s="3"/>
      <c r="AV788" s="3"/>
    </row>
    <row r="789" spans="1:48" x14ac:dyDescent="0.25">
      <c r="A789" s="46" t="s">
        <v>835</v>
      </c>
      <c r="B789">
        <v>789</v>
      </c>
      <c r="C789" s="47" t="s">
        <v>8243</v>
      </c>
      <c r="D789" s="49"/>
      <c r="E789" s="50">
        <v>4946.69775390625</v>
      </c>
      <c r="F789" s="50">
        <v>5134.02197265625</v>
      </c>
      <c r="G789" s="51"/>
      <c r="H789" s="52"/>
      <c r="I789" s="52"/>
      <c r="J789" s="63"/>
      <c r="K789" s="32">
        <v>1</v>
      </c>
      <c r="L789" s="32">
        <v>8</v>
      </c>
      <c r="M789" s="33">
        <v>4162.8772289999997</v>
      </c>
      <c r="N789" s="33">
        <v>5.4900000000000001E-4</v>
      </c>
      <c r="O789" s="33">
        <v>4.1850000000000004E-3</v>
      </c>
      <c r="P789" s="33">
        <v>1.270006</v>
      </c>
      <c r="Q789" s="33">
        <v>0.1388888888888889</v>
      </c>
      <c r="R789" s="33">
        <v>0</v>
      </c>
      <c r="S789" s="48">
        <v>789</v>
      </c>
      <c r="T78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89" s="54">
        <v>591</v>
      </c>
      <c r="V789" s="54">
        <v>1618</v>
      </c>
      <c r="W789" s="54">
        <v>28812</v>
      </c>
      <c r="X789" s="54">
        <v>15186</v>
      </c>
      <c r="Y789" s="54">
        <v>7200</v>
      </c>
      <c r="Z789" s="54" t="s">
        <v>5964</v>
      </c>
      <c r="AA789" s="54" t="s">
        <v>6227</v>
      </c>
      <c r="AB789" s="60" t="s">
        <v>6559</v>
      </c>
      <c r="AC789" s="54" t="s">
        <v>6024</v>
      </c>
      <c r="AD789" s="56">
        <v>40234.714502314811</v>
      </c>
      <c r="AE789" s="54" t="s">
        <v>6607</v>
      </c>
      <c r="AF789" s="60" t="s">
        <v>7395</v>
      </c>
      <c r="AG789" s="54" t="s">
        <v>55</v>
      </c>
      <c r="AH789" s="32" t="s">
        <v>9508</v>
      </c>
      <c r="AI789" s="32" t="s">
        <v>9508</v>
      </c>
      <c r="AJ789" s="32" t="s">
        <v>8458</v>
      </c>
      <c r="AK789" s="32" t="s">
        <v>8458</v>
      </c>
      <c r="AL789" s="32" t="s">
        <v>2240</v>
      </c>
      <c r="AM789" s="32" t="s">
        <v>2240</v>
      </c>
      <c r="AN789" s="74" t="s">
        <v>9646</v>
      </c>
      <c r="AO789" s="74" t="s">
        <v>9727</v>
      </c>
      <c r="AP789" s="74" t="s">
        <v>9819</v>
      </c>
      <c r="AQ789" s="74" t="s">
        <v>9819</v>
      </c>
      <c r="AR789" s="2"/>
      <c r="AS789" s="3"/>
      <c r="AT789" s="3"/>
      <c r="AU789" s="3"/>
      <c r="AV789" s="3"/>
    </row>
    <row r="790" spans="1:48" x14ac:dyDescent="0.25">
      <c r="A790" s="46" t="s">
        <v>739</v>
      </c>
      <c r="B790">
        <v>790</v>
      </c>
      <c r="C790" s="47" t="s">
        <v>8244</v>
      </c>
      <c r="D790" s="49"/>
      <c r="E790" s="50">
        <v>5245.63916015625</v>
      </c>
      <c r="F790" s="50">
        <v>5573.88720703125</v>
      </c>
      <c r="G790" s="51"/>
      <c r="H790" s="52"/>
      <c r="I790" s="52"/>
      <c r="J790" s="63"/>
      <c r="K790" s="32">
        <v>0</v>
      </c>
      <c r="L790" s="32">
        <v>12</v>
      </c>
      <c r="M790" s="33">
        <v>943.60750399999995</v>
      </c>
      <c r="N790" s="33">
        <v>5.5199999999999997E-4</v>
      </c>
      <c r="O790" s="33">
        <v>5.3179999999999998E-3</v>
      </c>
      <c r="P790" s="33">
        <v>1.4568270000000001</v>
      </c>
      <c r="Q790" s="33">
        <v>0.10606060606060606</v>
      </c>
      <c r="R790" s="33">
        <v>0</v>
      </c>
      <c r="S790" s="48">
        <v>790</v>
      </c>
      <c r="T79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0" s="54">
        <v>259</v>
      </c>
      <c r="V790" s="54">
        <v>133</v>
      </c>
      <c r="W790" s="54">
        <v>977</v>
      </c>
      <c r="X790" s="54">
        <v>1792</v>
      </c>
      <c r="Y790" s="54">
        <v>-25200</v>
      </c>
      <c r="Z790" s="54" t="s">
        <v>5965</v>
      </c>
      <c r="AA790" s="54"/>
      <c r="AB790" s="60" t="s">
        <v>6560</v>
      </c>
      <c r="AC790" s="54" t="s">
        <v>6577</v>
      </c>
      <c r="AD790" s="56">
        <v>43104.763773148145</v>
      </c>
      <c r="AE790" s="54" t="s">
        <v>6607</v>
      </c>
      <c r="AF790" s="60" t="s">
        <v>7396</v>
      </c>
      <c r="AG790" s="54" t="s">
        <v>55</v>
      </c>
      <c r="AH790" s="32"/>
      <c r="AI790" s="32"/>
      <c r="AJ790" s="32"/>
      <c r="AK790" s="32"/>
      <c r="AL790" s="32" t="s">
        <v>2226</v>
      </c>
      <c r="AM790" s="32" t="s">
        <v>2226</v>
      </c>
      <c r="AN790" s="74" t="s">
        <v>8900</v>
      </c>
      <c r="AO790" s="74" t="s">
        <v>9018</v>
      </c>
      <c r="AP790" s="74" t="s">
        <v>9215</v>
      </c>
      <c r="AQ790" s="74" t="s">
        <v>9464</v>
      </c>
      <c r="AR790" s="2"/>
      <c r="AS790" s="3"/>
      <c r="AT790" s="3"/>
      <c r="AU790" s="3"/>
      <c r="AV790" s="3"/>
    </row>
    <row r="791" spans="1:48" x14ac:dyDescent="0.25">
      <c r="A791" s="46" t="s">
        <v>740</v>
      </c>
      <c r="B791">
        <v>791</v>
      </c>
      <c r="C791" s="47" t="s">
        <v>8245</v>
      </c>
      <c r="D791" s="49"/>
      <c r="E791" s="50">
        <v>1495.906005859375</v>
      </c>
      <c r="F791" s="50">
        <v>5978.076171875</v>
      </c>
      <c r="G791" s="51"/>
      <c r="H791" s="52"/>
      <c r="I791" s="52"/>
      <c r="J791" s="63"/>
      <c r="K791" s="32">
        <v>0</v>
      </c>
      <c r="L791" s="32">
        <v>1</v>
      </c>
      <c r="M791" s="33">
        <v>0</v>
      </c>
      <c r="N791" s="33">
        <v>5.0600000000000005E-4</v>
      </c>
      <c r="O791" s="33">
        <v>1.346E-3</v>
      </c>
      <c r="P791" s="33">
        <v>0.26667999999999997</v>
      </c>
      <c r="Q791" s="33">
        <v>0</v>
      </c>
      <c r="R791" s="33">
        <v>0</v>
      </c>
      <c r="S791" s="48">
        <v>791</v>
      </c>
      <c r="T79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1" s="54">
        <v>651</v>
      </c>
      <c r="V791" s="54">
        <v>2776</v>
      </c>
      <c r="W791" s="54">
        <v>2317</v>
      </c>
      <c r="X791" s="54">
        <v>626</v>
      </c>
      <c r="Y791" s="54">
        <v>7200</v>
      </c>
      <c r="Z791" s="54" t="s">
        <v>5966</v>
      </c>
      <c r="AA791" s="54" t="s">
        <v>6024</v>
      </c>
      <c r="AB791" s="54"/>
      <c r="AC791" s="54" t="s">
        <v>6024</v>
      </c>
      <c r="AD791" s="56">
        <v>40837.853425925925</v>
      </c>
      <c r="AE791" s="54" t="s">
        <v>6607</v>
      </c>
      <c r="AF791" s="60" t="s">
        <v>7397</v>
      </c>
      <c r="AG791" s="54" t="s">
        <v>55</v>
      </c>
      <c r="AH791" s="32"/>
      <c r="AI791" s="32"/>
      <c r="AJ791" s="32"/>
      <c r="AK791" s="32"/>
      <c r="AL791" s="32"/>
      <c r="AM791" s="32"/>
      <c r="AN791" s="74" t="s">
        <v>8512</v>
      </c>
      <c r="AO791" s="74" t="s">
        <v>8512</v>
      </c>
      <c r="AP791" s="74" t="s">
        <v>9056</v>
      </c>
      <c r="AQ791" s="74" t="s">
        <v>9056</v>
      </c>
      <c r="AR791" s="2"/>
      <c r="AS791" s="3"/>
      <c r="AT791" s="3"/>
      <c r="AU791" s="3"/>
      <c r="AV791" s="3"/>
    </row>
    <row r="792" spans="1:48" x14ac:dyDescent="0.25">
      <c r="A792" s="46" t="s">
        <v>741</v>
      </c>
      <c r="B792">
        <v>792</v>
      </c>
      <c r="C792" s="47" t="s">
        <v>8246</v>
      </c>
      <c r="D792" s="49"/>
      <c r="E792" s="50">
        <v>4562.57568359375</v>
      </c>
      <c r="F792" s="50">
        <v>3384.93310546875</v>
      </c>
      <c r="G792" s="51"/>
      <c r="H792" s="52"/>
      <c r="I792" s="52"/>
      <c r="J792" s="63"/>
      <c r="K792" s="32">
        <v>5</v>
      </c>
      <c r="L792" s="32">
        <v>4</v>
      </c>
      <c r="M792" s="33">
        <v>40.449584000000002</v>
      </c>
      <c r="N792" s="33">
        <v>4.9100000000000001E-4</v>
      </c>
      <c r="O792" s="33">
        <v>1.8569999999999999E-3</v>
      </c>
      <c r="P792" s="33">
        <v>0.78815500000000005</v>
      </c>
      <c r="Q792" s="33">
        <v>0.3</v>
      </c>
      <c r="R792" s="33">
        <v>0.4</v>
      </c>
      <c r="S792" s="48">
        <v>792</v>
      </c>
      <c r="T79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2" s="54">
        <v>652</v>
      </c>
      <c r="V792" s="54">
        <v>751</v>
      </c>
      <c r="W792" s="54">
        <v>17132</v>
      </c>
      <c r="X792" s="54">
        <v>12692</v>
      </c>
      <c r="Y792" s="54">
        <v>7200</v>
      </c>
      <c r="Z792" s="54" t="s">
        <v>5967</v>
      </c>
      <c r="AA792" s="54"/>
      <c r="AB792" s="54"/>
      <c r="AC792" s="54" t="s">
        <v>6024</v>
      </c>
      <c r="AD792" s="56">
        <v>41662.890439814815</v>
      </c>
      <c r="AE792" s="54" t="s">
        <v>6607</v>
      </c>
      <c r="AF792" s="60" t="s">
        <v>7398</v>
      </c>
      <c r="AG792" s="54" t="s">
        <v>55</v>
      </c>
      <c r="AH792" s="32" t="s">
        <v>8401</v>
      </c>
      <c r="AI792" s="32" t="s">
        <v>8401</v>
      </c>
      <c r="AJ792" s="32" t="s">
        <v>2189</v>
      </c>
      <c r="AK792" s="32" t="s">
        <v>2189</v>
      </c>
      <c r="AL792" s="32" t="s">
        <v>2256</v>
      </c>
      <c r="AM792" s="32" t="s">
        <v>2256</v>
      </c>
      <c r="AN792" s="74" t="s">
        <v>8901</v>
      </c>
      <c r="AO792" s="74" t="s">
        <v>9019</v>
      </c>
      <c r="AP792" s="74" t="s">
        <v>9423</v>
      </c>
      <c r="AQ792" s="74" t="s">
        <v>9423</v>
      </c>
      <c r="AR792" s="2"/>
      <c r="AS792" s="3"/>
      <c r="AT792" s="3"/>
      <c r="AU792" s="3"/>
      <c r="AV792" s="3"/>
    </row>
    <row r="793" spans="1:48" x14ac:dyDescent="0.25">
      <c r="A793" s="46" t="s">
        <v>744</v>
      </c>
      <c r="B793">
        <v>793</v>
      </c>
      <c r="C793" s="47" t="s">
        <v>8247</v>
      </c>
      <c r="D793" s="49"/>
      <c r="E793" s="50">
        <v>5081.7890625</v>
      </c>
      <c r="F793" s="50">
        <v>4794.591796875</v>
      </c>
      <c r="G793" s="51"/>
      <c r="H793" s="52"/>
      <c r="I793" s="52"/>
      <c r="J793" s="63"/>
      <c r="K793" s="32">
        <v>0</v>
      </c>
      <c r="L793" s="32">
        <v>15</v>
      </c>
      <c r="M793" s="33">
        <v>926.41966500000001</v>
      </c>
      <c r="N793" s="33">
        <v>5.4699999999999996E-4</v>
      </c>
      <c r="O793" s="33">
        <v>4.8370000000000002E-3</v>
      </c>
      <c r="P793" s="33">
        <v>1.7537069999999999</v>
      </c>
      <c r="Q793" s="33">
        <v>9.0476190476190474E-2</v>
      </c>
      <c r="R793" s="33">
        <v>0</v>
      </c>
      <c r="S793" s="48">
        <v>793</v>
      </c>
      <c r="T79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3" s="54">
        <v>1568</v>
      </c>
      <c r="V793" s="54">
        <v>956</v>
      </c>
      <c r="W793" s="54">
        <v>41599</v>
      </c>
      <c r="X793" s="54">
        <v>8397</v>
      </c>
      <c r="Y793" s="54"/>
      <c r="Z793" s="54" t="s">
        <v>5968</v>
      </c>
      <c r="AA793" s="54" t="s">
        <v>6018</v>
      </c>
      <c r="AB793" s="54"/>
      <c r="AC793" s="54"/>
      <c r="AD793" s="56">
        <v>41834.518379629626</v>
      </c>
      <c r="AE793" s="54" t="s">
        <v>6607</v>
      </c>
      <c r="AF793" s="60" t="s">
        <v>7399</v>
      </c>
      <c r="AG793" s="54" t="s">
        <v>55</v>
      </c>
      <c r="AH793" s="32" t="s">
        <v>8402</v>
      </c>
      <c r="AI793" s="32" t="s">
        <v>8402</v>
      </c>
      <c r="AJ793" s="32" t="s">
        <v>8445</v>
      </c>
      <c r="AK793" s="32" t="s">
        <v>8445</v>
      </c>
      <c r="AL793" s="32"/>
      <c r="AM793" s="32"/>
      <c r="AN793" s="74" t="s">
        <v>9647</v>
      </c>
      <c r="AO793" s="74" t="s">
        <v>9728</v>
      </c>
      <c r="AP793" s="74" t="s">
        <v>9820</v>
      </c>
      <c r="AQ793" s="74" t="s">
        <v>9820</v>
      </c>
      <c r="AR793" s="2"/>
      <c r="AS793" s="3"/>
      <c r="AT793" s="3"/>
      <c r="AU793" s="3"/>
      <c r="AV793" s="3"/>
    </row>
    <row r="794" spans="1:48" x14ac:dyDescent="0.25">
      <c r="A794" s="46" t="s">
        <v>745</v>
      </c>
      <c r="B794">
        <v>794</v>
      </c>
      <c r="C794" s="47" t="s">
        <v>8248</v>
      </c>
      <c r="D794" s="49"/>
      <c r="E794" s="50">
        <v>8550.4853515625</v>
      </c>
      <c r="F794" s="50">
        <v>9104.9501953125</v>
      </c>
      <c r="G794" s="51"/>
      <c r="H794" s="52"/>
      <c r="I794" s="52"/>
      <c r="J794" s="63"/>
      <c r="K794" s="32">
        <v>1</v>
      </c>
      <c r="L794" s="32">
        <v>2</v>
      </c>
      <c r="M794" s="33">
        <v>0</v>
      </c>
      <c r="N794" s="33">
        <v>4.0099999999999999E-4</v>
      </c>
      <c r="O794" s="33">
        <v>1.8599999999999999E-4</v>
      </c>
      <c r="P794" s="33">
        <v>0.45286999999999999</v>
      </c>
      <c r="Q794" s="33">
        <v>0</v>
      </c>
      <c r="R794" s="33">
        <v>0</v>
      </c>
      <c r="S794" s="48">
        <v>794</v>
      </c>
      <c r="T79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4" s="54">
        <v>327</v>
      </c>
      <c r="V794" s="54">
        <v>424</v>
      </c>
      <c r="W794" s="54">
        <v>9076</v>
      </c>
      <c r="X794" s="54">
        <v>4110</v>
      </c>
      <c r="Y794" s="54">
        <v>-25200</v>
      </c>
      <c r="Z794" s="54" t="s">
        <v>5969</v>
      </c>
      <c r="AA794" s="54" t="s">
        <v>6041</v>
      </c>
      <c r="AB794" s="54"/>
      <c r="AC794" s="54" t="s">
        <v>6577</v>
      </c>
      <c r="AD794" s="56">
        <v>41857.309155092589</v>
      </c>
      <c r="AE794" s="54" t="s">
        <v>6607</v>
      </c>
      <c r="AF794" s="60" t="s">
        <v>7400</v>
      </c>
      <c r="AG794" s="54" t="s">
        <v>55</v>
      </c>
      <c r="AH794" s="32" t="s">
        <v>2030</v>
      </c>
      <c r="AI794" s="32" t="s">
        <v>2030</v>
      </c>
      <c r="AJ794" s="32" t="s">
        <v>2139</v>
      </c>
      <c r="AK794" s="32" t="s">
        <v>2139</v>
      </c>
      <c r="AL794" s="32" t="s">
        <v>2251</v>
      </c>
      <c r="AM794" s="32" t="s">
        <v>2251</v>
      </c>
      <c r="AN794" s="74" t="s">
        <v>9648</v>
      </c>
      <c r="AO794" s="74" t="s">
        <v>9648</v>
      </c>
      <c r="AP794" s="74" t="s">
        <v>9394</v>
      </c>
      <c r="AQ794" s="74" t="s">
        <v>9394</v>
      </c>
      <c r="AR794" s="2"/>
      <c r="AS794" s="3"/>
      <c r="AT794" s="3"/>
      <c r="AU794" s="3"/>
      <c r="AV794" s="3"/>
    </row>
    <row r="795" spans="1:48" x14ac:dyDescent="0.25">
      <c r="A795" s="46" t="s">
        <v>747</v>
      </c>
      <c r="B795">
        <v>795</v>
      </c>
      <c r="C795" s="47" t="s">
        <v>8249</v>
      </c>
      <c r="D795" s="49"/>
      <c r="E795" s="50">
        <v>5157.18310546875</v>
      </c>
      <c r="F795" s="50">
        <v>5667.66162109375</v>
      </c>
      <c r="G795" s="51"/>
      <c r="H795" s="52"/>
      <c r="I795" s="52"/>
      <c r="J795" s="63"/>
      <c r="K795" s="32">
        <v>0</v>
      </c>
      <c r="L795" s="32">
        <v>12</v>
      </c>
      <c r="M795" s="33">
        <v>675.58473400000003</v>
      </c>
      <c r="N795" s="33">
        <v>5.3399999999999997E-4</v>
      </c>
      <c r="O795" s="33">
        <v>4.2389999999999997E-3</v>
      </c>
      <c r="P795" s="33">
        <v>1.4495279999999999</v>
      </c>
      <c r="Q795" s="33">
        <v>8.3333333333333329E-2</v>
      </c>
      <c r="R795" s="33">
        <v>0</v>
      </c>
      <c r="S795" s="48">
        <v>795</v>
      </c>
      <c r="T79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5" s="54">
        <v>223</v>
      </c>
      <c r="V795" s="54">
        <v>129</v>
      </c>
      <c r="W795" s="54">
        <v>345</v>
      </c>
      <c r="X795" s="54">
        <v>638</v>
      </c>
      <c r="Y795" s="54"/>
      <c r="Z795" s="54" t="s">
        <v>5970</v>
      </c>
      <c r="AA795" s="54"/>
      <c r="AB795" s="60" t="s">
        <v>6370</v>
      </c>
      <c r="AC795" s="54"/>
      <c r="AD795" s="56">
        <v>42978.887118055558</v>
      </c>
      <c r="AE795" s="54" t="s">
        <v>6607</v>
      </c>
      <c r="AF795" s="60" t="s">
        <v>7401</v>
      </c>
      <c r="AG795" s="54" t="s">
        <v>55</v>
      </c>
      <c r="AH795" s="32"/>
      <c r="AI795" s="32"/>
      <c r="AJ795" s="32"/>
      <c r="AK795" s="32"/>
      <c r="AL795" s="32" t="s">
        <v>2226</v>
      </c>
      <c r="AM795" s="32" t="s">
        <v>2226</v>
      </c>
      <c r="AN795" s="74" t="s">
        <v>8902</v>
      </c>
      <c r="AO795" s="74" t="s">
        <v>9020</v>
      </c>
      <c r="AP795" s="74" t="s">
        <v>9424</v>
      </c>
      <c r="AQ795" s="74" t="s">
        <v>9424</v>
      </c>
      <c r="AR795" s="2"/>
      <c r="AS795" s="3"/>
      <c r="AT795" s="3"/>
      <c r="AU795" s="3"/>
      <c r="AV795" s="3"/>
    </row>
    <row r="796" spans="1:48" x14ac:dyDescent="0.25">
      <c r="A796" s="46" t="s">
        <v>1008</v>
      </c>
      <c r="B796">
        <v>796</v>
      </c>
      <c r="C796" s="47" t="s">
        <v>8250</v>
      </c>
      <c r="D796" s="49"/>
      <c r="E796" s="50">
        <v>8555.2373046875</v>
      </c>
      <c r="F796" s="50">
        <v>2962.58837890625</v>
      </c>
      <c r="G796" s="51"/>
      <c r="H796" s="52"/>
      <c r="I796" s="52"/>
      <c r="J796" s="63"/>
      <c r="K796" s="32">
        <v>1</v>
      </c>
      <c r="L796" s="32">
        <v>0</v>
      </c>
      <c r="M796" s="33">
        <v>0</v>
      </c>
      <c r="N796" s="33">
        <v>4.7899999999999999E-4</v>
      </c>
      <c r="O796" s="33">
        <v>1.0460000000000001E-3</v>
      </c>
      <c r="P796" s="33">
        <v>0.26026899999999997</v>
      </c>
      <c r="Q796" s="33">
        <v>0</v>
      </c>
      <c r="R796" s="33">
        <v>0</v>
      </c>
      <c r="S796" s="48">
        <v>796</v>
      </c>
      <c r="T79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6" s="54">
        <v>683</v>
      </c>
      <c r="V796" s="54">
        <v>1860</v>
      </c>
      <c r="W796" s="54">
        <v>4295</v>
      </c>
      <c r="X796" s="54">
        <v>381</v>
      </c>
      <c r="Y796" s="54">
        <v>7200</v>
      </c>
      <c r="Z796" s="54" t="s">
        <v>5971</v>
      </c>
      <c r="AA796" s="54" t="s">
        <v>6228</v>
      </c>
      <c r="AB796" s="60" t="s">
        <v>6561</v>
      </c>
      <c r="AC796" s="54" t="s">
        <v>6024</v>
      </c>
      <c r="AD796" s="56">
        <v>40312.292997685188</v>
      </c>
      <c r="AE796" s="54" t="s">
        <v>6607</v>
      </c>
      <c r="AF796" s="60" t="s">
        <v>7402</v>
      </c>
      <c r="AG796" s="54" t="s">
        <v>54</v>
      </c>
      <c r="AH796" s="32"/>
      <c r="AI796" s="32"/>
      <c r="AJ796" s="32"/>
      <c r="AK796" s="32"/>
      <c r="AL796" s="32"/>
      <c r="AM796" s="32"/>
      <c r="AN796" s="32"/>
      <c r="AO796" s="32"/>
      <c r="AP796" s="32"/>
      <c r="AQ796" s="32"/>
      <c r="AR796" s="2"/>
      <c r="AS796" s="3"/>
      <c r="AT796" s="3"/>
      <c r="AU796" s="3"/>
      <c r="AV796" s="3"/>
    </row>
    <row r="797" spans="1:48" x14ac:dyDescent="0.25">
      <c r="A797" s="46" t="s">
        <v>1009</v>
      </c>
      <c r="B797">
        <v>797</v>
      </c>
      <c r="C797" s="47" t="s">
        <v>8251</v>
      </c>
      <c r="D797" s="49"/>
      <c r="E797" s="50">
        <v>188.76991271972656</v>
      </c>
      <c r="F797" s="50">
        <v>5805.55322265625</v>
      </c>
      <c r="G797" s="51"/>
      <c r="H797" s="52"/>
      <c r="I797" s="52"/>
      <c r="J797" s="63"/>
      <c r="K797" s="32">
        <v>1</v>
      </c>
      <c r="L797" s="32">
        <v>0</v>
      </c>
      <c r="M797" s="33">
        <v>0</v>
      </c>
      <c r="N797" s="33">
        <v>4.2700000000000002E-4</v>
      </c>
      <c r="O797" s="33">
        <v>2.2000000000000001E-4</v>
      </c>
      <c r="P797" s="33">
        <v>0.26129799999999997</v>
      </c>
      <c r="Q797" s="33">
        <v>0</v>
      </c>
      <c r="R797" s="33">
        <v>0</v>
      </c>
      <c r="S797" s="48">
        <v>797</v>
      </c>
      <c r="T79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797" s="54">
        <v>212</v>
      </c>
      <c r="V797" s="54">
        <v>4843</v>
      </c>
      <c r="W797" s="54">
        <v>31919</v>
      </c>
      <c r="X797" s="54">
        <v>4853</v>
      </c>
      <c r="Y797" s="54">
        <v>3600</v>
      </c>
      <c r="Z797" s="54" t="s">
        <v>5972</v>
      </c>
      <c r="AA797" s="54" t="s">
        <v>6229</v>
      </c>
      <c r="AB797" s="60" t="s">
        <v>6562</v>
      </c>
      <c r="AC797" s="54" t="s">
        <v>6016</v>
      </c>
      <c r="AD797" s="56">
        <v>39959.904675925929</v>
      </c>
      <c r="AE797" s="54" t="s">
        <v>6607</v>
      </c>
      <c r="AF797" s="60" t="s">
        <v>7403</v>
      </c>
      <c r="AG797" s="54" t="s">
        <v>54</v>
      </c>
      <c r="AH797" s="32"/>
      <c r="AI797" s="32"/>
      <c r="AJ797" s="32"/>
      <c r="AK797" s="32"/>
      <c r="AL797" s="32"/>
      <c r="AM797" s="32"/>
      <c r="AN797" s="32"/>
      <c r="AO797" s="32"/>
      <c r="AP797" s="32"/>
      <c r="AQ797" s="32"/>
      <c r="AR797" s="2"/>
      <c r="AS797" s="3"/>
      <c r="AT797" s="3"/>
      <c r="AU797" s="3"/>
      <c r="AV797" s="3"/>
    </row>
    <row r="798" spans="1:48" x14ac:dyDescent="0.25">
      <c r="A798" s="46" t="s">
        <v>750</v>
      </c>
      <c r="B798">
        <v>798</v>
      </c>
      <c r="C798" s="47" t="s">
        <v>8252</v>
      </c>
      <c r="D798" s="49"/>
      <c r="E798" s="50">
        <v>9691.9140625</v>
      </c>
      <c r="F798" s="50">
        <v>3221.820068359375</v>
      </c>
      <c r="G798" s="51"/>
      <c r="H798" s="52"/>
      <c r="I798" s="52"/>
      <c r="J798" s="63"/>
      <c r="K798" s="32">
        <v>1</v>
      </c>
      <c r="L798" s="32">
        <v>1</v>
      </c>
      <c r="M798" s="33">
        <v>0</v>
      </c>
      <c r="N798" s="33">
        <v>0</v>
      </c>
      <c r="O798" s="33">
        <v>0</v>
      </c>
      <c r="P798" s="33">
        <v>0.99999899999999997</v>
      </c>
      <c r="Q798" s="33">
        <v>0</v>
      </c>
      <c r="R798" s="33" t="s">
        <v>8309</v>
      </c>
      <c r="S798" s="48">
        <v>798</v>
      </c>
      <c r="T79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8" s="54">
        <v>224</v>
      </c>
      <c r="V798" s="54">
        <v>113</v>
      </c>
      <c r="W798" s="54">
        <v>11036</v>
      </c>
      <c r="X798" s="54">
        <v>2</v>
      </c>
      <c r="Y798" s="54">
        <v>-7200</v>
      </c>
      <c r="Z798" s="54" t="s">
        <v>5973</v>
      </c>
      <c r="AA798" s="54" t="s">
        <v>6035</v>
      </c>
      <c r="AB798" s="60" t="s">
        <v>6563</v>
      </c>
      <c r="AC798" s="54" t="s">
        <v>6588</v>
      </c>
      <c r="AD798" s="56">
        <v>39948.388831018521</v>
      </c>
      <c r="AE798" s="54" t="s">
        <v>6607</v>
      </c>
      <c r="AF798" s="60" t="s">
        <v>7404</v>
      </c>
      <c r="AG798" s="54" t="s">
        <v>55</v>
      </c>
      <c r="AH798" s="32" t="s">
        <v>2032</v>
      </c>
      <c r="AI798" s="32" t="s">
        <v>2032</v>
      </c>
      <c r="AJ798" s="32" t="s">
        <v>2188</v>
      </c>
      <c r="AK798" s="32" t="s">
        <v>2188</v>
      </c>
      <c r="AL798" s="32"/>
      <c r="AM798" s="32"/>
      <c r="AN798" s="74" t="s">
        <v>8903</v>
      </c>
      <c r="AO798" s="74" t="s">
        <v>8903</v>
      </c>
      <c r="AP798" s="74" t="s">
        <v>9425</v>
      </c>
      <c r="AQ798" s="74" t="s">
        <v>9425</v>
      </c>
      <c r="AR798" s="2"/>
      <c r="AS798" s="3"/>
      <c r="AT798" s="3"/>
      <c r="AU798" s="3"/>
      <c r="AV798" s="3"/>
    </row>
    <row r="799" spans="1:48" x14ac:dyDescent="0.25">
      <c r="A799" s="46" t="s">
        <v>751</v>
      </c>
      <c r="B799">
        <v>799</v>
      </c>
      <c r="C799" s="47" t="s">
        <v>8253</v>
      </c>
      <c r="D799" s="49"/>
      <c r="E799" s="50">
        <v>5660.91943359375</v>
      </c>
      <c r="F799" s="50">
        <v>4888.85546875</v>
      </c>
      <c r="G799" s="51"/>
      <c r="H799" s="52"/>
      <c r="I799" s="52"/>
      <c r="J799" s="63"/>
      <c r="K799" s="32">
        <v>1</v>
      </c>
      <c r="L799" s="32">
        <v>19</v>
      </c>
      <c r="M799" s="33">
        <v>8998.2932189999992</v>
      </c>
      <c r="N799" s="33">
        <v>5.5999999999999995E-4</v>
      </c>
      <c r="O799" s="33">
        <v>4.9919999999999999E-3</v>
      </c>
      <c r="P799" s="33">
        <v>2.3815339999999998</v>
      </c>
      <c r="Q799" s="33">
        <v>0.10130718954248366</v>
      </c>
      <c r="R799" s="33">
        <v>0</v>
      </c>
      <c r="S799" s="48">
        <v>799</v>
      </c>
      <c r="T79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799" s="54">
        <v>822</v>
      </c>
      <c r="V799" s="54">
        <v>228</v>
      </c>
      <c r="W799" s="54">
        <v>2280</v>
      </c>
      <c r="X799" s="54">
        <v>1115</v>
      </c>
      <c r="Y799" s="54">
        <v>7200</v>
      </c>
      <c r="Z799" s="54" t="s">
        <v>5974</v>
      </c>
      <c r="AA799" s="54" t="s">
        <v>6017</v>
      </c>
      <c r="AB799" s="54"/>
      <c r="AC799" s="54" t="s">
        <v>6024</v>
      </c>
      <c r="AD799" s="56">
        <v>43135.790706018517</v>
      </c>
      <c r="AE799" s="54" t="s">
        <v>6607</v>
      </c>
      <c r="AF799" s="60" t="s">
        <v>7405</v>
      </c>
      <c r="AG799" s="54" t="s">
        <v>55</v>
      </c>
      <c r="AH799" s="32" t="s">
        <v>9509</v>
      </c>
      <c r="AI799" s="32" t="s">
        <v>9509</v>
      </c>
      <c r="AJ799" s="32" t="s">
        <v>8442</v>
      </c>
      <c r="AK799" s="32" t="s">
        <v>8442</v>
      </c>
      <c r="AL799" s="32" t="s">
        <v>8484</v>
      </c>
      <c r="AM799" s="32" t="s">
        <v>8484</v>
      </c>
      <c r="AN799" s="74" t="s">
        <v>9649</v>
      </c>
      <c r="AO799" s="74" t="s">
        <v>9729</v>
      </c>
      <c r="AP799" s="74" t="s">
        <v>9821</v>
      </c>
      <c r="AQ799" s="74" t="s">
        <v>9833</v>
      </c>
      <c r="AR799" s="2"/>
      <c r="AS799" s="3"/>
      <c r="AT799" s="3"/>
      <c r="AU799" s="3"/>
      <c r="AV799" s="3"/>
    </row>
    <row r="800" spans="1:48" x14ac:dyDescent="0.25">
      <c r="A800" s="46" t="s">
        <v>1010</v>
      </c>
      <c r="B800">
        <v>800</v>
      </c>
      <c r="C800" s="47" t="s">
        <v>8254</v>
      </c>
      <c r="D800" s="49"/>
      <c r="E800" s="50">
        <v>9810.23046875</v>
      </c>
      <c r="F800" s="50">
        <v>4969.63720703125</v>
      </c>
      <c r="G800" s="51"/>
      <c r="H800" s="52"/>
      <c r="I800" s="52"/>
      <c r="J800" s="63"/>
      <c r="K800" s="32">
        <v>1</v>
      </c>
      <c r="L800" s="32">
        <v>0</v>
      </c>
      <c r="M800" s="33">
        <v>0</v>
      </c>
      <c r="N800" s="33">
        <v>4.1800000000000002E-4</v>
      </c>
      <c r="O800" s="33">
        <v>2.1499999999999999E-4</v>
      </c>
      <c r="P800" s="33">
        <v>0.25654199999999999</v>
      </c>
      <c r="Q800" s="33">
        <v>0</v>
      </c>
      <c r="R800" s="33">
        <v>0</v>
      </c>
      <c r="S800" s="48">
        <v>800</v>
      </c>
      <c r="T80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0</v>
      </c>
      <c r="U800" s="54">
        <v>177</v>
      </c>
      <c r="V800" s="54">
        <v>675</v>
      </c>
      <c r="W800" s="54">
        <v>2197</v>
      </c>
      <c r="X800" s="54">
        <v>2602</v>
      </c>
      <c r="Y800" s="54">
        <v>7200</v>
      </c>
      <c r="Z800" s="54"/>
      <c r="AA800" s="54"/>
      <c r="AB800" s="54"/>
      <c r="AC800" s="54" t="s">
        <v>6024</v>
      </c>
      <c r="AD800" s="56">
        <v>42822.729212962964</v>
      </c>
      <c r="AE800" s="54" t="s">
        <v>6607</v>
      </c>
      <c r="AF800" s="60" t="s">
        <v>7406</v>
      </c>
      <c r="AG800" s="54" t="s">
        <v>54</v>
      </c>
      <c r="AH800" s="32"/>
      <c r="AI800" s="32"/>
      <c r="AJ800" s="32"/>
      <c r="AK800" s="32"/>
      <c r="AL800" s="32"/>
      <c r="AM800" s="32"/>
      <c r="AN800" s="32"/>
      <c r="AO800" s="32"/>
      <c r="AP800" s="32"/>
      <c r="AQ800" s="32"/>
      <c r="AR800" s="2"/>
      <c r="AS800" s="3"/>
      <c r="AT800" s="3"/>
      <c r="AU800" s="3"/>
      <c r="AV800" s="3"/>
    </row>
    <row r="801" spans="1:48" x14ac:dyDescent="0.25">
      <c r="A801" s="46" t="s">
        <v>757</v>
      </c>
      <c r="B801">
        <v>801</v>
      </c>
      <c r="C801" s="47" t="s">
        <v>8255</v>
      </c>
      <c r="D801" s="49"/>
      <c r="E801" s="50">
        <v>3654.158447265625</v>
      </c>
      <c r="F801" s="50">
        <v>7833.48291015625</v>
      </c>
      <c r="G801" s="51"/>
      <c r="H801" s="52"/>
      <c r="I801" s="52"/>
      <c r="J801" s="63"/>
      <c r="K801" s="32">
        <v>0</v>
      </c>
      <c r="L801" s="32">
        <v>2</v>
      </c>
      <c r="M801" s="33">
        <v>0</v>
      </c>
      <c r="N801" s="33">
        <v>5.0600000000000005E-4</v>
      </c>
      <c r="O801" s="33">
        <v>1.72E-3</v>
      </c>
      <c r="P801" s="33">
        <v>0.37292599999999998</v>
      </c>
      <c r="Q801" s="33">
        <v>0.5</v>
      </c>
      <c r="R801" s="33">
        <v>0</v>
      </c>
      <c r="S801" s="48">
        <v>801</v>
      </c>
      <c r="T80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1" s="54">
        <v>146</v>
      </c>
      <c r="V801" s="54">
        <v>637</v>
      </c>
      <c r="W801" s="54">
        <v>1927</v>
      </c>
      <c r="X801" s="54">
        <v>352</v>
      </c>
      <c r="Y801" s="54">
        <v>7200</v>
      </c>
      <c r="Z801" s="54" t="s">
        <v>5975</v>
      </c>
      <c r="AA801" s="54" t="s">
        <v>6024</v>
      </c>
      <c r="AB801" s="54"/>
      <c r="AC801" s="54" t="s">
        <v>6024</v>
      </c>
      <c r="AD801" s="56">
        <v>40714.730844907404</v>
      </c>
      <c r="AE801" s="54" t="s">
        <v>6607</v>
      </c>
      <c r="AF801" s="60" t="s">
        <v>7407</v>
      </c>
      <c r="AG801" s="54" t="s">
        <v>55</v>
      </c>
      <c r="AH801" s="32"/>
      <c r="AI801" s="32"/>
      <c r="AJ801" s="32"/>
      <c r="AK801" s="32"/>
      <c r="AL801" s="32"/>
      <c r="AM801" s="32"/>
      <c r="AN801" s="74" t="s">
        <v>8588</v>
      </c>
      <c r="AO801" s="74" t="s">
        <v>8588</v>
      </c>
      <c r="AP801" s="74" t="s">
        <v>9132</v>
      </c>
      <c r="AQ801" s="74" t="s">
        <v>9132</v>
      </c>
      <c r="AR801" s="2"/>
      <c r="AS801" s="3"/>
      <c r="AT801" s="3"/>
      <c r="AU801" s="3"/>
      <c r="AV801" s="3"/>
    </row>
    <row r="802" spans="1:48" x14ac:dyDescent="0.25">
      <c r="A802" s="46" t="s">
        <v>758</v>
      </c>
      <c r="B802">
        <v>802</v>
      </c>
      <c r="C802" s="47" t="s">
        <v>8256</v>
      </c>
      <c r="D802" s="49"/>
      <c r="E802" s="50">
        <v>4215.29638671875</v>
      </c>
      <c r="F802" s="50">
        <v>8492.0732421875</v>
      </c>
      <c r="G802" s="51"/>
      <c r="H802" s="52"/>
      <c r="I802" s="52"/>
      <c r="J802" s="63"/>
      <c r="K802" s="32">
        <v>1</v>
      </c>
      <c r="L802" s="32">
        <v>1</v>
      </c>
      <c r="M802" s="33">
        <v>0</v>
      </c>
      <c r="N802" s="33">
        <v>0</v>
      </c>
      <c r="O802" s="33">
        <v>0</v>
      </c>
      <c r="P802" s="33">
        <v>0.99999899999999997</v>
      </c>
      <c r="Q802" s="33">
        <v>0</v>
      </c>
      <c r="R802" s="33" t="s">
        <v>8309</v>
      </c>
      <c r="S802" s="48">
        <v>802</v>
      </c>
      <c r="T80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2" s="54">
        <v>79</v>
      </c>
      <c r="V802" s="54">
        <v>227</v>
      </c>
      <c r="W802" s="54">
        <v>472</v>
      </c>
      <c r="X802" s="54">
        <v>111</v>
      </c>
      <c r="Y802" s="54">
        <v>7200</v>
      </c>
      <c r="Z802" s="54" t="s">
        <v>5976</v>
      </c>
      <c r="AA802" s="54" t="s">
        <v>6053</v>
      </c>
      <c r="AB802" s="60" t="s">
        <v>6564</v>
      </c>
      <c r="AC802" s="54" t="s">
        <v>6024</v>
      </c>
      <c r="AD802" s="56">
        <v>41745.167557870373</v>
      </c>
      <c r="AE802" s="54" t="s">
        <v>6607</v>
      </c>
      <c r="AF802" s="60" t="s">
        <v>7408</v>
      </c>
      <c r="AG802" s="54" t="s">
        <v>55</v>
      </c>
      <c r="AH802" s="32" t="s">
        <v>2039</v>
      </c>
      <c r="AI802" s="32" t="s">
        <v>2039</v>
      </c>
      <c r="AJ802" s="32" t="s">
        <v>2155</v>
      </c>
      <c r="AK802" s="32" t="s">
        <v>2155</v>
      </c>
      <c r="AL802" s="32" t="s">
        <v>2257</v>
      </c>
      <c r="AM802" s="32" t="s">
        <v>2257</v>
      </c>
      <c r="AN802" s="74" t="s">
        <v>8904</v>
      </c>
      <c r="AO802" s="74" t="s">
        <v>8904</v>
      </c>
      <c r="AP802" s="74" t="s">
        <v>9426</v>
      </c>
      <c r="AQ802" s="74" t="s">
        <v>9426</v>
      </c>
      <c r="AR802" s="2"/>
      <c r="AS802" s="3"/>
      <c r="AT802" s="3"/>
      <c r="AU802" s="3"/>
      <c r="AV802" s="3"/>
    </row>
    <row r="803" spans="1:48" x14ac:dyDescent="0.25">
      <c r="A803" s="46" t="s">
        <v>759</v>
      </c>
      <c r="B803">
        <v>803</v>
      </c>
      <c r="C803" s="47" t="s">
        <v>8257</v>
      </c>
      <c r="D803" s="49"/>
      <c r="E803" s="50">
        <v>4450.35791015625</v>
      </c>
      <c r="F803" s="50">
        <v>5503.1416015625</v>
      </c>
      <c r="G803" s="51"/>
      <c r="H803" s="52"/>
      <c r="I803" s="52"/>
      <c r="J803" s="63"/>
      <c r="K803" s="32">
        <v>0</v>
      </c>
      <c r="L803" s="32">
        <v>12</v>
      </c>
      <c r="M803" s="33">
        <v>3073.7421800000002</v>
      </c>
      <c r="N803" s="33">
        <v>5.71E-4</v>
      </c>
      <c r="O803" s="33">
        <v>3.8739999999999998E-3</v>
      </c>
      <c r="P803" s="33">
        <v>1.591577</v>
      </c>
      <c r="Q803" s="33">
        <v>8.3333333333333329E-2</v>
      </c>
      <c r="R803" s="33">
        <v>0</v>
      </c>
      <c r="S803" s="48">
        <v>803</v>
      </c>
      <c r="T80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3" s="54">
        <v>334</v>
      </c>
      <c r="V803" s="54">
        <v>324</v>
      </c>
      <c r="W803" s="54">
        <v>58859</v>
      </c>
      <c r="X803" s="54">
        <v>51839</v>
      </c>
      <c r="Y803" s="54">
        <v>7200</v>
      </c>
      <c r="Z803" s="54" t="s">
        <v>5977</v>
      </c>
      <c r="AA803" s="54" t="s">
        <v>6012</v>
      </c>
      <c r="AB803" s="54"/>
      <c r="AC803" s="54" t="s">
        <v>6024</v>
      </c>
      <c r="AD803" s="56">
        <v>41276.655844907407</v>
      </c>
      <c r="AE803" s="54" t="s">
        <v>6607</v>
      </c>
      <c r="AF803" s="60" t="s">
        <v>7409</v>
      </c>
      <c r="AG803" s="54" t="s">
        <v>55</v>
      </c>
      <c r="AH803" s="32" t="s">
        <v>8403</v>
      </c>
      <c r="AI803" s="32" t="s">
        <v>8403</v>
      </c>
      <c r="AJ803" s="32" t="s">
        <v>8459</v>
      </c>
      <c r="AK803" s="32" t="s">
        <v>8459</v>
      </c>
      <c r="AL803" s="32" t="s">
        <v>2230</v>
      </c>
      <c r="AM803" s="32" t="s">
        <v>2230</v>
      </c>
      <c r="AN803" s="74" t="s">
        <v>8905</v>
      </c>
      <c r="AO803" s="74" t="s">
        <v>9021</v>
      </c>
      <c r="AP803" s="74" t="s">
        <v>9416</v>
      </c>
      <c r="AQ803" s="74" t="s">
        <v>9416</v>
      </c>
      <c r="AR803" s="2"/>
      <c r="AS803" s="3"/>
      <c r="AT803" s="3"/>
      <c r="AU803" s="3"/>
      <c r="AV803" s="3"/>
    </row>
    <row r="804" spans="1:48" x14ac:dyDescent="0.25">
      <c r="A804" s="46" t="s">
        <v>761</v>
      </c>
      <c r="B804">
        <v>804</v>
      </c>
      <c r="C804" s="47" t="s">
        <v>8258</v>
      </c>
      <c r="D804" s="49"/>
      <c r="E804" s="50">
        <v>4500.23291015625</v>
      </c>
      <c r="F804" s="50">
        <v>4808.51171875</v>
      </c>
      <c r="G804" s="51"/>
      <c r="H804" s="52"/>
      <c r="I804" s="52"/>
      <c r="J804" s="63"/>
      <c r="K804" s="32">
        <v>0</v>
      </c>
      <c r="L804" s="32">
        <v>24</v>
      </c>
      <c r="M804" s="33">
        <v>15884.706238999999</v>
      </c>
      <c r="N804" s="33">
        <v>5.7200000000000003E-4</v>
      </c>
      <c r="O804" s="33">
        <v>5.2379999999999996E-3</v>
      </c>
      <c r="P804" s="33">
        <v>3.3065349999999998</v>
      </c>
      <c r="Q804" s="33">
        <v>5.434782608695652E-2</v>
      </c>
      <c r="R804" s="33">
        <v>0</v>
      </c>
      <c r="S804" s="48">
        <v>804</v>
      </c>
      <c r="T80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4" s="54">
        <v>1304</v>
      </c>
      <c r="V804" s="54">
        <v>1528</v>
      </c>
      <c r="W804" s="54">
        <v>79477</v>
      </c>
      <c r="X804" s="54">
        <v>45956</v>
      </c>
      <c r="Y804" s="54">
        <v>7200</v>
      </c>
      <c r="Z804" s="54"/>
      <c r="AA804" s="54" t="s">
        <v>6017</v>
      </c>
      <c r="AB804" s="60" t="s">
        <v>6565</v>
      </c>
      <c r="AC804" s="54" t="s">
        <v>6024</v>
      </c>
      <c r="AD804" s="56">
        <v>40914.809386574074</v>
      </c>
      <c r="AE804" s="54" t="s">
        <v>6607</v>
      </c>
      <c r="AF804" s="60" t="s">
        <v>7410</v>
      </c>
      <c r="AG804" s="54" t="s">
        <v>55</v>
      </c>
      <c r="AH804" s="32" t="s">
        <v>8404</v>
      </c>
      <c r="AI804" s="32" t="s">
        <v>8404</v>
      </c>
      <c r="AJ804" s="32" t="s">
        <v>8460</v>
      </c>
      <c r="AK804" s="32" t="s">
        <v>8472</v>
      </c>
      <c r="AL804" s="32"/>
      <c r="AM804" s="32"/>
      <c r="AN804" s="74" t="s">
        <v>9650</v>
      </c>
      <c r="AO804" s="74" t="s">
        <v>9730</v>
      </c>
      <c r="AP804" s="74" t="s">
        <v>9822</v>
      </c>
      <c r="AQ804" s="74" t="s">
        <v>9822</v>
      </c>
      <c r="AR804" s="2"/>
      <c r="AS804" s="3"/>
      <c r="AT804" s="3"/>
      <c r="AU804" s="3"/>
      <c r="AV804" s="3"/>
    </row>
    <row r="805" spans="1:48" x14ac:dyDescent="0.25">
      <c r="A805" s="46" t="s">
        <v>1011</v>
      </c>
      <c r="B805">
        <v>805</v>
      </c>
      <c r="C805" s="47" t="s">
        <v>8259</v>
      </c>
      <c r="D805" s="49"/>
      <c r="E805" s="50">
        <v>9257.2412109375</v>
      </c>
      <c r="F805" s="50">
        <v>4406.14306640625</v>
      </c>
      <c r="G805" s="51"/>
      <c r="H805" s="52"/>
      <c r="I805" s="52"/>
      <c r="J805" s="63"/>
      <c r="K805" s="32">
        <v>1</v>
      </c>
      <c r="L805" s="32">
        <v>0</v>
      </c>
      <c r="M805" s="33">
        <v>0</v>
      </c>
      <c r="N805" s="33">
        <v>4.2499999999999998E-4</v>
      </c>
      <c r="O805" s="33">
        <v>2.2599999999999999E-4</v>
      </c>
      <c r="P805" s="33">
        <v>0.26710600000000001</v>
      </c>
      <c r="Q805" s="33">
        <v>0</v>
      </c>
      <c r="R805" s="33">
        <v>0</v>
      </c>
      <c r="S805" s="48">
        <v>805</v>
      </c>
      <c r="T80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5" s="54">
        <v>0</v>
      </c>
      <c r="V805" s="54">
        <v>566</v>
      </c>
      <c r="W805" s="54">
        <v>747</v>
      </c>
      <c r="X805" s="54">
        <v>584</v>
      </c>
      <c r="Y805" s="54">
        <v>7200</v>
      </c>
      <c r="Z805" s="54" t="s">
        <v>5978</v>
      </c>
      <c r="AA805" s="54" t="s">
        <v>6230</v>
      </c>
      <c r="AB805" s="60" t="s">
        <v>6566</v>
      </c>
      <c r="AC805" s="54" t="s">
        <v>6024</v>
      </c>
      <c r="AD805" s="56">
        <v>41331.573819444442</v>
      </c>
      <c r="AE805" s="54" t="s">
        <v>6607</v>
      </c>
      <c r="AF805" s="60" t="s">
        <v>7411</v>
      </c>
      <c r="AG805" s="54" t="s">
        <v>54</v>
      </c>
      <c r="AH805" s="32"/>
      <c r="AI805" s="32"/>
      <c r="AJ805" s="32"/>
      <c r="AK805" s="32"/>
      <c r="AL805" s="32"/>
      <c r="AM805" s="32"/>
      <c r="AN805" s="32"/>
      <c r="AO805" s="32"/>
      <c r="AP805" s="32"/>
      <c r="AQ805" s="32"/>
      <c r="AR805" s="2"/>
      <c r="AS805" s="3"/>
      <c r="AT805" s="3"/>
      <c r="AU805" s="3"/>
      <c r="AV805" s="3"/>
    </row>
    <row r="806" spans="1:48" x14ac:dyDescent="0.25">
      <c r="A806" s="46" t="s">
        <v>1012</v>
      </c>
      <c r="B806">
        <v>806</v>
      </c>
      <c r="C806" s="47" t="s">
        <v>8260</v>
      </c>
      <c r="D806" s="49"/>
      <c r="E806" s="50">
        <v>603.4986572265625</v>
      </c>
      <c r="F806" s="50">
        <v>5615.7998046875</v>
      </c>
      <c r="G806" s="51"/>
      <c r="H806" s="52"/>
      <c r="I806" s="52"/>
      <c r="J806" s="63"/>
      <c r="K806" s="32">
        <v>1</v>
      </c>
      <c r="L806" s="32">
        <v>0</v>
      </c>
      <c r="M806" s="33">
        <v>0</v>
      </c>
      <c r="N806" s="33">
        <v>4.2499999999999998E-4</v>
      </c>
      <c r="O806" s="33">
        <v>2.2599999999999999E-4</v>
      </c>
      <c r="P806" s="33">
        <v>0.26710600000000001</v>
      </c>
      <c r="Q806" s="33">
        <v>0</v>
      </c>
      <c r="R806" s="33">
        <v>0</v>
      </c>
      <c r="S806" s="48">
        <v>806</v>
      </c>
      <c r="T80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6" s="54">
        <v>63</v>
      </c>
      <c r="V806" s="54">
        <v>126</v>
      </c>
      <c r="W806" s="54">
        <v>207</v>
      </c>
      <c r="X806" s="54">
        <v>58</v>
      </c>
      <c r="Y806" s="54">
        <v>-25200</v>
      </c>
      <c r="Z806" s="54" t="s">
        <v>5979</v>
      </c>
      <c r="AA806" s="54" t="s">
        <v>6017</v>
      </c>
      <c r="AB806" s="54"/>
      <c r="AC806" s="54" t="s">
        <v>6577</v>
      </c>
      <c r="AD806" s="56">
        <v>41956.673391203702</v>
      </c>
      <c r="AE806" s="54" t="s">
        <v>6607</v>
      </c>
      <c r="AF806" s="60" t="s">
        <v>7412</v>
      </c>
      <c r="AG806" s="54" t="s">
        <v>54</v>
      </c>
      <c r="AH806" s="32"/>
      <c r="AI806" s="32"/>
      <c r="AJ806" s="32"/>
      <c r="AK806" s="32"/>
      <c r="AL806" s="32"/>
      <c r="AM806" s="32"/>
      <c r="AN806" s="32"/>
      <c r="AO806" s="32"/>
      <c r="AP806" s="32"/>
      <c r="AQ806" s="32"/>
      <c r="AR806" s="2"/>
      <c r="AS806" s="3"/>
      <c r="AT806" s="3"/>
      <c r="AU806" s="3"/>
      <c r="AV806" s="3"/>
    </row>
    <row r="807" spans="1:48" x14ac:dyDescent="0.25">
      <c r="A807" s="46" t="s">
        <v>1013</v>
      </c>
      <c r="B807">
        <v>807</v>
      </c>
      <c r="C807" s="47" t="s">
        <v>8261</v>
      </c>
      <c r="D807" s="49"/>
      <c r="E807" s="50">
        <v>981.25457763671875</v>
      </c>
      <c r="F807" s="50">
        <v>2309.58740234375</v>
      </c>
      <c r="G807" s="51"/>
      <c r="H807" s="52"/>
      <c r="I807" s="52"/>
      <c r="J807" s="63"/>
      <c r="K807" s="32">
        <v>1</v>
      </c>
      <c r="L807" s="32">
        <v>0</v>
      </c>
      <c r="M807" s="33">
        <v>0</v>
      </c>
      <c r="N807" s="33">
        <v>4.2499999999999998E-4</v>
      </c>
      <c r="O807" s="33">
        <v>2.2599999999999999E-4</v>
      </c>
      <c r="P807" s="33">
        <v>0.26710600000000001</v>
      </c>
      <c r="Q807" s="33">
        <v>0</v>
      </c>
      <c r="R807" s="33">
        <v>0</v>
      </c>
      <c r="S807" s="48">
        <v>807</v>
      </c>
      <c r="T80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7" s="54">
        <v>519</v>
      </c>
      <c r="V807" s="54">
        <v>108</v>
      </c>
      <c r="W807" s="54">
        <v>172</v>
      </c>
      <c r="X807" s="54">
        <v>321</v>
      </c>
      <c r="Y807" s="54"/>
      <c r="Z807" s="54"/>
      <c r="AA807" s="54"/>
      <c r="AB807" s="54"/>
      <c r="AC807" s="54"/>
      <c r="AD807" s="56">
        <v>43194.741087962961</v>
      </c>
      <c r="AE807" s="54" t="s">
        <v>6607</v>
      </c>
      <c r="AF807" s="60" t="s">
        <v>7413</v>
      </c>
      <c r="AG807" s="54" t="s">
        <v>54</v>
      </c>
      <c r="AH807" s="32"/>
      <c r="AI807" s="32"/>
      <c r="AJ807" s="32"/>
      <c r="AK807" s="32"/>
      <c r="AL807" s="32"/>
      <c r="AM807" s="32"/>
      <c r="AN807" s="32"/>
      <c r="AO807" s="32"/>
      <c r="AP807" s="32"/>
      <c r="AQ807" s="32"/>
      <c r="AR807" s="2"/>
      <c r="AS807" s="3"/>
      <c r="AT807" s="3"/>
      <c r="AU807" s="3"/>
      <c r="AV807" s="3"/>
    </row>
    <row r="808" spans="1:48" x14ac:dyDescent="0.25">
      <c r="A808" s="46" t="s">
        <v>842</v>
      </c>
      <c r="B808">
        <v>808</v>
      </c>
      <c r="C808" s="47" t="s">
        <v>8262</v>
      </c>
      <c r="D808" s="49"/>
      <c r="E808" s="50">
        <v>5104.3798828125</v>
      </c>
      <c r="F808" s="50">
        <v>5475.060546875</v>
      </c>
      <c r="G808" s="51"/>
      <c r="H808" s="52"/>
      <c r="I808" s="52"/>
      <c r="J808" s="63"/>
      <c r="K808" s="32">
        <v>2</v>
      </c>
      <c r="L808" s="32">
        <v>27</v>
      </c>
      <c r="M808" s="33">
        <v>5611.0550249999997</v>
      </c>
      <c r="N808" s="33">
        <v>5.9599999999999996E-4</v>
      </c>
      <c r="O808" s="33">
        <v>7.1040000000000001E-3</v>
      </c>
      <c r="P808" s="33">
        <v>3.2850100000000002</v>
      </c>
      <c r="Q808" s="33">
        <v>6.6951566951566954E-2</v>
      </c>
      <c r="R808" s="33">
        <v>0</v>
      </c>
      <c r="S808" s="48">
        <v>808</v>
      </c>
      <c r="T80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8" s="54">
        <v>981</v>
      </c>
      <c r="V808" s="54">
        <v>1056</v>
      </c>
      <c r="W808" s="54">
        <v>95908</v>
      </c>
      <c r="X808" s="54">
        <v>139377</v>
      </c>
      <c r="Y808" s="54">
        <v>7200</v>
      </c>
      <c r="Z808" s="54"/>
      <c r="AA808" s="54"/>
      <c r="AB808" s="54"/>
      <c r="AC808" s="54" t="s">
        <v>6024</v>
      </c>
      <c r="AD808" s="56">
        <v>41915.665520833332</v>
      </c>
      <c r="AE808" s="54" t="s">
        <v>6607</v>
      </c>
      <c r="AF808" s="60" t="s">
        <v>7414</v>
      </c>
      <c r="AG808" s="54" t="s">
        <v>55</v>
      </c>
      <c r="AH808" s="32" t="s">
        <v>8405</v>
      </c>
      <c r="AI808" s="32" t="s">
        <v>8405</v>
      </c>
      <c r="AJ808" s="32" t="s">
        <v>8461</v>
      </c>
      <c r="AK808" s="32" t="s">
        <v>8461</v>
      </c>
      <c r="AL808" s="32" t="s">
        <v>2244</v>
      </c>
      <c r="AM808" s="32" t="s">
        <v>2244</v>
      </c>
      <c r="AN808" s="74" t="s">
        <v>9651</v>
      </c>
      <c r="AO808" s="74" t="s">
        <v>9731</v>
      </c>
      <c r="AP808" s="74" t="s">
        <v>9258</v>
      </c>
      <c r="AQ808" s="74" t="s">
        <v>9834</v>
      </c>
      <c r="AR808" s="2"/>
      <c r="AS808" s="3"/>
      <c r="AT808" s="3"/>
      <c r="AU808" s="3"/>
      <c r="AV808" s="3"/>
    </row>
    <row r="809" spans="1:48" x14ac:dyDescent="0.25">
      <c r="A809" s="46" t="s">
        <v>763</v>
      </c>
      <c r="B809">
        <v>809</v>
      </c>
      <c r="C809" s="47" t="s">
        <v>8263</v>
      </c>
      <c r="D809" s="49"/>
      <c r="E809" s="50">
        <v>1897.4888916015625</v>
      </c>
      <c r="F809" s="50">
        <v>1383.2147216796875</v>
      </c>
      <c r="G809" s="51"/>
      <c r="H809" s="52"/>
      <c r="I809" s="52"/>
      <c r="J809" s="63"/>
      <c r="K809" s="32">
        <v>1</v>
      </c>
      <c r="L809" s="32">
        <v>1</v>
      </c>
      <c r="M809" s="33">
        <v>0</v>
      </c>
      <c r="N809" s="33">
        <v>0</v>
      </c>
      <c r="O809" s="33">
        <v>0</v>
      </c>
      <c r="P809" s="33">
        <v>0.99999899999999997</v>
      </c>
      <c r="Q809" s="33">
        <v>0</v>
      </c>
      <c r="R809" s="33" t="s">
        <v>8309</v>
      </c>
      <c r="S809" s="48">
        <v>809</v>
      </c>
      <c r="T80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09" s="54">
        <v>676</v>
      </c>
      <c r="V809" s="54">
        <v>515</v>
      </c>
      <c r="W809" s="54">
        <v>31840</v>
      </c>
      <c r="X809" s="54">
        <v>46775</v>
      </c>
      <c r="Y809" s="54">
        <v>7200</v>
      </c>
      <c r="Z809" s="54" t="s">
        <v>5980</v>
      </c>
      <c r="AA809" s="54" t="s">
        <v>6012</v>
      </c>
      <c r="AB809" s="60" t="s">
        <v>6567</v>
      </c>
      <c r="AC809" s="54" t="s">
        <v>6024</v>
      </c>
      <c r="AD809" s="56">
        <v>41265.838159722225</v>
      </c>
      <c r="AE809" s="54" t="s">
        <v>6607</v>
      </c>
      <c r="AF809" s="60" t="s">
        <v>7415</v>
      </c>
      <c r="AG809" s="54" t="s">
        <v>55</v>
      </c>
      <c r="AH809" s="32" t="s">
        <v>2043</v>
      </c>
      <c r="AI809" s="32" t="s">
        <v>2043</v>
      </c>
      <c r="AJ809" s="32" t="s">
        <v>2139</v>
      </c>
      <c r="AK809" s="32" t="s">
        <v>2139</v>
      </c>
      <c r="AL809" s="32"/>
      <c r="AM809" s="32"/>
      <c r="AN809" s="74" t="s">
        <v>8906</v>
      </c>
      <c r="AO809" s="74" t="s">
        <v>8906</v>
      </c>
      <c r="AP809" s="74" t="s">
        <v>9258</v>
      </c>
      <c r="AQ809" s="74" t="s">
        <v>9258</v>
      </c>
      <c r="AR809" s="2"/>
      <c r="AS809" s="3"/>
      <c r="AT809" s="3"/>
      <c r="AU809" s="3"/>
      <c r="AV809" s="3"/>
    </row>
    <row r="810" spans="1:48" x14ac:dyDescent="0.25">
      <c r="A810" s="46" t="s">
        <v>766</v>
      </c>
      <c r="B810">
        <v>810</v>
      </c>
      <c r="C810" s="47" t="s">
        <v>8264</v>
      </c>
      <c r="D810" s="49"/>
      <c r="E810" s="50">
        <v>3352.5791015625</v>
      </c>
      <c r="F810" s="50">
        <v>5064.6484375</v>
      </c>
      <c r="G810" s="51"/>
      <c r="H810" s="52"/>
      <c r="I810" s="52"/>
      <c r="J810" s="63"/>
      <c r="K810" s="32">
        <v>0</v>
      </c>
      <c r="L810" s="32">
        <v>6</v>
      </c>
      <c r="M810" s="33">
        <v>90.438016000000005</v>
      </c>
      <c r="N810" s="33">
        <v>4.44E-4</v>
      </c>
      <c r="O810" s="33">
        <v>7.8899999999999999E-4</v>
      </c>
      <c r="P810" s="33">
        <v>0.79214899999999999</v>
      </c>
      <c r="Q810" s="33">
        <v>3.3333333333333333E-2</v>
      </c>
      <c r="R810" s="33">
        <v>0</v>
      </c>
      <c r="S810" s="48">
        <v>810</v>
      </c>
      <c r="T81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0" s="54">
        <v>565</v>
      </c>
      <c r="V810" s="54">
        <v>430</v>
      </c>
      <c r="W810" s="54">
        <v>6474</v>
      </c>
      <c r="X810" s="54">
        <v>31791</v>
      </c>
      <c r="Y810" s="54"/>
      <c r="Z810" s="54" t="s">
        <v>5981</v>
      </c>
      <c r="AA810" s="54"/>
      <c r="AB810" s="54"/>
      <c r="AC810" s="54"/>
      <c r="AD810" s="56">
        <v>42437.657175925924</v>
      </c>
      <c r="AE810" s="54" t="s">
        <v>6607</v>
      </c>
      <c r="AF810" s="60" t="s">
        <v>7416</v>
      </c>
      <c r="AG810" s="54" t="s">
        <v>55</v>
      </c>
      <c r="AH810" s="32" t="s">
        <v>9510</v>
      </c>
      <c r="AI810" s="32" t="s">
        <v>9510</v>
      </c>
      <c r="AJ810" s="32" t="s">
        <v>8416</v>
      </c>
      <c r="AK810" s="32" t="s">
        <v>8416</v>
      </c>
      <c r="AL810" s="32"/>
      <c r="AM810" s="32"/>
      <c r="AN810" s="74" t="s">
        <v>9652</v>
      </c>
      <c r="AO810" s="74" t="s">
        <v>9732</v>
      </c>
      <c r="AP810" s="74" t="s">
        <v>9820</v>
      </c>
      <c r="AQ810" s="74" t="s">
        <v>9820</v>
      </c>
      <c r="AR810" s="2"/>
      <c r="AS810" s="3"/>
      <c r="AT810" s="3"/>
      <c r="AU810" s="3"/>
      <c r="AV810" s="3"/>
    </row>
    <row r="811" spans="1:48" x14ac:dyDescent="0.25">
      <c r="A811" s="46" t="s">
        <v>768</v>
      </c>
      <c r="B811">
        <v>811</v>
      </c>
      <c r="C811" s="47" t="s">
        <v>8265</v>
      </c>
      <c r="D811" s="49"/>
      <c r="E811" s="50">
        <v>5166.5419921875</v>
      </c>
      <c r="F811" s="50">
        <v>6944.306640625</v>
      </c>
      <c r="G811" s="51"/>
      <c r="H811" s="52"/>
      <c r="I811" s="52"/>
      <c r="J811" s="63"/>
      <c r="K811" s="32">
        <v>0</v>
      </c>
      <c r="L811" s="32">
        <v>4</v>
      </c>
      <c r="M811" s="33">
        <v>30</v>
      </c>
      <c r="N811" s="33">
        <v>4.4900000000000002E-4</v>
      </c>
      <c r="O811" s="33">
        <v>3.8499999999999998E-4</v>
      </c>
      <c r="P811" s="33">
        <v>0.66929700000000003</v>
      </c>
      <c r="Q811" s="33">
        <v>0.5</v>
      </c>
      <c r="R811" s="33">
        <v>0</v>
      </c>
      <c r="S811" s="48">
        <v>811</v>
      </c>
      <c r="T81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1" s="54">
        <v>1109</v>
      </c>
      <c r="V811" s="54">
        <v>2056</v>
      </c>
      <c r="W811" s="54">
        <v>6819</v>
      </c>
      <c r="X811" s="54">
        <v>3132</v>
      </c>
      <c r="Y811" s="54">
        <v>7200</v>
      </c>
      <c r="Z811" s="54" t="s">
        <v>5982</v>
      </c>
      <c r="AA811" s="54" t="s">
        <v>6017</v>
      </c>
      <c r="AB811" s="60" t="s">
        <v>6568</v>
      </c>
      <c r="AC811" s="54" t="s">
        <v>6024</v>
      </c>
      <c r="AD811" s="56">
        <v>41051.512303240743</v>
      </c>
      <c r="AE811" s="54" t="s">
        <v>6607</v>
      </c>
      <c r="AF811" s="60" t="s">
        <v>7417</v>
      </c>
      <c r="AG811" s="54" t="s">
        <v>55</v>
      </c>
      <c r="AH811" s="32"/>
      <c r="AI811" s="32"/>
      <c r="AJ811" s="32"/>
      <c r="AK811" s="32"/>
      <c r="AL811" s="32" t="s">
        <v>2232</v>
      </c>
      <c r="AM811" s="32" t="s">
        <v>2232</v>
      </c>
      <c r="AN811" s="74" t="s">
        <v>8907</v>
      </c>
      <c r="AO811" s="74" t="s">
        <v>9022</v>
      </c>
      <c r="AP811" s="74" t="s">
        <v>9427</v>
      </c>
      <c r="AQ811" s="74" t="s">
        <v>9427</v>
      </c>
      <c r="AR811" s="2"/>
      <c r="AS811" s="3"/>
      <c r="AT811" s="3"/>
      <c r="AU811" s="3"/>
      <c r="AV811" s="3"/>
    </row>
    <row r="812" spans="1:48" x14ac:dyDescent="0.25">
      <c r="A812" s="46" t="s">
        <v>769</v>
      </c>
      <c r="B812">
        <v>812</v>
      </c>
      <c r="C812" s="47" t="s">
        <v>8266</v>
      </c>
      <c r="D812" s="49"/>
      <c r="E812" s="50">
        <v>6048.37646484375</v>
      </c>
      <c r="F812" s="50">
        <v>1245.3284912109375</v>
      </c>
      <c r="G812" s="51"/>
      <c r="H812" s="52"/>
      <c r="I812" s="52"/>
      <c r="J812" s="63"/>
      <c r="K812" s="32">
        <v>0</v>
      </c>
      <c r="L812" s="32">
        <v>1</v>
      </c>
      <c r="M812" s="33">
        <v>0</v>
      </c>
      <c r="N812" s="33">
        <v>0.14285700000000001</v>
      </c>
      <c r="O812" s="33">
        <v>0</v>
      </c>
      <c r="P812" s="33">
        <v>0.65540500000000002</v>
      </c>
      <c r="Q812" s="33">
        <v>0</v>
      </c>
      <c r="R812" s="33">
        <v>0</v>
      </c>
      <c r="S812" s="48">
        <v>812</v>
      </c>
      <c r="T81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2" s="54">
        <v>352</v>
      </c>
      <c r="V812" s="54">
        <v>128</v>
      </c>
      <c r="W812" s="54">
        <v>1602</v>
      </c>
      <c r="X812" s="54">
        <v>137</v>
      </c>
      <c r="Y812" s="54">
        <v>7200</v>
      </c>
      <c r="Z812" s="54" t="s">
        <v>5983</v>
      </c>
      <c r="AA812" s="54" t="s">
        <v>6231</v>
      </c>
      <c r="AB812" s="60" t="s">
        <v>6569</v>
      </c>
      <c r="AC812" s="54" t="s">
        <v>6024</v>
      </c>
      <c r="AD812" s="56">
        <v>40133.016875000001</v>
      </c>
      <c r="AE812" s="54" t="s">
        <v>6607</v>
      </c>
      <c r="AF812" s="60" t="s">
        <v>7418</v>
      </c>
      <c r="AG812" s="54" t="s">
        <v>55</v>
      </c>
      <c r="AH812" s="32"/>
      <c r="AI812" s="32"/>
      <c r="AJ812" s="32"/>
      <c r="AK812" s="32"/>
      <c r="AL812" s="32"/>
      <c r="AM812" s="32"/>
      <c r="AN812" s="74" t="s">
        <v>8518</v>
      </c>
      <c r="AO812" s="74" t="s">
        <v>8518</v>
      </c>
      <c r="AP812" s="74" t="s">
        <v>9063</v>
      </c>
      <c r="AQ812" s="74" t="s">
        <v>9063</v>
      </c>
      <c r="AR812" s="2"/>
      <c r="AS812" s="3"/>
      <c r="AT812" s="3"/>
      <c r="AU812" s="3"/>
      <c r="AV812" s="3"/>
    </row>
    <row r="813" spans="1:48" x14ac:dyDescent="0.25">
      <c r="A813" s="46" t="s">
        <v>773</v>
      </c>
      <c r="B813">
        <v>813</v>
      </c>
      <c r="C813" s="47" t="s">
        <v>8267</v>
      </c>
      <c r="D813" s="49"/>
      <c r="E813" s="50">
        <v>445.1796875</v>
      </c>
      <c r="F813" s="50">
        <v>3427.767333984375</v>
      </c>
      <c r="G813" s="51"/>
      <c r="H813" s="52"/>
      <c r="I813" s="52"/>
      <c r="J813" s="63"/>
      <c r="K813" s="32">
        <v>0</v>
      </c>
      <c r="L813" s="32">
        <v>1</v>
      </c>
      <c r="M813" s="33">
        <v>0</v>
      </c>
      <c r="N813" s="33">
        <v>3.7199999999999999E-4</v>
      </c>
      <c r="O813" s="33">
        <v>3.3000000000000003E-5</v>
      </c>
      <c r="P813" s="33">
        <v>0.301122</v>
      </c>
      <c r="Q813" s="33">
        <v>0</v>
      </c>
      <c r="R813" s="33">
        <v>0</v>
      </c>
      <c r="S813" s="48">
        <v>813</v>
      </c>
      <c r="T81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3" s="54">
        <v>186</v>
      </c>
      <c r="V813" s="54">
        <v>58</v>
      </c>
      <c r="W813" s="54">
        <v>100</v>
      </c>
      <c r="X813" s="54">
        <v>340</v>
      </c>
      <c r="Y813" s="54"/>
      <c r="Z813" s="54" t="s">
        <v>5984</v>
      </c>
      <c r="AA813" s="54"/>
      <c r="AB813" s="54"/>
      <c r="AC813" s="54"/>
      <c r="AD813" s="56">
        <v>41261.886111111111</v>
      </c>
      <c r="AE813" s="54" t="s">
        <v>6607</v>
      </c>
      <c r="AF813" s="60" t="s">
        <v>7419</v>
      </c>
      <c r="AG813" s="54" t="s">
        <v>55</v>
      </c>
      <c r="AH813" s="32" t="s">
        <v>2047</v>
      </c>
      <c r="AI813" s="32" t="s">
        <v>2047</v>
      </c>
      <c r="AJ813" s="32" t="s">
        <v>2136</v>
      </c>
      <c r="AK813" s="32" t="s">
        <v>2136</v>
      </c>
      <c r="AL813" s="32"/>
      <c r="AM813" s="32"/>
      <c r="AN813" s="74" t="s">
        <v>8908</v>
      </c>
      <c r="AO813" s="74" t="s">
        <v>8908</v>
      </c>
      <c r="AP813" s="74" t="s">
        <v>9428</v>
      </c>
      <c r="AQ813" s="74" t="s">
        <v>9428</v>
      </c>
      <c r="AR813" s="2"/>
      <c r="AS813" s="3"/>
      <c r="AT813" s="3"/>
      <c r="AU813" s="3"/>
      <c r="AV813" s="3"/>
    </row>
    <row r="814" spans="1:48" x14ac:dyDescent="0.25">
      <c r="A814" s="46" t="s">
        <v>775</v>
      </c>
      <c r="B814">
        <v>814</v>
      </c>
      <c r="C814" s="47" t="s">
        <v>8268</v>
      </c>
      <c r="D814" s="49"/>
      <c r="E814" s="50">
        <v>6628.861328125</v>
      </c>
      <c r="F814" s="50">
        <v>6013.71484375</v>
      </c>
      <c r="G814" s="51"/>
      <c r="H814" s="52"/>
      <c r="I814" s="52"/>
      <c r="J814" s="63"/>
      <c r="K814" s="32">
        <v>1</v>
      </c>
      <c r="L814" s="32">
        <v>1</v>
      </c>
      <c r="M814" s="33">
        <v>868.95115999999996</v>
      </c>
      <c r="N814" s="33">
        <v>3.97E-4</v>
      </c>
      <c r="O814" s="33">
        <v>4.0000000000000003E-5</v>
      </c>
      <c r="P814" s="33">
        <v>0.60688900000000001</v>
      </c>
      <c r="Q814" s="33">
        <v>0</v>
      </c>
      <c r="R814" s="33">
        <v>0</v>
      </c>
      <c r="S814" s="48">
        <v>814</v>
      </c>
      <c r="T81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4" s="54">
        <v>186</v>
      </c>
      <c r="V814" s="54">
        <v>71</v>
      </c>
      <c r="W814" s="54">
        <v>118</v>
      </c>
      <c r="X814" s="54">
        <v>131</v>
      </c>
      <c r="Y814" s="54"/>
      <c r="Z814" s="54" t="s">
        <v>5985</v>
      </c>
      <c r="AA814" s="54" t="s">
        <v>6017</v>
      </c>
      <c r="AB814" s="60" t="s">
        <v>6570</v>
      </c>
      <c r="AC814" s="54"/>
      <c r="AD814" s="56">
        <v>43146.81658564815</v>
      </c>
      <c r="AE814" s="54" t="s">
        <v>6607</v>
      </c>
      <c r="AF814" s="60" t="s">
        <v>7420</v>
      </c>
      <c r="AG814" s="54" t="s">
        <v>55</v>
      </c>
      <c r="AH814" s="32"/>
      <c r="AI814" s="32"/>
      <c r="AJ814" s="32"/>
      <c r="AK814" s="32"/>
      <c r="AL814" s="32"/>
      <c r="AM814" s="32"/>
      <c r="AN814" s="74" t="s">
        <v>8652</v>
      </c>
      <c r="AO814" s="74" t="s">
        <v>8652</v>
      </c>
      <c r="AP814" s="74" t="s">
        <v>9192</v>
      </c>
      <c r="AQ814" s="74" t="s">
        <v>9192</v>
      </c>
      <c r="AR814" s="2"/>
      <c r="AS814" s="3"/>
      <c r="AT814" s="3"/>
      <c r="AU814" s="3"/>
      <c r="AV814" s="3"/>
    </row>
    <row r="815" spans="1:48" x14ac:dyDescent="0.25">
      <c r="A815" s="46" t="s">
        <v>776</v>
      </c>
      <c r="B815">
        <v>815</v>
      </c>
      <c r="C815" s="47" t="s">
        <v>8269</v>
      </c>
      <c r="D815" s="49"/>
      <c r="E815" s="50">
        <v>6888.38623046875</v>
      </c>
      <c r="F815" s="50">
        <v>3523.6328125</v>
      </c>
      <c r="G815" s="51"/>
      <c r="H815" s="52"/>
      <c r="I815" s="52"/>
      <c r="J815" s="63"/>
      <c r="K815" s="32">
        <v>0</v>
      </c>
      <c r="L815" s="32">
        <v>4</v>
      </c>
      <c r="M815" s="33">
        <v>4038.5186640000002</v>
      </c>
      <c r="N815" s="33">
        <v>5.1199999999999998E-4</v>
      </c>
      <c r="O815" s="33">
        <v>1.663E-3</v>
      </c>
      <c r="P815" s="33">
        <v>0.80983400000000005</v>
      </c>
      <c r="Q815" s="33">
        <v>0.25</v>
      </c>
      <c r="R815" s="33">
        <v>0</v>
      </c>
      <c r="S815" s="48">
        <v>815</v>
      </c>
      <c r="T81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5" s="54">
        <v>1350</v>
      </c>
      <c r="V815" s="54">
        <v>586</v>
      </c>
      <c r="W815" s="54">
        <v>14943</v>
      </c>
      <c r="X815" s="54">
        <v>30759</v>
      </c>
      <c r="Y815" s="54"/>
      <c r="Z815" s="54"/>
      <c r="AA815" s="54"/>
      <c r="AB815" s="54"/>
      <c r="AC815" s="54"/>
      <c r="AD815" s="56">
        <v>42438.741863425923</v>
      </c>
      <c r="AE815" s="54" t="s">
        <v>6607</v>
      </c>
      <c r="AF815" s="60" t="s">
        <v>7421</v>
      </c>
      <c r="AG815" s="54" t="s">
        <v>55</v>
      </c>
      <c r="AH815" s="32"/>
      <c r="AI815" s="32"/>
      <c r="AJ815" s="32"/>
      <c r="AK815" s="32"/>
      <c r="AL815" s="32"/>
      <c r="AM815" s="32"/>
      <c r="AN815" s="74" t="s">
        <v>8909</v>
      </c>
      <c r="AO815" s="74" t="s">
        <v>9023</v>
      </c>
      <c r="AP815" s="74" t="s">
        <v>9429</v>
      </c>
      <c r="AQ815" s="74" t="s">
        <v>9429</v>
      </c>
      <c r="AR815" s="2"/>
      <c r="AS815" s="3"/>
      <c r="AT815" s="3"/>
      <c r="AU815" s="3"/>
      <c r="AV815" s="3"/>
    </row>
    <row r="816" spans="1:48" x14ac:dyDescent="0.25">
      <c r="A816" s="46" t="s">
        <v>777</v>
      </c>
      <c r="B816">
        <v>816</v>
      </c>
      <c r="C816" s="47" t="s">
        <v>8270</v>
      </c>
      <c r="D816" s="49"/>
      <c r="E816" s="50">
        <v>4419.228515625</v>
      </c>
      <c r="F816" s="50">
        <v>3115.82080078125</v>
      </c>
      <c r="G816" s="51"/>
      <c r="H816" s="52"/>
      <c r="I816" s="52"/>
      <c r="J816" s="63"/>
      <c r="K816" s="32">
        <v>1</v>
      </c>
      <c r="L816" s="32">
        <v>2</v>
      </c>
      <c r="M816" s="33">
        <v>0</v>
      </c>
      <c r="N816" s="33">
        <v>5.1099999999999995E-4</v>
      </c>
      <c r="O816" s="33">
        <v>1.66E-3</v>
      </c>
      <c r="P816" s="33">
        <v>0.55138500000000001</v>
      </c>
      <c r="Q816" s="33">
        <v>0.5</v>
      </c>
      <c r="R816" s="33">
        <v>0</v>
      </c>
      <c r="S816" s="48">
        <v>816</v>
      </c>
      <c r="T81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6" s="54">
        <v>302</v>
      </c>
      <c r="V816" s="54">
        <v>405</v>
      </c>
      <c r="W816" s="54">
        <v>2871</v>
      </c>
      <c r="X816" s="54">
        <v>51735</v>
      </c>
      <c r="Y816" s="54">
        <v>7200</v>
      </c>
      <c r="Z816" s="54"/>
      <c r="AA816" s="54" t="s">
        <v>6017</v>
      </c>
      <c r="AB816" s="54"/>
      <c r="AC816" s="54" t="s">
        <v>6024</v>
      </c>
      <c r="AD816" s="56">
        <v>42438.750011574077</v>
      </c>
      <c r="AE816" s="54" t="s">
        <v>6607</v>
      </c>
      <c r="AF816" s="60" t="s">
        <v>7422</v>
      </c>
      <c r="AG816" s="54" t="s">
        <v>55</v>
      </c>
      <c r="AH816" s="32" t="s">
        <v>2049</v>
      </c>
      <c r="AI816" s="32" t="s">
        <v>2049</v>
      </c>
      <c r="AJ816" s="32" t="s">
        <v>2139</v>
      </c>
      <c r="AK816" s="32" t="s">
        <v>2139</v>
      </c>
      <c r="AL816" s="32"/>
      <c r="AM816" s="32"/>
      <c r="AN816" s="74" t="s">
        <v>8910</v>
      </c>
      <c r="AO816" s="74" t="s">
        <v>8910</v>
      </c>
      <c r="AP816" s="74" t="s">
        <v>9430</v>
      </c>
      <c r="AQ816" s="74" t="s">
        <v>9430</v>
      </c>
      <c r="AR816" s="2"/>
      <c r="AS816" s="3"/>
      <c r="AT816" s="3"/>
      <c r="AU816" s="3"/>
      <c r="AV816" s="3"/>
    </row>
    <row r="817" spans="1:48" x14ac:dyDescent="0.25">
      <c r="A817" s="46" t="s">
        <v>779</v>
      </c>
      <c r="B817">
        <v>817</v>
      </c>
      <c r="C817" s="47" t="s">
        <v>8271</v>
      </c>
      <c r="D817" s="49"/>
      <c r="E817" s="50">
        <v>7919.60302734375</v>
      </c>
      <c r="F817" s="50">
        <v>6211.2802734375</v>
      </c>
      <c r="G817" s="51"/>
      <c r="H817" s="52"/>
      <c r="I817" s="52"/>
      <c r="J817" s="63"/>
      <c r="K817" s="32">
        <v>2</v>
      </c>
      <c r="L817" s="32">
        <v>4</v>
      </c>
      <c r="M817" s="33">
        <v>1103.776059</v>
      </c>
      <c r="N817" s="33">
        <v>4.9899999999999999E-4</v>
      </c>
      <c r="O817" s="33">
        <v>1.683E-3</v>
      </c>
      <c r="P817" s="33">
        <v>0.79378700000000002</v>
      </c>
      <c r="Q817" s="33">
        <v>0.3</v>
      </c>
      <c r="R817" s="33">
        <v>0.2</v>
      </c>
      <c r="S817" s="48">
        <v>817</v>
      </c>
      <c r="T81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7" s="54">
        <v>766</v>
      </c>
      <c r="V817" s="54">
        <v>750</v>
      </c>
      <c r="W817" s="54">
        <v>18337</v>
      </c>
      <c r="X817" s="54">
        <v>42318</v>
      </c>
      <c r="Y817" s="54">
        <v>7200</v>
      </c>
      <c r="Z817" s="54" t="s">
        <v>5986</v>
      </c>
      <c r="AA817" s="54"/>
      <c r="AB817" s="54"/>
      <c r="AC817" s="54" t="s">
        <v>6024</v>
      </c>
      <c r="AD817" s="56">
        <v>41674.781481481485</v>
      </c>
      <c r="AE817" s="54" t="s">
        <v>6607</v>
      </c>
      <c r="AF817" s="60" t="s">
        <v>7423</v>
      </c>
      <c r="AG817" s="54" t="s">
        <v>55</v>
      </c>
      <c r="AH817" s="32" t="s">
        <v>2050</v>
      </c>
      <c r="AI817" s="32" t="s">
        <v>2050</v>
      </c>
      <c r="AJ817" s="32" t="s">
        <v>2139</v>
      </c>
      <c r="AK817" s="32" t="s">
        <v>2139</v>
      </c>
      <c r="AL817" s="32"/>
      <c r="AM817" s="32"/>
      <c r="AN817" s="74" t="s">
        <v>8911</v>
      </c>
      <c r="AO817" s="74" t="s">
        <v>9024</v>
      </c>
      <c r="AP817" s="74" t="s">
        <v>9431</v>
      </c>
      <c r="AQ817" s="74" t="s">
        <v>9431</v>
      </c>
      <c r="AR817" s="2"/>
      <c r="AS817" s="3"/>
      <c r="AT817" s="3"/>
      <c r="AU817" s="3"/>
      <c r="AV817" s="3"/>
    </row>
    <row r="818" spans="1:48" x14ac:dyDescent="0.25">
      <c r="A818" s="46" t="s">
        <v>785</v>
      </c>
      <c r="B818">
        <v>818</v>
      </c>
      <c r="C818" s="47" t="s">
        <v>8272</v>
      </c>
      <c r="D818" s="49"/>
      <c r="E818" s="50">
        <v>4892.26025390625</v>
      </c>
      <c r="F818" s="50">
        <v>4987.04248046875</v>
      </c>
      <c r="G818" s="51"/>
      <c r="H818" s="52"/>
      <c r="I818" s="52"/>
      <c r="J818" s="63"/>
      <c r="K818" s="32">
        <v>0</v>
      </c>
      <c r="L818" s="32">
        <v>19</v>
      </c>
      <c r="M818" s="33">
        <v>1713.892137</v>
      </c>
      <c r="N818" s="33">
        <v>5.8399999999999999E-4</v>
      </c>
      <c r="O818" s="33">
        <v>7.1450000000000003E-3</v>
      </c>
      <c r="P818" s="33">
        <v>2.1879279999999999</v>
      </c>
      <c r="Q818" s="33">
        <v>9.0643274853801165E-2</v>
      </c>
      <c r="R818" s="33">
        <v>0</v>
      </c>
      <c r="S818" s="48">
        <v>818</v>
      </c>
      <c r="T81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8" s="54">
        <v>1568</v>
      </c>
      <c r="V818" s="54">
        <v>828</v>
      </c>
      <c r="W818" s="54">
        <v>33715</v>
      </c>
      <c r="X818" s="54">
        <v>38621</v>
      </c>
      <c r="Y818" s="54"/>
      <c r="Z818" s="54"/>
      <c r="AA818" s="54"/>
      <c r="AB818" s="54"/>
      <c r="AC818" s="54"/>
      <c r="AD818" s="56">
        <v>41819.437615740739</v>
      </c>
      <c r="AE818" s="54" t="s">
        <v>6607</v>
      </c>
      <c r="AF818" s="60" t="s">
        <v>7424</v>
      </c>
      <c r="AG818" s="54" t="s">
        <v>55</v>
      </c>
      <c r="AH818" s="32" t="s">
        <v>8406</v>
      </c>
      <c r="AI818" s="32" t="s">
        <v>8406</v>
      </c>
      <c r="AJ818" s="32" t="s">
        <v>2189</v>
      </c>
      <c r="AK818" s="32" t="s">
        <v>8418</v>
      </c>
      <c r="AL818" s="32" t="s">
        <v>2251</v>
      </c>
      <c r="AM818" s="32" t="s">
        <v>2251</v>
      </c>
      <c r="AN818" s="74" t="s">
        <v>9653</v>
      </c>
      <c r="AO818" s="74" t="s">
        <v>9733</v>
      </c>
      <c r="AP818" s="74" t="s">
        <v>9823</v>
      </c>
      <c r="AQ818" s="74" t="s">
        <v>9823</v>
      </c>
      <c r="AR818" s="2"/>
      <c r="AS818" s="3"/>
      <c r="AT818" s="3"/>
      <c r="AU818" s="3"/>
      <c r="AV818" s="3"/>
    </row>
    <row r="819" spans="1:48" x14ac:dyDescent="0.25">
      <c r="A819" s="46" t="s">
        <v>854</v>
      </c>
      <c r="B819">
        <v>819</v>
      </c>
      <c r="C819" s="47" t="s">
        <v>8273</v>
      </c>
      <c r="D819" s="49"/>
      <c r="E819" s="50">
        <v>2966.834228515625</v>
      </c>
      <c r="F819" s="50">
        <v>5487.76220703125</v>
      </c>
      <c r="G819" s="51"/>
      <c r="H819" s="52"/>
      <c r="I819" s="52"/>
      <c r="J819" s="63"/>
      <c r="K819" s="32">
        <v>3</v>
      </c>
      <c r="L819" s="32">
        <v>3</v>
      </c>
      <c r="M819" s="33">
        <v>8.573995</v>
      </c>
      <c r="N819" s="33">
        <v>4.95E-4</v>
      </c>
      <c r="O819" s="33">
        <v>1.8090000000000001E-3</v>
      </c>
      <c r="P819" s="33">
        <v>0.68305400000000005</v>
      </c>
      <c r="Q819" s="33">
        <v>0.16666666666666666</v>
      </c>
      <c r="R819" s="33">
        <v>0</v>
      </c>
      <c r="S819" s="48">
        <v>819</v>
      </c>
      <c r="T81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19" s="54">
        <v>508</v>
      </c>
      <c r="V819" s="54">
        <v>877</v>
      </c>
      <c r="W819" s="54">
        <v>53593</v>
      </c>
      <c r="X819" s="54">
        <v>39443</v>
      </c>
      <c r="Y819" s="54">
        <v>7200</v>
      </c>
      <c r="Z819" s="54" t="s">
        <v>5987</v>
      </c>
      <c r="AA819" s="54" t="s">
        <v>6024</v>
      </c>
      <c r="AB819" s="54"/>
      <c r="AC819" s="54" t="s">
        <v>6024</v>
      </c>
      <c r="AD819" s="56">
        <v>40881.621840277781</v>
      </c>
      <c r="AE819" s="54" t="s">
        <v>6607</v>
      </c>
      <c r="AF819" s="60" t="s">
        <v>7425</v>
      </c>
      <c r="AG819" s="54" t="s">
        <v>55</v>
      </c>
      <c r="AH819" s="32" t="s">
        <v>8406</v>
      </c>
      <c r="AI819" s="32" t="s">
        <v>8406</v>
      </c>
      <c r="AJ819" s="32" t="s">
        <v>2189</v>
      </c>
      <c r="AK819" s="32" t="s">
        <v>8418</v>
      </c>
      <c r="AL819" s="32"/>
      <c r="AM819" s="32"/>
      <c r="AN819" s="74" t="s">
        <v>9654</v>
      </c>
      <c r="AO819" s="74" t="s">
        <v>9734</v>
      </c>
      <c r="AP819" s="74" t="s">
        <v>9824</v>
      </c>
      <c r="AQ819" s="74" t="s">
        <v>9824</v>
      </c>
      <c r="AR819" s="2"/>
      <c r="AS819" s="3"/>
      <c r="AT819" s="3"/>
      <c r="AU819" s="3"/>
      <c r="AV819" s="3"/>
    </row>
    <row r="820" spans="1:48" x14ac:dyDescent="0.25">
      <c r="A820" s="46" t="s">
        <v>786</v>
      </c>
      <c r="B820">
        <v>820</v>
      </c>
      <c r="C820" s="47" t="s">
        <v>8274</v>
      </c>
      <c r="D820" s="49"/>
      <c r="E820" s="50">
        <v>8980.84765625</v>
      </c>
      <c r="F820" s="50">
        <v>4696.84228515625</v>
      </c>
      <c r="G820" s="51"/>
      <c r="H820" s="52"/>
      <c r="I820" s="52"/>
      <c r="J820" s="63"/>
      <c r="K820" s="32">
        <v>1</v>
      </c>
      <c r="L820" s="32">
        <v>1</v>
      </c>
      <c r="M820" s="33">
        <v>0</v>
      </c>
      <c r="N820" s="33">
        <v>0</v>
      </c>
      <c r="O820" s="33">
        <v>0</v>
      </c>
      <c r="P820" s="33">
        <v>0.99999899999999997</v>
      </c>
      <c r="Q820" s="33">
        <v>0</v>
      </c>
      <c r="R820" s="33" t="s">
        <v>8309</v>
      </c>
      <c r="S820" s="48">
        <v>820</v>
      </c>
      <c r="T82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0" s="54">
        <v>88</v>
      </c>
      <c r="V820" s="54">
        <v>344</v>
      </c>
      <c r="W820" s="54">
        <v>1752</v>
      </c>
      <c r="X820" s="54">
        <v>3</v>
      </c>
      <c r="Y820" s="54">
        <v>7200</v>
      </c>
      <c r="Z820" s="54" t="s">
        <v>5988</v>
      </c>
      <c r="AA820" s="54" t="s">
        <v>6020</v>
      </c>
      <c r="AB820" s="60" t="s">
        <v>6571</v>
      </c>
      <c r="AC820" s="54" t="s">
        <v>6024</v>
      </c>
      <c r="AD820" s="56">
        <v>40849.305833333332</v>
      </c>
      <c r="AE820" s="54" t="s">
        <v>6607</v>
      </c>
      <c r="AF820" s="60" t="s">
        <v>7426</v>
      </c>
      <c r="AG820" s="54" t="s">
        <v>55</v>
      </c>
      <c r="AH820" s="32" t="s">
        <v>2055</v>
      </c>
      <c r="AI820" s="32" t="s">
        <v>2055</v>
      </c>
      <c r="AJ820" s="32" t="s">
        <v>2139</v>
      </c>
      <c r="AK820" s="32" t="s">
        <v>2139</v>
      </c>
      <c r="AL820" s="32"/>
      <c r="AM820" s="32"/>
      <c r="AN820" s="74" t="s">
        <v>8912</v>
      </c>
      <c r="AO820" s="74" t="s">
        <v>8912</v>
      </c>
      <c r="AP820" s="74" t="s">
        <v>9432</v>
      </c>
      <c r="AQ820" s="74" t="s">
        <v>9432</v>
      </c>
      <c r="AR820" s="2"/>
      <c r="AS820" s="3"/>
      <c r="AT820" s="3"/>
      <c r="AU820" s="3"/>
      <c r="AV820" s="3"/>
    </row>
    <row r="821" spans="1:48" x14ac:dyDescent="0.25">
      <c r="A821" s="46" t="s">
        <v>788</v>
      </c>
      <c r="B821">
        <v>821</v>
      </c>
      <c r="C821" s="47" t="s">
        <v>8275</v>
      </c>
      <c r="D821" s="49"/>
      <c r="E821" s="50">
        <v>2645.918212890625</v>
      </c>
      <c r="F821" s="50">
        <v>2904.1708984375</v>
      </c>
      <c r="G821" s="51"/>
      <c r="H821" s="52"/>
      <c r="I821" s="52"/>
      <c r="J821" s="63"/>
      <c r="K821" s="32">
        <v>2</v>
      </c>
      <c r="L821" s="32">
        <v>1</v>
      </c>
      <c r="M821" s="33">
        <v>0</v>
      </c>
      <c r="N821" s="33">
        <v>1</v>
      </c>
      <c r="O821" s="33">
        <v>0</v>
      </c>
      <c r="P821" s="33">
        <v>1.2982450000000001</v>
      </c>
      <c r="Q821" s="33">
        <v>0</v>
      </c>
      <c r="R821" s="33">
        <v>0</v>
      </c>
      <c r="S821" s="48">
        <v>821</v>
      </c>
      <c r="T82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1" s="54">
        <v>434</v>
      </c>
      <c r="V821" s="54">
        <v>1667</v>
      </c>
      <c r="W821" s="54">
        <v>21938</v>
      </c>
      <c r="X821" s="54">
        <v>48831</v>
      </c>
      <c r="Y821" s="54"/>
      <c r="Z821" s="54" t="s">
        <v>5989</v>
      </c>
      <c r="AA821" s="54" t="s">
        <v>6024</v>
      </c>
      <c r="AB821" s="54"/>
      <c r="AC821" s="54"/>
      <c r="AD821" s="56">
        <v>42041.418819444443</v>
      </c>
      <c r="AE821" s="54" t="s">
        <v>6607</v>
      </c>
      <c r="AF821" s="60" t="s">
        <v>7427</v>
      </c>
      <c r="AG821" s="54" t="s">
        <v>55</v>
      </c>
      <c r="AH821" s="32" t="s">
        <v>2057</v>
      </c>
      <c r="AI821" s="32" t="s">
        <v>2057</v>
      </c>
      <c r="AJ821" s="32" t="s">
        <v>2139</v>
      </c>
      <c r="AK821" s="32" t="s">
        <v>2139</v>
      </c>
      <c r="AL821" s="32"/>
      <c r="AM821" s="32"/>
      <c r="AN821" s="74" t="s">
        <v>8913</v>
      </c>
      <c r="AO821" s="74" t="s">
        <v>8913</v>
      </c>
      <c r="AP821" s="74" t="s">
        <v>9433</v>
      </c>
      <c r="AQ821" s="74" t="s">
        <v>9433</v>
      </c>
      <c r="AR821" s="2"/>
      <c r="AS821" s="3"/>
      <c r="AT821" s="3"/>
      <c r="AU821" s="3"/>
      <c r="AV821" s="3"/>
    </row>
    <row r="822" spans="1:48" x14ac:dyDescent="0.25">
      <c r="A822" s="46" t="s">
        <v>789</v>
      </c>
      <c r="B822">
        <v>822</v>
      </c>
      <c r="C822" s="47" t="s">
        <v>8276</v>
      </c>
      <c r="D822" s="49"/>
      <c r="E822" s="50">
        <v>6456.90673828125</v>
      </c>
      <c r="F822" s="50">
        <v>2983.7353515625</v>
      </c>
      <c r="G822" s="51"/>
      <c r="H822" s="52"/>
      <c r="I822" s="52"/>
      <c r="J822" s="63"/>
      <c r="K822" s="32">
        <v>0</v>
      </c>
      <c r="L822" s="32">
        <v>1</v>
      </c>
      <c r="M822" s="33">
        <v>0</v>
      </c>
      <c r="N822" s="33">
        <v>1</v>
      </c>
      <c r="O822" s="33">
        <v>0</v>
      </c>
      <c r="P822" s="33">
        <v>0.70175399999999999</v>
      </c>
      <c r="Q822" s="33">
        <v>0</v>
      </c>
      <c r="R822" s="33">
        <v>0</v>
      </c>
      <c r="S822" s="48">
        <v>822</v>
      </c>
      <c r="T82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2" s="54">
        <v>584</v>
      </c>
      <c r="V822" s="54">
        <v>1456</v>
      </c>
      <c r="W822" s="54">
        <v>73910</v>
      </c>
      <c r="X822" s="54">
        <v>75791</v>
      </c>
      <c r="Y822" s="54">
        <v>7200</v>
      </c>
      <c r="Z822" s="54" t="s">
        <v>5990</v>
      </c>
      <c r="AA822" s="54" t="s">
        <v>6232</v>
      </c>
      <c r="AB822" s="54"/>
      <c r="AC822" s="54" t="s">
        <v>6606</v>
      </c>
      <c r="AD822" s="56">
        <v>40868.904479166667</v>
      </c>
      <c r="AE822" s="54" t="s">
        <v>6607</v>
      </c>
      <c r="AF822" s="60" t="s">
        <v>7428</v>
      </c>
      <c r="AG822" s="54" t="s">
        <v>55</v>
      </c>
      <c r="AH822" s="32"/>
      <c r="AI822" s="32"/>
      <c r="AJ822" s="32"/>
      <c r="AK822" s="32"/>
      <c r="AL822" s="32"/>
      <c r="AM822" s="32"/>
      <c r="AN822" s="74" t="s">
        <v>8914</v>
      </c>
      <c r="AO822" s="74" t="s">
        <v>8914</v>
      </c>
      <c r="AP822" s="74" t="s">
        <v>9434</v>
      </c>
      <c r="AQ822" s="74" t="s">
        <v>9434</v>
      </c>
      <c r="AR822" s="2"/>
      <c r="AS822" s="3"/>
      <c r="AT822" s="3"/>
      <c r="AU822" s="3"/>
      <c r="AV822" s="3"/>
    </row>
    <row r="823" spans="1:48" x14ac:dyDescent="0.25">
      <c r="A823" s="46" t="s">
        <v>790</v>
      </c>
      <c r="B823">
        <v>823</v>
      </c>
      <c r="C823" s="47" t="s">
        <v>8277</v>
      </c>
      <c r="D823" s="49"/>
      <c r="E823" s="50">
        <v>4161.431640625</v>
      </c>
      <c r="F823" s="50">
        <v>3049.982177734375</v>
      </c>
      <c r="G823" s="51"/>
      <c r="H823" s="52"/>
      <c r="I823" s="52"/>
      <c r="J823" s="63"/>
      <c r="K823" s="32">
        <v>1</v>
      </c>
      <c r="L823" s="32">
        <v>5</v>
      </c>
      <c r="M823" s="33">
        <v>70.157737999999995</v>
      </c>
      <c r="N823" s="33">
        <v>5.1800000000000001E-4</v>
      </c>
      <c r="O823" s="33">
        <v>2.4849999999999998E-3</v>
      </c>
      <c r="P823" s="33">
        <v>0.69987600000000005</v>
      </c>
      <c r="Q823" s="33">
        <v>0.33333333333333331</v>
      </c>
      <c r="R823" s="33">
        <v>0</v>
      </c>
      <c r="S823" s="48">
        <v>823</v>
      </c>
      <c r="T82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3" s="54">
        <v>313</v>
      </c>
      <c r="V823" s="54">
        <v>1661</v>
      </c>
      <c r="W823" s="54">
        <v>14290</v>
      </c>
      <c r="X823" s="54">
        <v>16</v>
      </c>
      <c r="Y823" s="54"/>
      <c r="Z823" s="54" t="s">
        <v>5991</v>
      </c>
      <c r="AA823" s="54"/>
      <c r="AB823" s="60" t="s">
        <v>6572</v>
      </c>
      <c r="AC823" s="54"/>
      <c r="AD823" s="56">
        <v>40976.414363425924</v>
      </c>
      <c r="AE823" s="54" t="s">
        <v>6607</v>
      </c>
      <c r="AF823" s="60" t="s">
        <v>7429</v>
      </c>
      <c r="AG823" s="54" t="s">
        <v>55</v>
      </c>
      <c r="AH823" s="32" t="s">
        <v>8407</v>
      </c>
      <c r="AI823" s="32" t="s">
        <v>8407</v>
      </c>
      <c r="AJ823" s="32" t="s">
        <v>8462</v>
      </c>
      <c r="AK823" s="32" t="s">
        <v>8462</v>
      </c>
      <c r="AL823" s="32"/>
      <c r="AM823" s="32"/>
      <c r="AN823" s="74" t="s">
        <v>8915</v>
      </c>
      <c r="AO823" s="74" t="s">
        <v>9025</v>
      </c>
      <c r="AP823" s="74" t="s">
        <v>9039</v>
      </c>
      <c r="AQ823" s="74" t="s">
        <v>9039</v>
      </c>
      <c r="AR823" s="2"/>
      <c r="AS823" s="3"/>
      <c r="AT823" s="3"/>
      <c r="AU823" s="3"/>
      <c r="AV823" s="3"/>
    </row>
    <row r="824" spans="1:48" x14ac:dyDescent="0.25">
      <c r="A824" s="46" t="s">
        <v>793</v>
      </c>
      <c r="B824">
        <v>824</v>
      </c>
      <c r="C824" s="47" t="s">
        <v>8278</v>
      </c>
      <c r="D824" s="49"/>
      <c r="E824" s="50">
        <v>5648.30615234375</v>
      </c>
      <c r="F824" s="50">
        <v>6175.37841796875</v>
      </c>
      <c r="G824" s="51"/>
      <c r="H824" s="52"/>
      <c r="I824" s="52"/>
      <c r="J824" s="63"/>
      <c r="K824" s="32">
        <v>0</v>
      </c>
      <c r="L824" s="32">
        <v>6</v>
      </c>
      <c r="M824" s="33">
        <v>51.363146</v>
      </c>
      <c r="N824" s="33">
        <v>5.04E-4</v>
      </c>
      <c r="O824" s="33">
        <v>2.3600000000000001E-3</v>
      </c>
      <c r="P824" s="33">
        <v>0.78247500000000003</v>
      </c>
      <c r="Q824" s="33">
        <v>0.4</v>
      </c>
      <c r="R824" s="33">
        <v>0</v>
      </c>
      <c r="S824" s="48">
        <v>824</v>
      </c>
      <c r="T82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4" s="54">
        <v>787</v>
      </c>
      <c r="V824" s="54">
        <v>386</v>
      </c>
      <c r="W824" s="54">
        <v>8293</v>
      </c>
      <c r="X824" s="54">
        <v>21870</v>
      </c>
      <c r="Y824" s="54"/>
      <c r="Z824" s="54" t="s">
        <v>5992</v>
      </c>
      <c r="AA824" s="54"/>
      <c r="AB824" s="54"/>
      <c r="AC824" s="54"/>
      <c r="AD824" s="56">
        <v>43104.719467592593</v>
      </c>
      <c r="AE824" s="54" t="s">
        <v>6607</v>
      </c>
      <c r="AF824" s="60" t="s">
        <v>7430</v>
      </c>
      <c r="AG824" s="54" t="s">
        <v>55</v>
      </c>
      <c r="AH824" s="32" t="s">
        <v>1817</v>
      </c>
      <c r="AI824" s="32" t="s">
        <v>1817</v>
      </c>
      <c r="AJ824" s="32" t="s">
        <v>2137</v>
      </c>
      <c r="AK824" s="32" t="s">
        <v>2137</v>
      </c>
      <c r="AL824" s="32"/>
      <c r="AM824" s="32"/>
      <c r="AN824" s="74" t="s">
        <v>8916</v>
      </c>
      <c r="AO824" s="74" t="s">
        <v>9026</v>
      </c>
      <c r="AP824" s="74" t="s">
        <v>9093</v>
      </c>
      <c r="AQ824" s="74" t="s">
        <v>9093</v>
      </c>
      <c r="AR824" s="2"/>
      <c r="AS824" s="3"/>
      <c r="AT824" s="3"/>
      <c r="AU824" s="3"/>
      <c r="AV824" s="3"/>
    </row>
    <row r="825" spans="1:48" x14ac:dyDescent="0.25">
      <c r="A825" s="46" t="s">
        <v>794</v>
      </c>
      <c r="B825">
        <v>825</v>
      </c>
      <c r="C825" s="47" t="s">
        <v>8279</v>
      </c>
      <c r="D825" s="49"/>
      <c r="E825" s="50">
        <v>2671.0517578125</v>
      </c>
      <c r="F825" s="50">
        <v>4851.06591796875</v>
      </c>
      <c r="G825" s="51"/>
      <c r="H825" s="52"/>
      <c r="I825" s="52"/>
      <c r="J825" s="63"/>
      <c r="K825" s="32">
        <v>2</v>
      </c>
      <c r="L825" s="32">
        <v>4</v>
      </c>
      <c r="M825" s="33">
        <v>6331.6872439999997</v>
      </c>
      <c r="N825" s="33">
        <v>5.5000000000000003E-4</v>
      </c>
      <c r="O825" s="33">
        <v>2.4789999999999999E-3</v>
      </c>
      <c r="P825" s="33">
        <v>0.79492700000000005</v>
      </c>
      <c r="Q825" s="33">
        <v>0.25</v>
      </c>
      <c r="R825" s="33">
        <v>0</v>
      </c>
      <c r="S825" s="48">
        <v>825</v>
      </c>
      <c r="T82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5" s="54">
        <v>80</v>
      </c>
      <c r="V825" s="54">
        <v>23</v>
      </c>
      <c r="W825" s="54">
        <v>179</v>
      </c>
      <c r="X825" s="54">
        <v>356</v>
      </c>
      <c r="Y825" s="54">
        <v>-25200</v>
      </c>
      <c r="Z825" s="54"/>
      <c r="AA825" s="54" t="s">
        <v>6017</v>
      </c>
      <c r="AB825" s="54"/>
      <c r="AC825" s="54" t="s">
        <v>6577</v>
      </c>
      <c r="AD825" s="56">
        <v>43209.678136574075</v>
      </c>
      <c r="AE825" s="54" t="s">
        <v>6607</v>
      </c>
      <c r="AF825" s="60" t="s">
        <v>7431</v>
      </c>
      <c r="AG825" s="54" t="s">
        <v>55</v>
      </c>
      <c r="AH825" s="32" t="s">
        <v>2060</v>
      </c>
      <c r="AI825" s="32" t="s">
        <v>2060</v>
      </c>
      <c r="AJ825" s="32" t="s">
        <v>2139</v>
      </c>
      <c r="AK825" s="32" t="s">
        <v>2139</v>
      </c>
      <c r="AL825" s="32"/>
      <c r="AM825" s="32"/>
      <c r="AN825" s="74" t="s">
        <v>8917</v>
      </c>
      <c r="AO825" s="74" t="s">
        <v>9027</v>
      </c>
      <c r="AP825" s="74" t="s">
        <v>9435</v>
      </c>
      <c r="AQ825" s="74" t="s">
        <v>9435</v>
      </c>
      <c r="AR825" s="2"/>
      <c r="AS825" s="3"/>
      <c r="AT825" s="3"/>
      <c r="AU825" s="3"/>
      <c r="AV825" s="3"/>
    </row>
    <row r="826" spans="1:48" x14ac:dyDescent="0.25">
      <c r="A826" s="46" t="s">
        <v>1014</v>
      </c>
      <c r="B826">
        <v>826</v>
      </c>
      <c r="C826" s="47" t="s">
        <v>8280</v>
      </c>
      <c r="D826" s="49"/>
      <c r="E826" s="50">
        <v>800.08465576171875</v>
      </c>
      <c r="F826" s="50">
        <v>7288.85791015625</v>
      </c>
      <c r="G826" s="51"/>
      <c r="H826" s="52"/>
      <c r="I826" s="52"/>
      <c r="J826" s="63"/>
      <c r="K826" s="32">
        <v>1</v>
      </c>
      <c r="L826" s="32">
        <v>0</v>
      </c>
      <c r="M826" s="33">
        <v>0</v>
      </c>
      <c r="N826" s="33">
        <v>3.9500000000000001E-4</v>
      </c>
      <c r="O826" s="33">
        <v>3.6999999999999998E-5</v>
      </c>
      <c r="P826" s="33">
        <v>0.33257599999999998</v>
      </c>
      <c r="Q826" s="33">
        <v>0</v>
      </c>
      <c r="R826" s="33">
        <v>0</v>
      </c>
      <c r="S826" s="48">
        <v>826</v>
      </c>
      <c r="T82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6" s="54">
        <v>161</v>
      </c>
      <c r="V826" s="54">
        <v>71</v>
      </c>
      <c r="W826" s="54">
        <v>367</v>
      </c>
      <c r="X826" s="54">
        <v>27</v>
      </c>
      <c r="Y826" s="54"/>
      <c r="Z826" s="54"/>
      <c r="AA826" s="54"/>
      <c r="AB826" s="54"/>
      <c r="AC826" s="54"/>
      <c r="AD826" s="56">
        <v>40836.843472222223</v>
      </c>
      <c r="AE826" s="54" t="s">
        <v>6607</v>
      </c>
      <c r="AF826" s="60" t="s">
        <v>7432</v>
      </c>
      <c r="AG826" s="54" t="s">
        <v>54</v>
      </c>
      <c r="AH826" s="32"/>
      <c r="AI826" s="32"/>
      <c r="AJ826" s="32"/>
      <c r="AK826" s="32"/>
      <c r="AL826" s="32"/>
      <c r="AM826" s="32"/>
      <c r="AN826" s="32"/>
      <c r="AO826" s="32"/>
      <c r="AP826" s="32"/>
      <c r="AQ826" s="32"/>
      <c r="AR826" s="2"/>
      <c r="AS826" s="3"/>
      <c r="AT826" s="3"/>
      <c r="AU826" s="3"/>
      <c r="AV826" s="3"/>
    </row>
    <row r="827" spans="1:48" x14ac:dyDescent="0.25">
      <c r="A827" s="46" t="s">
        <v>796</v>
      </c>
      <c r="B827">
        <v>827</v>
      </c>
      <c r="C827" s="47" t="s">
        <v>8281</v>
      </c>
      <c r="D827" s="49"/>
      <c r="E827" s="50">
        <v>455.24490356445313</v>
      </c>
      <c r="F827" s="50">
        <v>6653.421875</v>
      </c>
      <c r="G827" s="51"/>
      <c r="H827" s="52"/>
      <c r="I827" s="52"/>
      <c r="J827" s="63"/>
      <c r="K827" s="32">
        <v>2</v>
      </c>
      <c r="L827" s="32">
        <v>1</v>
      </c>
      <c r="M827" s="33">
        <v>0</v>
      </c>
      <c r="N827" s="33">
        <v>3.9500000000000001E-4</v>
      </c>
      <c r="O827" s="33">
        <v>3.8000000000000002E-5</v>
      </c>
      <c r="P827" s="33">
        <v>0.57839200000000002</v>
      </c>
      <c r="Q827" s="33">
        <v>0</v>
      </c>
      <c r="R827" s="33">
        <v>0</v>
      </c>
      <c r="S827" s="48">
        <v>827</v>
      </c>
      <c r="T82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7" s="54">
        <v>186</v>
      </c>
      <c r="V827" s="54">
        <v>379</v>
      </c>
      <c r="W827" s="54">
        <v>9317</v>
      </c>
      <c r="X827" s="54">
        <v>13539</v>
      </c>
      <c r="Y827" s="54"/>
      <c r="Z827" s="54" t="s">
        <v>5993</v>
      </c>
      <c r="AA827" s="54" t="s">
        <v>6233</v>
      </c>
      <c r="AB827" s="54"/>
      <c r="AC827" s="54"/>
      <c r="AD827" s="56">
        <v>41581.814560185187</v>
      </c>
      <c r="AE827" s="54" t="s">
        <v>6607</v>
      </c>
      <c r="AF827" s="60" t="s">
        <v>7433</v>
      </c>
      <c r="AG827" s="54" t="s">
        <v>55</v>
      </c>
      <c r="AH827" s="32" t="s">
        <v>2064</v>
      </c>
      <c r="AI827" s="32" t="s">
        <v>2064</v>
      </c>
      <c r="AJ827" s="32" t="s">
        <v>2139</v>
      </c>
      <c r="AK827" s="32" t="s">
        <v>2139</v>
      </c>
      <c r="AL827" s="32"/>
      <c r="AM827" s="32"/>
      <c r="AN827" s="74" t="s">
        <v>8918</v>
      </c>
      <c r="AO827" s="74" t="s">
        <v>8918</v>
      </c>
      <c r="AP827" s="74" t="s">
        <v>9436</v>
      </c>
      <c r="AQ827" s="74" t="s">
        <v>9436</v>
      </c>
      <c r="AR827" s="2"/>
      <c r="AS827" s="3"/>
      <c r="AT827" s="3"/>
      <c r="AU827" s="3"/>
      <c r="AV827" s="3"/>
    </row>
    <row r="828" spans="1:48" x14ac:dyDescent="0.25">
      <c r="A828" s="46" t="s">
        <v>1015</v>
      </c>
      <c r="B828">
        <v>828</v>
      </c>
      <c r="C828" s="47" t="s">
        <v>8282</v>
      </c>
      <c r="D828" s="49"/>
      <c r="E828" s="50">
        <v>3878.365478515625</v>
      </c>
      <c r="F828" s="50">
        <v>1765.0706787109375</v>
      </c>
      <c r="G828" s="51"/>
      <c r="H828" s="52"/>
      <c r="I828" s="52"/>
      <c r="J828" s="63"/>
      <c r="K828" s="32">
        <v>1</v>
      </c>
      <c r="L828" s="32">
        <v>0</v>
      </c>
      <c r="M828" s="33">
        <v>0</v>
      </c>
      <c r="N828" s="33">
        <v>3.9500000000000001E-4</v>
      </c>
      <c r="O828" s="33">
        <v>3.6999999999999998E-5</v>
      </c>
      <c r="P828" s="33">
        <v>0.33257599999999998</v>
      </c>
      <c r="Q828" s="33">
        <v>0</v>
      </c>
      <c r="R828" s="33">
        <v>0</v>
      </c>
      <c r="S828" s="48">
        <v>828</v>
      </c>
      <c r="T82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8" s="54">
        <v>408</v>
      </c>
      <c r="V828" s="54">
        <v>226</v>
      </c>
      <c r="W828" s="54">
        <v>3282</v>
      </c>
      <c r="X828" s="54">
        <v>7837</v>
      </c>
      <c r="Y828" s="54"/>
      <c r="Z828" s="54" t="s">
        <v>5994</v>
      </c>
      <c r="AA828" s="54"/>
      <c r="AB828" s="54"/>
      <c r="AC828" s="54"/>
      <c r="AD828" s="56">
        <v>42808.766886574071</v>
      </c>
      <c r="AE828" s="54" t="s">
        <v>6607</v>
      </c>
      <c r="AF828" s="60" t="s">
        <v>7434</v>
      </c>
      <c r="AG828" s="54" t="s">
        <v>54</v>
      </c>
      <c r="AH828" s="32"/>
      <c r="AI828" s="32"/>
      <c r="AJ828" s="32"/>
      <c r="AK828" s="32"/>
      <c r="AL828" s="32"/>
      <c r="AM828" s="32"/>
      <c r="AN828" s="32"/>
      <c r="AO828" s="32"/>
      <c r="AP828" s="32"/>
      <c r="AQ828" s="32"/>
      <c r="AR828" s="2"/>
      <c r="AS828" s="3"/>
      <c r="AT828" s="3"/>
      <c r="AU828" s="3"/>
      <c r="AV828" s="3"/>
    </row>
    <row r="829" spans="1:48" x14ac:dyDescent="0.25">
      <c r="A829" s="46" t="s">
        <v>1016</v>
      </c>
      <c r="B829">
        <v>829</v>
      </c>
      <c r="C829" s="47" t="s">
        <v>8283</v>
      </c>
      <c r="D829" s="49"/>
      <c r="E829" s="50">
        <v>6127.46826171875</v>
      </c>
      <c r="F829" s="50">
        <v>2244.0302734375</v>
      </c>
      <c r="G829" s="51"/>
      <c r="H829" s="52"/>
      <c r="I829" s="52"/>
      <c r="J829" s="63"/>
      <c r="K829" s="32">
        <v>1</v>
      </c>
      <c r="L829" s="32">
        <v>0</v>
      </c>
      <c r="M829" s="33">
        <v>0</v>
      </c>
      <c r="N829" s="33">
        <v>3.9500000000000001E-4</v>
      </c>
      <c r="O829" s="33">
        <v>3.6999999999999998E-5</v>
      </c>
      <c r="P829" s="33">
        <v>0.33257599999999998</v>
      </c>
      <c r="Q829" s="33">
        <v>0</v>
      </c>
      <c r="R829" s="33">
        <v>0</v>
      </c>
      <c r="S829" s="48">
        <v>829</v>
      </c>
      <c r="T82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29" s="54">
        <v>254</v>
      </c>
      <c r="V829" s="54">
        <v>2336</v>
      </c>
      <c r="W829" s="54">
        <v>5190</v>
      </c>
      <c r="X829" s="54">
        <v>366</v>
      </c>
      <c r="Y829" s="54">
        <v>7200</v>
      </c>
      <c r="Z829" s="54" t="s">
        <v>5995</v>
      </c>
      <c r="AA829" s="54" t="s">
        <v>6020</v>
      </c>
      <c r="AB829" s="60" t="s">
        <v>6573</v>
      </c>
      <c r="AC829" s="54" t="s">
        <v>6024</v>
      </c>
      <c r="AD829" s="56">
        <v>40604.904282407406</v>
      </c>
      <c r="AE829" s="54" t="s">
        <v>6607</v>
      </c>
      <c r="AF829" s="60" t="s">
        <v>7435</v>
      </c>
      <c r="AG829" s="54" t="s">
        <v>54</v>
      </c>
      <c r="AH829" s="32"/>
      <c r="AI829" s="32"/>
      <c r="AJ829" s="32"/>
      <c r="AK829" s="32"/>
      <c r="AL829" s="32"/>
      <c r="AM829" s="32"/>
      <c r="AN829" s="32"/>
      <c r="AO829" s="32"/>
      <c r="AP829" s="32"/>
      <c r="AQ829" s="32"/>
      <c r="AR829" s="2"/>
      <c r="AS829" s="3"/>
      <c r="AT829" s="3"/>
      <c r="AU829" s="3"/>
      <c r="AV829" s="3"/>
    </row>
    <row r="830" spans="1:48" x14ac:dyDescent="0.25">
      <c r="A830" s="46" t="s">
        <v>805</v>
      </c>
      <c r="B830">
        <v>830</v>
      </c>
      <c r="C830" s="47" t="s">
        <v>8284</v>
      </c>
      <c r="D830" s="49"/>
      <c r="E830" s="50">
        <v>4768.5849609375</v>
      </c>
      <c r="F830" s="50">
        <v>5248.5390625</v>
      </c>
      <c r="G830" s="51"/>
      <c r="H830" s="52"/>
      <c r="I830" s="52"/>
      <c r="J830" s="63"/>
      <c r="K830" s="32">
        <v>0</v>
      </c>
      <c r="L830" s="32">
        <v>7</v>
      </c>
      <c r="M830" s="33">
        <v>277.68111800000003</v>
      </c>
      <c r="N830" s="33">
        <v>5.6099999999999998E-4</v>
      </c>
      <c r="O830" s="33">
        <v>4.0309999999999999E-3</v>
      </c>
      <c r="P830" s="33">
        <v>0.932446</v>
      </c>
      <c r="Q830" s="33">
        <v>0.2857142857142857</v>
      </c>
      <c r="R830" s="33">
        <v>0</v>
      </c>
      <c r="S830" s="48">
        <v>830</v>
      </c>
      <c r="T83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0" s="54">
        <v>186</v>
      </c>
      <c r="V830" s="54">
        <v>61</v>
      </c>
      <c r="W830" s="54">
        <v>1544</v>
      </c>
      <c r="X830" s="54">
        <v>3204</v>
      </c>
      <c r="Y830" s="54"/>
      <c r="Z830" s="54" t="s">
        <v>5996</v>
      </c>
      <c r="AA830" s="54"/>
      <c r="AB830" s="54"/>
      <c r="AC830" s="54"/>
      <c r="AD830" s="56">
        <v>42665.296898148146</v>
      </c>
      <c r="AE830" s="54" t="s">
        <v>6607</v>
      </c>
      <c r="AF830" s="60" t="s">
        <v>7436</v>
      </c>
      <c r="AG830" s="54" t="s">
        <v>55</v>
      </c>
      <c r="AH830" s="32" t="s">
        <v>8408</v>
      </c>
      <c r="AI830" s="32" t="s">
        <v>8408</v>
      </c>
      <c r="AJ830" s="32" t="s">
        <v>8463</v>
      </c>
      <c r="AK830" s="32" t="s">
        <v>8463</v>
      </c>
      <c r="AL830" s="32" t="s">
        <v>8474</v>
      </c>
      <c r="AM830" s="32" t="s">
        <v>8476</v>
      </c>
      <c r="AN830" s="74" t="s">
        <v>9655</v>
      </c>
      <c r="AO830" s="74" t="s">
        <v>9735</v>
      </c>
      <c r="AP830" s="74" t="s">
        <v>9222</v>
      </c>
      <c r="AQ830" s="74" t="s">
        <v>9222</v>
      </c>
      <c r="AR830" s="2"/>
      <c r="AS830" s="3"/>
      <c r="AT830" s="3"/>
      <c r="AU830" s="3"/>
      <c r="AV830" s="3"/>
    </row>
    <row r="831" spans="1:48" x14ac:dyDescent="0.25">
      <c r="A831" s="46" t="s">
        <v>809</v>
      </c>
      <c r="B831">
        <v>831</v>
      </c>
      <c r="C831" s="47" t="s">
        <v>8285</v>
      </c>
      <c r="D831" s="49"/>
      <c r="E831" s="50">
        <v>8311.1318359375</v>
      </c>
      <c r="F831" s="50">
        <v>3190.733154296875</v>
      </c>
      <c r="G831" s="51"/>
      <c r="H831" s="52"/>
      <c r="I831" s="52"/>
      <c r="J831" s="63"/>
      <c r="K831" s="32">
        <v>2</v>
      </c>
      <c r="L831" s="32">
        <v>1</v>
      </c>
      <c r="M831" s="33">
        <v>0</v>
      </c>
      <c r="N831" s="33">
        <v>4.15E-4</v>
      </c>
      <c r="O831" s="33">
        <v>2.2499999999999999E-4</v>
      </c>
      <c r="P831" s="33">
        <v>0.46759400000000001</v>
      </c>
      <c r="Q831" s="33">
        <v>0</v>
      </c>
      <c r="R831" s="33">
        <v>0</v>
      </c>
      <c r="S831" s="48">
        <v>831</v>
      </c>
      <c r="T83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1" s="54">
        <v>900</v>
      </c>
      <c r="V831" s="54">
        <v>634</v>
      </c>
      <c r="W831" s="54">
        <v>4957</v>
      </c>
      <c r="X831" s="54">
        <v>5908</v>
      </c>
      <c r="Y831" s="54"/>
      <c r="Z831" s="54" t="s">
        <v>5997</v>
      </c>
      <c r="AA831" s="54"/>
      <c r="AB831" s="54"/>
      <c r="AC831" s="54"/>
      <c r="AD831" s="56">
        <v>42378.616979166669</v>
      </c>
      <c r="AE831" s="54" t="s">
        <v>6607</v>
      </c>
      <c r="AF831" s="60" t="s">
        <v>7437</v>
      </c>
      <c r="AG831" s="54" t="s">
        <v>55</v>
      </c>
      <c r="AH831" s="32" t="s">
        <v>1989</v>
      </c>
      <c r="AI831" s="32" t="s">
        <v>1989</v>
      </c>
      <c r="AJ831" s="32" t="s">
        <v>2162</v>
      </c>
      <c r="AK831" s="32" t="s">
        <v>2162</v>
      </c>
      <c r="AL831" s="32"/>
      <c r="AM831" s="32"/>
      <c r="AN831" s="74" t="s">
        <v>8919</v>
      </c>
      <c r="AO831" s="74" t="s">
        <v>8919</v>
      </c>
      <c r="AP831" s="74" t="s">
        <v>9437</v>
      </c>
      <c r="AQ831" s="74" t="s">
        <v>9437</v>
      </c>
      <c r="AR831" s="2"/>
      <c r="AS831" s="3"/>
      <c r="AT831" s="3"/>
      <c r="AU831" s="3"/>
      <c r="AV831" s="3"/>
    </row>
    <row r="832" spans="1:48" x14ac:dyDescent="0.25">
      <c r="A832" s="46" t="s">
        <v>811</v>
      </c>
      <c r="B832">
        <v>832</v>
      </c>
      <c r="C832" s="47" t="s">
        <v>8286</v>
      </c>
      <c r="D832" s="49"/>
      <c r="E832" s="50">
        <v>5303.4033203125</v>
      </c>
      <c r="F832" s="50">
        <v>4973.5517578125</v>
      </c>
      <c r="G832" s="51"/>
      <c r="H832" s="52"/>
      <c r="I832" s="52"/>
      <c r="J832" s="63"/>
      <c r="K832" s="32">
        <v>0</v>
      </c>
      <c r="L832" s="32">
        <v>20</v>
      </c>
      <c r="M832" s="33">
        <v>1509.552684</v>
      </c>
      <c r="N832" s="33">
        <v>5.6300000000000002E-4</v>
      </c>
      <c r="O832" s="33">
        <v>7.8659999999999997E-3</v>
      </c>
      <c r="P832" s="33">
        <v>2.2551899999999998</v>
      </c>
      <c r="Q832" s="33">
        <v>0.11578947368421053</v>
      </c>
      <c r="R832" s="33">
        <v>0</v>
      </c>
      <c r="S832" s="48">
        <v>832</v>
      </c>
      <c r="T83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2" s="54">
        <v>244</v>
      </c>
      <c r="V832" s="54">
        <v>463</v>
      </c>
      <c r="W832" s="54">
        <v>28305</v>
      </c>
      <c r="X832" s="54">
        <v>50038</v>
      </c>
      <c r="Y832" s="54">
        <v>7200</v>
      </c>
      <c r="Z832" s="54"/>
      <c r="AA832" s="54"/>
      <c r="AB832" s="54"/>
      <c r="AC832" s="54" t="s">
        <v>6024</v>
      </c>
      <c r="AD832" s="56">
        <v>42639.38140046296</v>
      </c>
      <c r="AE832" s="54" t="s">
        <v>6607</v>
      </c>
      <c r="AF832" s="60" t="s">
        <v>7438</v>
      </c>
      <c r="AG832" s="54" t="s">
        <v>55</v>
      </c>
      <c r="AH832" s="32" t="s">
        <v>9511</v>
      </c>
      <c r="AI832" s="32" t="s">
        <v>9511</v>
      </c>
      <c r="AJ832" s="32" t="s">
        <v>9524</v>
      </c>
      <c r="AK832" s="32" t="s">
        <v>9524</v>
      </c>
      <c r="AL832" s="32"/>
      <c r="AM832" s="32"/>
      <c r="AN832" s="74" t="s">
        <v>9656</v>
      </c>
      <c r="AO832" s="74" t="s">
        <v>9736</v>
      </c>
      <c r="AP832" s="74" t="s">
        <v>9825</v>
      </c>
      <c r="AQ832" s="74" t="s">
        <v>9825</v>
      </c>
      <c r="AR832" s="2"/>
      <c r="AS832" s="3"/>
      <c r="AT832" s="3"/>
      <c r="AU832" s="3"/>
      <c r="AV832" s="3"/>
    </row>
    <row r="833" spans="1:48" x14ac:dyDescent="0.25">
      <c r="A833" s="46" t="s">
        <v>1017</v>
      </c>
      <c r="B833">
        <v>833</v>
      </c>
      <c r="C833" s="47" t="s">
        <v>8287</v>
      </c>
      <c r="D833" s="49"/>
      <c r="E833" s="50">
        <v>8596.2470703125</v>
      </c>
      <c r="F833" s="50">
        <v>4806.7724609375</v>
      </c>
      <c r="G833" s="51"/>
      <c r="H833" s="52"/>
      <c r="I833" s="52"/>
      <c r="J833" s="63"/>
      <c r="K833" s="32">
        <v>2</v>
      </c>
      <c r="L833" s="32">
        <v>0</v>
      </c>
      <c r="M833" s="33">
        <v>0</v>
      </c>
      <c r="N833" s="33">
        <v>3.9599999999999998E-4</v>
      </c>
      <c r="O833" s="33">
        <v>2.0599999999999999E-4</v>
      </c>
      <c r="P833" s="33">
        <v>0.36694300000000002</v>
      </c>
      <c r="Q833" s="33">
        <v>0.5</v>
      </c>
      <c r="R833" s="33">
        <v>0</v>
      </c>
      <c r="S833" s="48">
        <v>833</v>
      </c>
      <c r="T83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3" s="54">
        <v>41</v>
      </c>
      <c r="V833" s="54">
        <v>16</v>
      </c>
      <c r="W833" s="54">
        <v>173</v>
      </c>
      <c r="X833" s="54">
        <v>230</v>
      </c>
      <c r="Y833" s="54"/>
      <c r="Z833" s="54" t="s">
        <v>5998</v>
      </c>
      <c r="AA833" s="54" t="s">
        <v>6017</v>
      </c>
      <c r="AB833" s="54"/>
      <c r="AC833" s="54"/>
      <c r="AD833" s="56">
        <v>43188.943923611114</v>
      </c>
      <c r="AE833" s="54" t="s">
        <v>6607</v>
      </c>
      <c r="AF833" s="60" t="s">
        <v>7439</v>
      </c>
      <c r="AG833" s="54" t="s">
        <v>54</v>
      </c>
      <c r="AH833" s="32"/>
      <c r="AI833" s="32"/>
      <c r="AJ833" s="32"/>
      <c r="AK833" s="32"/>
      <c r="AL833" s="32"/>
      <c r="AM833" s="32"/>
      <c r="AN833" s="32"/>
      <c r="AO833" s="32"/>
      <c r="AP833" s="32"/>
      <c r="AQ833" s="32"/>
      <c r="AR833" s="2"/>
      <c r="AS833" s="3"/>
      <c r="AT833" s="3"/>
      <c r="AU833" s="3"/>
      <c r="AV833" s="3"/>
    </row>
    <row r="834" spans="1:48" x14ac:dyDescent="0.25">
      <c r="A834" s="46" t="s">
        <v>814</v>
      </c>
      <c r="B834">
        <v>834</v>
      </c>
      <c r="C834" s="47" t="s">
        <v>8288</v>
      </c>
      <c r="D834" s="49"/>
      <c r="E834" s="50">
        <v>4582.6484375</v>
      </c>
      <c r="F834" s="50">
        <v>4800.46484375</v>
      </c>
      <c r="G834" s="51"/>
      <c r="H834" s="52"/>
      <c r="I834" s="52"/>
      <c r="J834" s="63"/>
      <c r="K834" s="32">
        <v>1</v>
      </c>
      <c r="L834" s="32">
        <v>12</v>
      </c>
      <c r="M834" s="33">
        <v>1393.0160739999999</v>
      </c>
      <c r="N834" s="33">
        <v>5.13E-4</v>
      </c>
      <c r="O834" s="33">
        <v>3.5379999999999999E-3</v>
      </c>
      <c r="P834" s="33">
        <v>1.47814</v>
      </c>
      <c r="Q834" s="33">
        <v>6.363636363636363E-2</v>
      </c>
      <c r="R834" s="33">
        <v>0</v>
      </c>
      <c r="S834" s="48">
        <v>834</v>
      </c>
      <c r="T83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4" s="54">
        <v>231</v>
      </c>
      <c r="V834" s="54">
        <v>934</v>
      </c>
      <c r="W834" s="54">
        <v>76112</v>
      </c>
      <c r="X834" s="54">
        <v>54721</v>
      </c>
      <c r="Y834" s="54">
        <v>7200</v>
      </c>
      <c r="Z834" s="54" t="s">
        <v>5999</v>
      </c>
      <c r="AA834" s="54" t="s">
        <v>6234</v>
      </c>
      <c r="AB834" s="54"/>
      <c r="AC834" s="54" t="s">
        <v>6024</v>
      </c>
      <c r="AD834" s="56">
        <v>41830.709594907406</v>
      </c>
      <c r="AE834" s="54" t="s">
        <v>6607</v>
      </c>
      <c r="AF834" s="60" t="s">
        <v>7440</v>
      </c>
      <c r="AG834" s="54" t="s">
        <v>55</v>
      </c>
      <c r="AH834" s="32" t="s">
        <v>9512</v>
      </c>
      <c r="AI834" s="32" t="s">
        <v>9512</v>
      </c>
      <c r="AJ834" s="32" t="s">
        <v>8440</v>
      </c>
      <c r="AK834" s="32" t="s">
        <v>8440</v>
      </c>
      <c r="AL834" s="32"/>
      <c r="AM834" s="32"/>
      <c r="AN834" s="74" t="s">
        <v>9657</v>
      </c>
      <c r="AO834" s="74" t="s">
        <v>9737</v>
      </c>
      <c r="AP834" s="74" t="s">
        <v>9401</v>
      </c>
      <c r="AQ834" s="74" t="s">
        <v>9401</v>
      </c>
      <c r="AR834" s="2"/>
      <c r="AS834" s="3"/>
      <c r="AT834" s="3"/>
      <c r="AU834" s="3"/>
      <c r="AV834" s="3"/>
    </row>
    <row r="835" spans="1:48" x14ac:dyDescent="0.25">
      <c r="A835" s="46" t="s">
        <v>855</v>
      </c>
      <c r="B835">
        <v>835</v>
      </c>
      <c r="C835" s="47" t="s">
        <v>8289</v>
      </c>
      <c r="D835" s="49"/>
      <c r="E835" s="50">
        <v>3958.248046875</v>
      </c>
      <c r="F835" s="50">
        <v>3822.571044921875</v>
      </c>
      <c r="G835" s="51"/>
      <c r="H835" s="52"/>
      <c r="I835" s="52"/>
      <c r="J835" s="63"/>
      <c r="K835" s="32">
        <v>9</v>
      </c>
      <c r="L835" s="32">
        <v>1</v>
      </c>
      <c r="M835" s="33">
        <v>1813.506494</v>
      </c>
      <c r="N835" s="33">
        <v>4.7600000000000002E-4</v>
      </c>
      <c r="O835" s="33">
        <v>1.175E-3</v>
      </c>
      <c r="P835" s="33">
        <v>1.420051</v>
      </c>
      <c r="Q835" s="33">
        <v>0</v>
      </c>
      <c r="R835" s="33">
        <v>0</v>
      </c>
      <c r="S835" s="48">
        <v>835</v>
      </c>
      <c r="T83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5" s="54">
        <v>27</v>
      </c>
      <c r="V835" s="54">
        <v>2941</v>
      </c>
      <c r="W835" s="54">
        <v>1282</v>
      </c>
      <c r="X835" s="54">
        <v>2827</v>
      </c>
      <c r="Y835" s="54">
        <v>10800</v>
      </c>
      <c r="Z835" s="54"/>
      <c r="AA835" s="54"/>
      <c r="AB835" s="54"/>
      <c r="AC835" s="54" t="s">
        <v>6576</v>
      </c>
      <c r="AD835" s="56">
        <v>41403.261990740742</v>
      </c>
      <c r="AE835" s="54" t="s">
        <v>6607</v>
      </c>
      <c r="AF835" s="60" t="s">
        <v>7441</v>
      </c>
      <c r="AG835" s="54" t="s">
        <v>55</v>
      </c>
      <c r="AH835" s="32" t="s">
        <v>2127</v>
      </c>
      <c r="AI835" s="32" t="s">
        <v>2127</v>
      </c>
      <c r="AJ835" s="32" t="s">
        <v>2139</v>
      </c>
      <c r="AK835" s="32" t="s">
        <v>2139</v>
      </c>
      <c r="AL835" s="32"/>
      <c r="AM835" s="32"/>
      <c r="AN835" s="74" t="s">
        <v>8920</v>
      </c>
      <c r="AO835" s="74" t="s">
        <v>8920</v>
      </c>
      <c r="AP835" s="74" t="s">
        <v>9438</v>
      </c>
      <c r="AQ835" s="74" t="s">
        <v>9438</v>
      </c>
      <c r="AR835" s="2"/>
      <c r="AS835" s="3"/>
      <c r="AT835" s="3"/>
      <c r="AU835" s="3"/>
      <c r="AV835" s="3"/>
    </row>
    <row r="836" spans="1:48" x14ac:dyDescent="0.25">
      <c r="A836" s="46" t="s">
        <v>820</v>
      </c>
      <c r="B836">
        <v>836</v>
      </c>
      <c r="C836" s="47" t="s">
        <v>8290</v>
      </c>
      <c r="D836" s="49"/>
      <c r="E836" s="50">
        <v>5338.47705078125</v>
      </c>
      <c r="F836" s="50">
        <v>3558.734375</v>
      </c>
      <c r="G836" s="51"/>
      <c r="H836" s="52"/>
      <c r="I836" s="52"/>
      <c r="J836" s="63"/>
      <c r="K836" s="32">
        <v>0</v>
      </c>
      <c r="L836" s="32">
        <v>5</v>
      </c>
      <c r="M836" s="33">
        <v>120.083153</v>
      </c>
      <c r="N836" s="33">
        <v>4.84E-4</v>
      </c>
      <c r="O836" s="33">
        <v>1.4040000000000001E-3</v>
      </c>
      <c r="P836" s="33">
        <v>0.71430099999999996</v>
      </c>
      <c r="Q836" s="33">
        <v>0.25</v>
      </c>
      <c r="R836" s="33">
        <v>0</v>
      </c>
      <c r="S836" s="48">
        <v>836</v>
      </c>
      <c r="T83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6" s="54">
        <v>38</v>
      </c>
      <c r="V836" s="54">
        <v>257</v>
      </c>
      <c r="W836" s="54">
        <v>14261</v>
      </c>
      <c r="X836" s="54">
        <v>594</v>
      </c>
      <c r="Y836" s="54">
        <v>7200</v>
      </c>
      <c r="Z836" s="54"/>
      <c r="AA836" s="54" t="s">
        <v>6024</v>
      </c>
      <c r="AB836" s="54"/>
      <c r="AC836" s="54" t="s">
        <v>6024</v>
      </c>
      <c r="AD836" s="56">
        <v>40854.528240740743</v>
      </c>
      <c r="AE836" s="54" t="s">
        <v>6607</v>
      </c>
      <c r="AF836" s="60" t="s">
        <v>7442</v>
      </c>
      <c r="AG836" s="54" t="s">
        <v>55</v>
      </c>
      <c r="AH836" s="32"/>
      <c r="AI836" s="32"/>
      <c r="AJ836" s="32"/>
      <c r="AK836" s="32"/>
      <c r="AL836" s="32"/>
      <c r="AM836" s="32"/>
      <c r="AN836" s="74" t="s">
        <v>9658</v>
      </c>
      <c r="AO836" s="74" t="s">
        <v>9738</v>
      </c>
      <c r="AP836" s="74" t="s">
        <v>9442</v>
      </c>
      <c r="AQ836" s="74" t="s">
        <v>9442</v>
      </c>
      <c r="AR836" s="2"/>
      <c r="AS836" s="3"/>
      <c r="AT836" s="3"/>
      <c r="AU836" s="3"/>
      <c r="AV836" s="3"/>
    </row>
    <row r="837" spans="1:48" x14ac:dyDescent="0.25">
      <c r="A837" s="46" t="s">
        <v>822</v>
      </c>
      <c r="B837">
        <v>837</v>
      </c>
      <c r="C837" s="47" t="s">
        <v>8291</v>
      </c>
      <c r="D837" s="49"/>
      <c r="E837" s="50">
        <v>6513.5869140625</v>
      </c>
      <c r="F837" s="50">
        <v>8307.5263671875</v>
      </c>
      <c r="G837" s="51"/>
      <c r="H837" s="52"/>
      <c r="I837" s="52"/>
      <c r="J837" s="63"/>
      <c r="K837" s="32">
        <v>0</v>
      </c>
      <c r="L837" s="32">
        <v>1</v>
      </c>
      <c r="M837" s="33">
        <v>0</v>
      </c>
      <c r="N837" s="33">
        <v>4.15E-4</v>
      </c>
      <c r="O837" s="33">
        <v>2.1499999999999999E-4</v>
      </c>
      <c r="P837" s="33">
        <v>0.26886599999999999</v>
      </c>
      <c r="Q837" s="33">
        <v>0</v>
      </c>
      <c r="R837" s="33">
        <v>0</v>
      </c>
      <c r="S837" s="48">
        <v>837</v>
      </c>
      <c r="T83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7" s="54">
        <v>927</v>
      </c>
      <c r="V837" s="54">
        <v>760</v>
      </c>
      <c r="W837" s="54">
        <v>5877</v>
      </c>
      <c r="X837" s="54">
        <v>18066</v>
      </c>
      <c r="Y837" s="54"/>
      <c r="Z837" s="54" t="s">
        <v>6000</v>
      </c>
      <c r="AA837" s="54" t="s">
        <v>6020</v>
      </c>
      <c r="AB837" s="54"/>
      <c r="AC837" s="54"/>
      <c r="AD837" s="56">
        <v>41701.882453703707</v>
      </c>
      <c r="AE837" s="54" t="s">
        <v>6607</v>
      </c>
      <c r="AF837" s="60" t="s">
        <v>7443</v>
      </c>
      <c r="AG837" s="54" t="s">
        <v>55</v>
      </c>
      <c r="AH837" s="32"/>
      <c r="AI837" s="32"/>
      <c r="AJ837" s="32"/>
      <c r="AK837" s="32"/>
      <c r="AL837" s="32"/>
      <c r="AM837" s="32"/>
      <c r="AN837" s="74" t="s">
        <v>9659</v>
      </c>
      <c r="AO837" s="74" t="s">
        <v>9659</v>
      </c>
      <c r="AP837" s="74" t="s">
        <v>9826</v>
      </c>
      <c r="AQ837" s="74" t="s">
        <v>9826</v>
      </c>
      <c r="AR837" s="2"/>
      <c r="AS837" s="3"/>
      <c r="AT837" s="3"/>
      <c r="AU837" s="3"/>
      <c r="AV837" s="3"/>
    </row>
    <row r="838" spans="1:48" x14ac:dyDescent="0.25">
      <c r="A838" s="46" t="s">
        <v>823</v>
      </c>
      <c r="B838">
        <v>838</v>
      </c>
      <c r="C838" s="47" t="s">
        <v>8292</v>
      </c>
      <c r="D838" s="49"/>
      <c r="E838" s="50">
        <v>6573.45556640625</v>
      </c>
      <c r="F838" s="50">
        <v>1823.0377197265625</v>
      </c>
      <c r="G838" s="51"/>
      <c r="H838" s="52"/>
      <c r="I838" s="52"/>
      <c r="J838" s="63"/>
      <c r="K838" s="32">
        <v>0</v>
      </c>
      <c r="L838" s="32">
        <v>1</v>
      </c>
      <c r="M838" s="33">
        <v>0</v>
      </c>
      <c r="N838" s="33">
        <v>4.2099999999999999E-4</v>
      </c>
      <c r="O838" s="33">
        <v>2.6699999999999998E-4</v>
      </c>
      <c r="P838" s="33">
        <v>0.25938099999999997</v>
      </c>
      <c r="Q838" s="33">
        <v>0</v>
      </c>
      <c r="R838" s="33">
        <v>0</v>
      </c>
      <c r="S838" s="48">
        <v>838</v>
      </c>
      <c r="T83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8" s="54">
        <v>360</v>
      </c>
      <c r="V838" s="54">
        <v>416</v>
      </c>
      <c r="W838" s="54">
        <v>11779</v>
      </c>
      <c r="X838" s="54">
        <v>5377</v>
      </c>
      <c r="Y838" s="54"/>
      <c r="Z838" s="54" t="s">
        <v>6001</v>
      </c>
      <c r="AA838" s="54" t="s">
        <v>6034</v>
      </c>
      <c r="AB838" s="54"/>
      <c r="AC838" s="54"/>
      <c r="AD838" s="56">
        <v>40958.955011574071</v>
      </c>
      <c r="AE838" s="54" t="s">
        <v>6607</v>
      </c>
      <c r="AF838" s="60" t="s">
        <v>7444</v>
      </c>
      <c r="AG838" s="54" t="s">
        <v>55</v>
      </c>
      <c r="AH838" s="32"/>
      <c r="AI838" s="32"/>
      <c r="AJ838" s="32"/>
      <c r="AK838" s="32"/>
      <c r="AL838" s="32"/>
      <c r="AM838" s="32"/>
      <c r="AN838" s="74" t="s">
        <v>8838</v>
      </c>
      <c r="AO838" s="74" t="s">
        <v>8838</v>
      </c>
      <c r="AP838" s="74" t="s">
        <v>9366</v>
      </c>
      <c r="AQ838" s="74" t="s">
        <v>9366</v>
      </c>
      <c r="AR838" s="2"/>
      <c r="AS838" s="3"/>
      <c r="AT838" s="3"/>
      <c r="AU838" s="3"/>
      <c r="AV838" s="3"/>
    </row>
    <row r="839" spans="1:48" x14ac:dyDescent="0.25">
      <c r="A839" s="46" t="s">
        <v>824</v>
      </c>
      <c r="B839">
        <v>839</v>
      </c>
      <c r="C839" s="47" t="s">
        <v>8293</v>
      </c>
      <c r="D839" s="49"/>
      <c r="E839" s="50">
        <v>5881.5078125</v>
      </c>
      <c r="F839" s="50">
        <v>4662.8408203125</v>
      </c>
      <c r="G839" s="51"/>
      <c r="H839" s="52"/>
      <c r="I839" s="52"/>
      <c r="J839" s="63"/>
      <c r="K839" s="32">
        <v>0</v>
      </c>
      <c r="L839" s="32">
        <v>21</v>
      </c>
      <c r="M839" s="33">
        <v>15414.474815</v>
      </c>
      <c r="N839" s="33">
        <v>5.9699999999999998E-4</v>
      </c>
      <c r="O839" s="33">
        <v>5.2880000000000002E-3</v>
      </c>
      <c r="P839" s="33">
        <v>2.6660270000000001</v>
      </c>
      <c r="Q839" s="33">
        <v>7.3809523809523811E-2</v>
      </c>
      <c r="R839" s="33">
        <v>0</v>
      </c>
      <c r="S839" s="48">
        <v>839</v>
      </c>
      <c r="T839"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39" s="54">
        <v>107</v>
      </c>
      <c r="V839" s="54">
        <v>115</v>
      </c>
      <c r="W839" s="54">
        <v>2023</v>
      </c>
      <c r="X839" s="54">
        <v>2282</v>
      </c>
      <c r="Y839" s="54"/>
      <c r="Z839" s="54" t="s">
        <v>6002</v>
      </c>
      <c r="AA839" s="54" t="s">
        <v>6017</v>
      </c>
      <c r="AB839" s="54"/>
      <c r="AC839" s="54"/>
      <c r="AD839" s="56">
        <v>43229.396180555559</v>
      </c>
      <c r="AE839" s="54" t="s">
        <v>6607</v>
      </c>
      <c r="AF839" s="60" t="s">
        <v>7445</v>
      </c>
      <c r="AG839" s="54" t="s">
        <v>55</v>
      </c>
      <c r="AH839" s="32"/>
      <c r="AI839" s="32"/>
      <c r="AJ839" s="32"/>
      <c r="AK839" s="32"/>
      <c r="AL839" s="32"/>
      <c r="AM839" s="32"/>
      <c r="AN839" s="74" t="s">
        <v>8921</v>
      </c>
      <c r="AO839" s="74" t="s">
        <v>9028</v>
      </c>
      <c r="AP839" s="74" t="s">
        <v>9439</v>
      </c>
      <c r="AQ839" s="74" t="s">
        <v>9465</v>
      </c>
      <c r="AR839" s="2"/>
      <c r="AS839" s="3"/>
      <c r="AT839" s="3"/>
      <c r="AU839" s="3"/>
      <c r="AV839" s="3"/>
    </row>
    <row r="840" spans="1:48" x14ac:dyDescent="0.25">
      <c r="A840" s="46" t="s">
        <v>828</v>
      </c>
      <c r="B840">
        <v>840</v>
      </c>
      <c r="C840" s="47" t="s">
        <v>8294</v>
      </c>
      <c r="D840" s="49"/>
      <c r="E840" s="50">
        <v>2805.183349609375</v>
      </c>
      <c r="F840" s="50">
        <v>2929.289794921875</v>
      </c>
      <c r="G840" s="51"/>
      <c r="H840" s="52"/>
      <c r="I840" s="52"/>
      <c r="J840" s="63"/>
      <c r="K840" s="32">
        <v>1</v>
      </c>
      <c r="L840" s="32">
        <v>1</v>
      </c>
      <c r="M840" s="33">
        <v>0</v>
      </c>
      <c r="N840" s="33">
        <v>0</v>
      </c>
      <c r="O840" s="33">
        <v>0</v>
      </c>
      <c r="P840" s="33">
        <v>0.99999899999999997</v>
      </c>
      <c r="Q840" s="33">
        <v>0</v>
      </c>
      <c r="R840" s="33" t="s">
        <v>8309</v>
      </c>
      <c r="S840" s="48">
        <v>840</v>
      </c>
      <c r="T840"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0" s="54">
        <v>2025</v>
      </c>
      <c r="V840" s="54">
        <v>2046</v>
      </c>
      <c r="W840" s="54">
        <v>78317</v>
      </c>
      <c r="X840" s="54">
        <v>4</v>
      </c>
      <c r="Y840" s="54">
        <v>7200</v>
      </c>
      <c r="Z840" s="54" t="s">
        <v>6003</v>
      </c>
      <c r="AA840" s="54" t="s">
        <v>6053</v>
      </c>
      <c r="AB840" s="60" t="s">
        <v>6574</v>
      </c>
      <c r="AC840" s="54" t="s">
        <v>6024</v>
      </c>
      <c r="AD840" s="56">
        <v>40165.818495370368</v>
      </c>
      <c r="AE840" s="54" t="s">
        <v>6607</v>
      </c>
      <c r="AF840" s="60" t="s">
        <v>7446</v>
      </c>
      <c r="AG840" s="54" t="s">
        <v>55</v>
      </c>
      <c r="AH840" s="32" t="s">
        <v>2107</v>
      </c>
      <c r="AI840" s="32" t="s">
        <v>2107</v>
      </c>
      <c r="AJ840" s="32" t="s">
        <v>2191</v>
      </c>
      <c r="AK840" s="32" t="s">
        <v>2191</v>
      </c>
      <c r="AL840" s="32"/>
      <c r="AM840" s="32"/>
      <c r="AN840" s="74" t="s">
        <v>9660</v>
      </c>
      <c r="AO840" s="74" t="s">
        <v>9660</v>
      </c>
      <c r="AP840" s="74" t="s">
        <v>9827</v>
      </c>
      <c r="AQ840" s="74" t="s">
        <v>9827</v>
      </c>
      <c r="AR840" s="2"/>
      <c r="AS840" s="3"/>
      <c r="AT840" s="3"/>
      <c r="AU840" s="3"/>
      <c r="AV840" s="3"/>
    </row>
    <row r="841" spans="1:48" x14ac:dyDescent="0.25">
      <c r="A841" s="46" t="s">
        <v>829</v>
      </c>
      <c r="B841">
        <v>841</v>
      </c>
      <c r="C841" s="47" t="s">
        <v>8295</v>
      </c>
      <c r="D841" s="49"/>
      <c r="E841" s="50">
        <v>828.14947509765625</v>
      </c>
      <c r="F841" s="50">
        <v>7194.8046875</v>
      </c>
      <c r="G841" s="51"/>
      <c r="H841" s="52"/>
      <c r="I841" s="52"/>
      <c r="J841" s="63"/>
      <c r="K841" s="32">
        <v>1</v>
      </c>
      <c r="L841" s="32">
        <v>1</v>
      </c>
      <c r="M841" s="33">
        <v>0</v>
      </c>
      <c r="N841" s="33">
        <v>0</v>
      </c>
      <c r="O841" s="33">
        <v>0</v>
      </c>
      <c r="P841" s="33">
        <v>0.99999899999999997</v>
      </c>
      <c r="Q841" s="33">
        <v>0</v>
      </c>
      <c r="R841" s="33" t="s">
        <v>8309</v>
      </c>
      <c r="S841" s="48">
        <v>841</v>
      </c>
      <c r="T841"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1" s="54">
        <v>596</v>
      </c>
      <c r="V841" s="54">
        <v>294</v>
      </c>
      <c r="W841" s="54">
        <v>13641</v>
      </c>
      <c r="X841" s="54">
        <v>7045</v>
      </c>
      <c r="Y841" s="54">
        <v>-7200</v>
      </c>
      <c r="Z841" s="54" t="s">
        <v>6004</v>
      </c>
      <c r="AA841" s="54"/>
      <c r="AB841" s="54"/>
      <c r="AC841" s="54" t="s">
        <v>6588</v>
      </c>
      <c r="AD841" s="56">
        <v>40832.565393518518</v>
      </c>
      <c r="AE841" s="54" t="s">
        <v>6607</v>
      </c>
      <c r="AF841" s="60" t="s">
        <v>7447</v>
      </c>
      <c r="AG841" s="54" t="s">
        <v>55</v>
      </c>
      <c r="AH841" s="32" t="s">
        <v>1924</v>
      </c>
      <c r="AI841" s="32" t="s">
        <v>1924</v>
      </c>
      <c r="AJ841" s="32" t="s">
        <v>2144</v>
      </c>
      <c r="AK841" s="32" t="s">
        <v>2144</v>
      </c>
      <c r="AL841" s="32"/>
      <c r="AM841" s="32"/>
      <c r="AN841" s="74" t="s">
        <v>8922</v>
      </c>
      <c r="AO841" s="74" t="s">
        <v>8922</v>
      </c>
      <c r="AP841" s="74" t="s">
        <v>9440</v>
      </c>
      <c r="AQ841" s="74" t="s">
        <v>9440</v>
      </c>
      <c r="AR841" s="2"/>
      <c r="AS841" s="3"/>
      <c r="AT841" s="3"/>
      <c r="AU841" s="3"/>
      <c r="AV841" s="3"/>
    </row>
    <row r="842" spans="1:48" x14ac:dyDescent="0.25">
      <c r="A842" s="46" t="s">
        <v>830</v>
      </c>
      <c r="B842">
        <v>842</v>
      </c>
      <c r="C842" s="47" t="s">
        <v>8296</v>
      </c>
      <c r="D842" s="49"/>
      <c r="E842" s="50">
        <v>1493.99853515625</v>
      </c>
      <c r="F842" s="50">
        <v>3303.4453125</v>
      </c>
      <c r="G842" s="51"/>
      <c r="H842" s="52"/>
      <c r="I842" s="52"/>
      <c r="J842" s="63"/>
      <c r="K842" s="32">
        <v>1</v>
      </c>
      <c r="L842" s="32">
        <v>1</v>
      </c>
      <c r="M842" s="33">
        <v>0</v>
      </c>
      <c r="N842" s="33">
        <v>0</v>
      </c>
      <c r="O842" s="33">
        <v>0</v>
      </c>
      <c r="P842" s="33">
        <v>0.99999899999999997</v>
      </c>
      <c r="Q842" s="33">
        <v>0</v>
      </c>
      <c r="R842" s="33" t="s">
        <v>8309</v>
      </c>
      <c r="S842" s="48">
        <v>842</v>
      </c>
      <c r="T842"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2" s="54">
        <v>91</v>
      </c>
      <c r="V842" s="54">
        <v>495</v>
      </c>
      <c r="W842" s="54">
        <v>42</v>
      </c>
      <c r="X842" s="54">
        <v>25</v>
      </c>
      <c r="Y842" s="54">
        <v>-25200</v>
      </c>
      <c r="Z842" s="54" t="s">
        <v>6005</v>
      </c>
      <c r="AA842" s="54" t="s">
        <v>6235</v>
      </c>
      <c r="AB842" s="54"/>
      <c r="AC842" s="54" t="s">
        <v>6577</v>
      </c>
      <c r="AD842" s="56">
        <v>43144.65216435185</v>
      </c>
      <c r="AE842" s="54" t="s">
        <v>6607</v>
      </c>
      <c r="AF842" s="60" t="s">
        <v>7448</v>
      </c>
      <c r="AG842" s="54" t="s">
        <v>55</v>
      </c>
      <c r="AH842" s="32" t="s">
        <v>2108</v>
      </c>
      <c r="AI842" s="32" t="s">
        <v>2108</v>
      </c>
      <c r="AJ842" s="32" t="s">
        <v>2139</v>
      </c>
      <c r="AK842" s="32" t="s">
        <v>2139</v>
      </c>
      <c r="AL842" s="32"/>
      <c r="AM842" s="32"/>
      <c r="AN842" s="74" t="s">
        <v>8923</v>
      </c>
      <c r="AO842" s="74" t="s">
        <v>8923</v>
      </c>
      <c r="AP842" s="74" t="s">
        <v>9441</v>
      </c>
      <c r="AQ842" s="74" t="s">
        <v>9441</v>
      </c>
      <c r="AR842" s="2"/>
      <c r="AS842" s="3"/>
      <c r="AT842" s="3"/>
      <c r="AU842" s="3"/>
      <c r="AV842" s="3"/>
    </row>
    <row r="843" spans="1:48" x14ac:dyDescent="0.25">
      <c r="A843" s="46" t="s">
        <v>831</v>
      </c>
      <c r="B843">
        <v>843</v>
      </c>
      <c r="C843" s="47" t="s">
        <v>8297</v>
      </c>
      <c r="D843" s="49"/>
      <c r="E843" s="50">
        <v>1003.5242919921875</v>
      </c>
      <c r="F843" s="50">
        <v>6267.529296875</v>
      </c>
      <c r="G843" s="51"/>
      <c r="H843" s="52"/>
      <c r="I843" s="52"/>
      <c r="J843" s="63"/>
      <c r="K843" s="32">
        <v>0</v>
      </c>
      <c r="L843" s="32">
        <v>1</v>
      </c>
      <c r="M843" s="33">
        <v>0</v>
      </c>
      <c r="N843" s="33">
        <v>3.6999999999999999E-4</v>
      </c>
      <c r="O843" s="33">
        <v>5.1E-5</v>
      </c>
      <c r="P843" s="33">
        <v>0.28411599999999998</v>
      </c>
      <c r="Q843" s="33">
        <v>0</v>
      </c>
      <c r="R843" s="33">
        <v>0</v>
      </c>
      <c r="S843" s="48">
        <v>843</v>
      </c>
      <c r="T843"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3" s="54">
        <v>896</v>
      </c>
      <c r="V843" s="54">
        <v>491</v>
      </c>
      <c r="W843" s="54">
        <v>993</v>
      </c>
      <c r="X843" s="54">
        <v>9882</v>
      </c>
      <c r="Y843" s="54">
        <v>7200</v>
      </c>
      <c r="Z843" s="54"/>
      <c r="AA843" s="54" t="s">
        <v>6020</v>
      </c>
      <c r="AB843" s="54"/>
      <c r="AC843" s="54" t="s">
        <v>6024</v>
      </c>
      <c r="AD843" s="56">
        <v>40354.365185185183</v>
      </c>
      <c r="AE843" s="54" t="s">
        <v>6607</v>
      </c>
      <c r="AF843" s="60" t="s">
        <v>7449</v>
      </c>
      <c r="AG843" s="54" t="s">
        <v>55</v>
      </c>
      <c r="AH843" s="32"/>
      <c r="AI843" s="32"/>
      <c r="AJ843" s="32"/>
      <c r="AK843" s="32"/>
      <c r="AL843" s="32"/>
      <c r="AM843" s="32"/>
      <c r="AN843" s="74" t="s">
        <v>8924</v>
      </c>
      <c r="AO843" s="74" t="s">
        <v>8924</v>
      </c>
      <c r="AP843" s="74" t="s">
        <v>9442</v>
      </c>
      <c r="AQ843" s="74" t="s">
        <v>9442</v>
      </c>
      <c r="AR843" s="2"/>
      <c r="AS843" s="3"/>
      <c r="AT843" s="3"/>
      <c r="AU843" s="3"/>
      <c r="AV843" s="3"/>
    </row>
    <row r="844" spans="1:48" x14ac:dyDescent="0.25">
      <c r="A844" s="46" t="s">
        <v>833</v>
      </c>
      <c r="B844">
        <v>844</v>
      </c>
      <c r="C844" s="47" t="s">
        <v>8298</v>
      </c>
      <c r="D844" s="49"/>
      <c r="E844" s="50">
        <v>4462.67138671875</v>
      </c>
      <c r="F844" s="50">
        <v>591.231201171875</v>
      </c>
      <c r="G844" s="51"/>
      <c r="H844" s="52"/>
      <c r="I844" s="52"/>
      <c r="J844" s="63"/>
      <c r="K844" s="32">
        <v>0</v>
      </c>
      <c r="L844" s="32">
        <v>2</v>
      </c>
      <c r="M844" s="33">
        <v>0</v>
      </c>
      <c r="N844" s="33">
        <v>4.7600000000000002E-4</v>
      </c>
      <c r="O844" s="33">
        <v>9.8299999999999993E-4</v>
      </c>
      <c r="P844" s="33">
        <v>0.38419300000000001</v>
      </c>
      <c r="Q844" s="33">
        <v>0.5</v>
      </c>
      <c r="R844" s="33">
        <v>0</v>
      </c>
      <c r="S844" s="48">
        <v>844</v>
      </c>
      <c r="T844"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4" s="54">
        <v>241</v>
      </c>
      <c r="V844" s="54">
        <v>174</v>
      </c>
      <c r="W844" s="54">
        <v>3118</v>
      </c>
      <c r="X844" s="54">
        <v>2755</v>
      </c>
      <c r="Y844" s="54">
        <v>7200</v>
      </c>
      <c r="Z844" s="60" t="s">
        <v>6006</v>
      </c>
      <c r="AA844" s="54" t="s">
        <v>6236</v>
      </c>
      <c r="AB844" s="54"/>
      <c r="AC844" s="54" t="s">
        <v>6024</v>
      </c>
      <c r="AD844" s="56">
        <v>41098.716608796298</v>
      </c>
      <c r="AE844" s="54" t="s">
        <v>6607</v>
      </c>
      <c r="AF844" s="60" t="s">
        <v>7450</v>
      </c>
      <c r="AG844" s="54" t="s">
        <v>55</v>
      </c>
      <c r="AH844" s="32" t="s">
        <v>1999</v>
      </c>
      <c r="AI844" s="32" t="s">
        <v>1999</v>
      </c>
      <c r="AJ844" s="32" t="s">
        <v>2142</v>
      </c>
      <c r="AK844" s="32" t="s">
        <v>2142</v>
      </c>
      <c r="AL844" s="32"/>
      <c r="AM844" s="32"/>
      <c r="AN844" s="74" t="s">
        <v>8925</v>
      </c>
      <c r="AO844" s="74" t="s">
        <v>8925</v>
      </c>
      <c r="AP844" s="74" t="s">
        <v>9443</v>
      </c>
      <c r="AQ844" s="74" t="s">
        <v>9443</v>
      </c>
      <c r="AR844" s="2"/>
      <c r="AS844" s="3"/>
      <c r="AT844" s="3"/>
      <c r="AU844" s="3"/>
      <c r="AV844" s="3"/>
    </row>
    <row r="845" spans="1:48" x14ac:dyDescent="0.25">
      <c r="A845" s="46" t="s">
        <v>837</v>
      </c>
      <c r="B845">
        <v>845</v>
      </c>
      <c r="C845" s="47" t="s">
        <v>8299</v>
      </c>
      <c r="D845" s="49"/>
      <c r="E845" s="50">
        <v>5684.890625</v>
      </c>
      <c r="F845" s="50">
        <v>2801.351806640625</v>
      </c>
      <c r="G845" s="51"/>
      <c r="H845" s="52"/>
      <c r="I845" s="52"/>
      <c r="J845" s="63"/>
      <c r="K845" s="32">
        <v>1</v>
      </c>
      <c r="L845" s="32">
        <v>1</v>
      </c>
      <c r="M845" s="33">
        <v>0</v>
      </c>
      <c r="N845" s="33">
        <v>0</v>
      </c>
      <c r="O845" s="33">
        <v>0</v>
      </c>
      <c r="P845" s="33">
        <v>0.99999899999999997</v>
      </c>
      <c r="Q845" s="33">
        <v>0</v>
      </c>
      <c r="R845" s="33" t="s">
        <v>8309</v>
      </c>
      <c r="S845" s="48">
        <v>845</v>
      </c>
      <c r="T845"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5" s="54">
        <v>126</v>
      </c>
      <c r="V845" s="54">
        <v>16</v>
      </c>
      <c r="W845" s="54">
        <v>16859</v>
      </c>
      <c r="X845" s="54">
        <v>0</v>
      </c>
      <c r="Y845" s="54"/>
      <c r="Z845" s="54" t="s">
        <v>6007</v>
      </c>
      <c r="AA845" s="54" t="s">
        <v>6237</v>
      </c>
      <c r="AB845" s="54"/>
      <c r="AC845" s="54"/>
      <c r="AD845" s="56">
        <v>40328.91678240741</v>
      </c>
      <c r="AE845" s="54" t="s">
        <v>6607</v>
      </c>
      <c r="AF845" s="60" t="s">
        <v>7451</v>
      </c>
      <c r="AG845" s="54" t="s">
        <v>55</v>
      </c>
      <c r="AH845" s="32" t="s">
        <v>2112</v>
      </c>
      <c r="AI845" s="32" t="s">
        <v>2112</v>
      </c>
      <c r="AJ845" s="32" t="s">
        <v>2192</v>
      </c>
      <c r="AK845" s="32" t="s">
        <v>2192</v>
      </c>
      <c r="AL845" s="32"/>
      <c r="AM845" s="32"/>
      <c r="AN845" s="74" t="s">
        <v>9661</v>
      </c>
      <c r="AO845" s="74" t="s">
        <v>9661</v>
      </c>
      <c r="AP845" s="74" t="s">
        <v>9828</v>
      </c>
      <c r="AQ845" s="74" t="s">
        <v>9828</v>
      </c>
      <c r="AR845" s="2"/>
      <c r="AS845" s="3"/>
      <c r="AT845" s="3"/>
      <c r="AU845" s="3"/>
      <c r="AV845" s="3"/>
    </row>
    <row r="846" spans="1:48" x14ac:dyDescent="0.25">
      <c r="A846" s="46" t="s">
        <v>838</v>
      </c>
      <c r="B846">
        <v>846</v>
      </c>
      <c r="C846" s="47" t="s">
        <v>8300</v>
      </c>
      <c r="D846" s="49"/>
      <c r="E846" s="50">
        <v>4971.71533203125</v>
      </c>
      <c r="F846" s="50">
        <v>2091.676025390625</v>
      </c>
      <c r="G846" s="51"/>
      <c r="H846" s="52"/>
      <c r="I846" s="52"/>
      <c r="J846" s="63"/>
      <c r="K846" s="32">
        <v>0</v>
      </c>
      <c r="L846" s="32">
        <v>3</v>
      </c>
      <c r="M846" s="33">
        <v>4091.7934679999998</v>
      </c>
      <c r="N846" s="33">
        <v>4.8099999999999998E-4</v>
      </c>
      <c r="O846" s="33">
        <v>9.6100000000000005E-4</v>
      </c>
      <c r="P846" s="33">
        <v>0.64287499999999997</v>
      </c>
      <c r="Q846" s="33">
        <v>0</v>
      </c>
      <c r="R846" s="33">
        <v>0</v>
      </c>
      <c r="S846" s="48">
        <v>846</v>
      </c>
      <c r="T846"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6" s="54">
        <v>1169</v>
      </c>
      <c r="V846" s="54">
        <v>1549</v>
      </c>
      <c r="W846" s="54">
        <v>82346</v>
      </c>
      <c r="X846" s="54">
        <v>10335</v>
      </c>
      <c r="Y846" s="54">
        <v>7200</v>
      </c>
      <c r="Z846" s="54" t="s">
        <v>6008</v>
      </c>
      <c r="AA846" s="54" t="s">
        <v>6238</v>
      </c>
      <c r="AB846" s="54"/>
      <c r="AC846" s="54" t="s">
        <v>6024</v>
      </c>
      <c r="AD846" s="56">
        <v>40999.79828703704</v>
      </c>
      <c r="AE846" s="54" t="s">
        <v>6607</v>
      </c>
      <c r="AF846" s="60" t="s">
        <v>7452</v>
      </c>
      <c r="AG846" s="54" t="s">
        <v>55</v>
      </c>
      <c r="AH846" s="32" t="s">
        <v>8409</v>
      </c>
      <c r="AI846" s="32" t="s">
        <v>8409</v>
      </c>
      <c r="AJ846" s="32" t="s">
        <v>8449</v>
      </c>
      <c r="AK846" s="32" t="s">
        <v>8449</v>
      </c>
      <c r="AL846" s="32"/>
      <c r="AM846" s="32"/>
      <c r="AN846" s="74" t="s">
        <v>8926</v>
      </c>
      <c r="AO846" s="74" t="s">
        <v>8926</v>
      </c>
      <c r="AP846" s="74" t="s">
        <v>9444</v>
      </c>
      <c r="AQ846" s="74" t="s">
        <v>9444</v>
      </c>
      <c r="AR846" s="2"/>
      <c r="AS846" s="3"/>
      <c r="AT846" s="3"/>
      <c r="AU846" s="3"/>
      <c r="AV846" s="3"/>
    </row>
    <row r="847" spans="1:48" x14ac:dyDescent="0.25">
      <c r="A847" s="46" t="s">
        <v>839</v>
      </c>
      <c r="B847">
        <v>847</v>
      </c>
      <c r="C847" s="47" t="s">
        <v>8301</v>
      </c>
      <c r="D847" s="49"/>
      <c r="E847" s="50">
        <v>4052.278564453125</v>
      </c>
      <c r="F847" s="50">
        <v>8968.4189453125</v>
      </c>
      <c r="G847" s="51"/>
      <c r="H847" s="52"/>
      <c r="I847" s="52"/>
      <c r="J847" s="63"/>
      <c r="K847" s="32">
        <v>2</v>
      </c>
      <c r="L847" s="32">
        <v>1</v>
      </c>
      <c r="M847" s="33">
        <v>0</v>
      </c>
      <c r="N847" s="33">
        <v>3.3799999999999998E-4</v>
      </c>
      <c r="O847" s="33">
        <v>1.0000000000000001E-5</v>
      </c>
      <c r="P847" s="33">
        <v>0.658779</v>
      </c>
      <c r="Q847" s="33">
        <v>0</v>
      </c>
      <c r="R847" s="33">
        <v>0</v>
      </c>
      <c r="S847" s="48">
        <v>847</v>
      </c>
      <c r="T847"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7" s="54">
        <v>2019</v>
      </c>
      <c r="V847" s="54">
        <v>2251</v>
      </c>
      <c r="W847" s="54">
        <v>103363</v>
      </c>
      <c r="X847" s="54">
        <v>96704</v>
      </c>
      <c r="Y847" s="54">
        <v>7200</v>
      </c>
      <c r="Z847" s="54" t="s">
        <v>6009</v>
      </c>
      <c r="AA847" s="54"/>
      <c r="AB847" s="54"/>
      <c r="AC847" s="54" t="s">
        <v>6575</v>
      </c>
      <c r="AD847" s="56">
        <v>41224.65766203704</v>
      </c>
      <c r="AE847" s="54" t="s">
        <v>6607</v>
      </c>
      <c r="AF847" s="60" t="s">
        <v>7453</v>
      </c>
      <c r="AG847" s="54" t="s">
        <v>55</v>
      </c>
      <c r="AH847" s="32" t="s">
        <v>2114</v>
      </c>
      <c r="AI847" s="32" t="s">
        <v>2114</v>
      </c>
      <c r="AJ847" s="32" t="s">
        <v>2139</v>
      </c>
      <c r="AK847" s="32" t="s">
        <v>2139</v>
      </c>
      <c r="AL847" s="32"/>
      <c r="AM847" s="32"/>
      <c r="AN847" s="74" t="s">
        <v>8722</v>
      </c>
      <c r="AO847" s="74" t="s">
        <v>8722</v>
      </c>
      <c r="AP847" s="74" t="s">
        <v>9257</v>
      </c>
      <c r="AQ847" s="74" t="s">
        <v>9257</v>
      </c>
      <c r="AR847" s="2"/>
      <c r="AS847" s="3"/>
      <c r="AT847" s="3"/>
      <c r="AU847" s="3"/>
      <c r="AV847" s="3"/>
    </row>
    <row r="848" spans="1:48" x14ac:dyDescent="0.25">
      <c r="A848" s="46" t="s">
        <v>846</v>
      </c>
      <c r="B848">
        <v>848</v>
      </c>
      <c r="C848" s="47" t="s">
        <v>8302</v>
      </c>
      <c r="D848" s="49"/>
      <c r="E848" s="50">
        <v>1598.916259765625</v>
      </c>
      <c r="F848" s="50">
        <v>5718.80224609375</v>
      </c>
      <c r="G848" s="51"/>
      <c r="H848" s="52"/>
      <c r="I848" s="52"/>
      <c r="J848" s="63"/>
      <c r="K848" s="32">
        <v>2</v>
      </c>
      <c r="L848" s="32">
        <v>2</v>
      </c>
      <c r="M848" s="33">
        <v>0</v>
      </c>
      <c r="N848" s="33">
        <v>5.13E-4</v>
      </c>
      <c r="O848" s="33">
        <v>1.727E-3</v>
      </c>
      <c r="P848" s="33">
        <v>0.51126000000000005</v>
      </c>
      <c r="Q848" s="33">
        <v>0.5</v>
      </c>
      <c r="R848" s="33">
        <v>0</v>
      </c>
      <c r="S848" s="48">
        <v>848</v>
      </c>
      <c r="T848" s="48"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8" s="54">
        <v>404</v>
      </c>
      <c r="V848" s="54">
        <v>416</v>
      </c>
      <c r="W848" s="54">
        <v>2292</v>
      </c>
      <c r="X848" s="54">
        <v>359</v>
      </c>
      <c r="Y848" s="54"/>
      <c r="Z848" s="54" t="s">
        <v>6010</v>
      </c>
      <c r="AA848" s="54"/>
      <c r="AB848" s="54"/>
      <c r="AC848" s="54"/>
      <c r="AD848" s="56">
        <v>41514.84957175926</v>
      </c>
      <c r="AE848" s="54" t="s">
        <v>6607</v>
      </c>
      <c r="AF848" s="60" t="s">
        <v>7454</v>
      </c>
      <c r="AG848" s="54" t="s">
        <v>55</v>
      </c>
      <c r="AH848" s="32" t="s">
        <v>2117</v>
      </c>
      <c r="AI848" s="32" t="s">
        <v>2117</v>
      </c>
      <c r="AJ848" s="32" t="s">
        <v>2139</v>
      </c>
      <c r="AK848" s="32" t="s">
        <v>2139</v>
      </c>
      <c r="AL848" s="32"/>
      <c r="AM848" s="32"/>
      <c r="AN848" s="74" t="s">
        <v>8512</v>
      </c>
      <c r="AO848" s="74" t="s">
        <v>8512</v>
      </c>
      <c r="AP848" s="74" t="s">
        <v>9056</v>
      </c>
      <c r="AQ848" s="74" t="s">
        <v>9056</v>
      </c>
      <c r="AR848" s="2"/>
      <c r="AS848" s="3"/>
      <c r="AT848" s="3"/>
      <c r="AU848" s="3"/>
      <c r="AV848" s="3"/>
    </row>
    <row r="849" spans="1:48" x14ac:dyDescent="0.25">
      <c r="A849" s="64" t="s">
        <v>856</v>
      </c>
      <c r="B849">
        <v>849</v>
      </c>
      <c r="C849" s="65" t="s">
        <v>8303</v>
      </c>
      <c r="D849" s="66"/>
      <c r="E849" s="67">
        <v>3526.012939453125</v>
      </c>
      <c r="F849" s="67">
        <v>6041.17041015625</v>
      </c>
      <c r="G849" s="68"/>
      <c r="H849" s="69"/>
      <c r="I849" s="69"/>
      <c r="J849" s="70"/>
      <c r="K849" s="32">
        <v>0</v>
      </c>
      <c r="L849" s="32">
        <v>5</v>
      </c>
      <c r="M849" s="33">
        <v>18.074176999999999</v>
      </c>
      <c r="N849" s="33">
        <v>5.3200000000000003E-4</v>
      </c>
      <c r="O849" s="33">
        <v>3.4520000000000002E-3</v>
      </c>
      <c r="P849" s="33">
        <v>0.69654400000000005</v>
      </c>
      <c r="Q849" s="33">
        <v>0.3</v>
      </c>
      <c r="R849" s="33">
        <v>0</v>
      </c>
      <c r="S849" s="71">
        <v>849</v>
      </c>
      <c r="T849" s="71" t="b">
        <f xml:space="preserve"> IF(AND(OR(NOT(ISNUMBER(Vertices[X])), Vertices[X] &gt;= Misc!$O$5), OR(NOT(ISNUMBER(Vertices[X])), Vertices[X] &lt;= Misc!$P$5),OR(NOT(ISNUMBER(Vertices[Y])), Vertices[Y] &gt;= Misc!$O$6), OR(NOT(ISNUMBER(Vertices[Y])), Vertices[Y] &lt;= Misc!$P$6),OR(NOT(ISNUMBER(Vertices[In-Degree])), Vertices[In-Degree] &gt;= Misc!$O$7), OR(NOT(ISNUMBER(Vertices[In-Degree])), Vertices[In-Degree] &lt;= Misc!$P$7),OR(NOT(ISNUMBER(Vertices[Out-Degree])), Vertices[Out-Degree] &gt;= Misc!$O$8), OR(NOT(ISNUMBER(Vertices[Out-Degree])), Vertices[Out-Degree] &lt;= Misc!$P$8),OR(NOT(ISNUMBER(Vertices[Betweenness Centrality])), Vertices[Betweenness Centrality] &gt;= Misc!$O$9), OR(NOT(ISNUMBER(Vertices[Betweenness Centrality])), Vertices[Betweenness Centrality] &lt;= Misc!$P$9),OR(NOT(ISNUMBER(Vertices[Closeness Centrality])), Vertices[Closeness Centrality] &gt;= Misc!$O$10), OR(NOT(ISNUMBER(Vertices[Closeness Centrality])), Vertices[Closeness Centrality] &lt;= Misc!$P$10),OR(NOT(ISNUMBER(Vertices[Eigenvector Centrality])), Vertices[Eigenvector Centrality] &gt;= Misc!$O$11), OR(NOT(ISNUMBER(Vertices[Eigenvector Centrality])), Vertices[Eigenvector Centrality] &lt;= Misc!$P$11),OR(NOT(ISNUMBER(Vertices[PageRank])), Vertices[PageRank] &gt;= Misc!$O$12), OR(NOT(ISNUMBER(Vertices[PageRank])), Vertices[PageRank] &lt;= Misc!$P$12),OR(NOT(ISNUMBER(Vertices[Clustering Coefficient])), Vertices[Clustering Coefficient] &gt;= Misc!$O$13), OR(NOT(ISNUMBER(Vertices[Clustering Coefficient])), Vertices[Clustering Coefficient] &lt;= Misc!$P$13),OR(NOT(ISNUMBER(Vertices[Followed])), Vertices[Followed] &gt;= Misc!$O$14), OR(NOT(ISNUMBER(Vertices[Followed])), Vertices[Followed] &lt;= Misc!$P$14),OR(NOT(ISNUMBER(Vertices[Followers])), Vertices[Followers] &gt;= Misc!$O$15), OR(NOT(ISNUMBER(Vertices[Followers])), Vertices[Followers] &lt;= Misc!$P$15),OR(NOT(ISNUMBER(Vertices[Tweets])), Vertices[Tweets] &gt;= Misc!$O$16), OR(NOT(ISNUMBER(Vertices[Tweets])), Vertices[Tweets] &lt;= Misc!$P$16),OR(NOT(ISNUMBER(Vertices[Favorites])), Vertices[Favorites] &gt;= Misc!$O$17), OR(NOT(ISNUMBER(Vertices[Favorites])), Vertices[Favorites] &lt;= Misc!$P$17),OR(NOT(ISNUMBER(Vertices[Joined Twitter Date (UTC)])), Vertices[Joined Twitter Date (UTC)] &gt;= Misc!$O$18), OR(NOT(ISNUMBER(Vertices[Joined Twitter Date (UTC)])), Vertices[Joined Twitter Date (UTC)] &lt;= Misc!$P$18),TRUE), TRUE, FALSE)</f>
        <v>1</v>
      </c>
      <c r="U849" s="54">
        <v>181</v>
      </c>
      <c r="V849" s="54">
        <v>177</v>
      </c>
      <c r="W849" s="54">
        <v>1289</v>
      </c>
      <c r="X849" s="54">
        <v>507</v>
      </c>
      <c r="Y849" s="54">
        <v>10800</v>
      </c>
      <c r="Z849" s="54"/>
      <c r="AA849" s="54"/>
      <c r="AB849" s="54"/>
      <c r="AC849" s="54" t="s">
        <v>6576</v>
      </c>
      <c r="AD849" s="56">
        <v>41515.559803240743</v>
      </c>
      <c r="AE849" s="54" t="s">
        <v>6607</v>
      </c>
      <c r="AF849" s="60" t="s">
        <v>7455</v>
      </c>
      <c r="AG849" s="54" t="s">
        <v>55</v>
      </c>
      <c r="AH849" s="32" t="s">
        <v>1999</v>
      </c>
      <c r="AI849" s="32" t="s">
        <v>1999</v>
      </c>
      <c r="AJ849" s="32" t="s">
        <v>2142</v>
      </c>
      <c r="AK849" s="32" t="s">
        <v>2142</v>
      </c>
      <c r="AL849" s="32"/>
      <c r="AM849" s="32"/>
      <c r="AN849" s="74" t="s">
        <v>9662</v>
      </c>
      <c r="AO849" s="74" t="s">
        <v>9739</v>
      </c>
      <c r="AP849" s="74" t="s">
        <v>9129</v>
      </c>
      <c r="AQ849" s="74" t="s">
        <v>9129</v>
      </c>
      <c r="AR849" s="2"/>
      <c r="AS849" s="3"/>
      <c r="AT849" s="3"/>
      <c r="AU849" s="3"/>
      <c r="AV849" s="3"/>
    </row>
  </sheetData>
  <dataConsolidate/>
  <dataValidations count="12">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S2:S849" xr:uid="{00000000-0002-0000-0100-000000000000}"/>
    <dataValidation allowBlank="1" errorTitle="Invalid Vertex Visibility" error="You have entered an unrecognized vertex visibility.  Try selecting from the drop-down list instead." sqref="AR2" xr:uid="{00000000-0002-0000-0100-000001000000}"/>
    <dataValidation allowBlank="1" showErrorMessage="1" sqref="AR1"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G2:G849"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E2:F849"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D2:D849"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H2:H849"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I2:I849" xr:uid="{00000000-0002-0000-0100-000007000000}"/>
    <dataValidation allowBlank="1" showInputMessage="1" errorTitle="Invalid Vertex Image Key" promptTitle="Vertex Tooltip" prompt="Enter optional text that will pop up when the mouse is hovered over the vertex." sqref="C2:C849"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T2:T849" xr:uid="{00000000-0002-0000-0100-000009000000}"/>
    <dataValidation allowBlank="1" showInputMessage="1" errorTitle="Invalid Vertex Image Key" promptTitle="Vertex Image File" prompt="Enter the path to an image file.  Hover over the column header for examples." sqref="B2:B849" xr:uid="{00000000-0002-0000-0100-00000D000000}"/>
    <dataValidation allowBlank="1" showInputMessage="1" showErrorMessage="1" promptTitle="Vertex Name" prompt="Enter the name of the vertex." sqref="A2:A849" xr:uid="{00000000-0002-0000-0100-000013000000}"/>
  </dataValidations>
  <hyperlinks>
    <hyperlink ref="Z258" r:id="rId1" xr:uid="{A06E0667-F3DC-44BE-96DD-A98124C4D7FC}"/>
    <hyperlink ref="Z489" r:id="rId2" xr:uid="{0C1049A7-AE80-4BEE-A2B3-E75F13536521}"/>
    <hyperlink ref="Z844" r:id="rId3" xr:uid="{B12C79D4-C1A0-4DC7-B1C0-125549495D7D}"/>
    <hyperlink ref="AB2" r:id="rId4" xr:uid="{875AF23F-2B13-4791-A158-513BEABF2F1B}"/>
    <hyperlink ref="AB4" r:id="rId5" xr:uid="{F0ECCDD0-1E11-40A0-A2DE-6653296ABF34}"/>
    <hyperlink ref="AB5" r:id="rId6" xr:uid="{7E1991B6-1C7C-49E4-AAB1-FCF5C73B6700}"/>
    <hyperlink ref="AB6" r:id="rId7" xr:uid="{2328FC53-C2DE-4119-99DC-B12FB56CFF49}"/>
    <hyperlink ref="AB8" r:id="rId8" xr:uid="{5C406D2E-5C53-439B-B88D-7FB3B6DADC6F}"/>
    <hyperlink ref="AB9" r:id="rId9" xr:uid="{D9184493-C508-485F-8A53-60EE9BE9292D}"/>
    <hyperlink ref="AB10" r:id="rId10" xr:uid="{E21FA7DA-EB15-4331-9D23-00FCB76943C5}"/>
    <hyperlink ref="AB13" r:id="rId11" xr:uid="{AEBD26DD-9ECF-4DE0-87CA-1B4B6287ACEF}"/>
    <hyperlink ref="AB15" r:id="rId12" xr:uid="{0B141F56-2C47-46F5-832F-5106DD5C7049}"/>
    <hyperlink ref="AB18" r:id="rId13" xr:uid="{72453F4E-7F87-46DE-9905-4505F5906B42}"/>
    <hyperlink ref="AB19" r:id="rId14" xr:uid="{8BEA6627-D197-4A20-93A8-E31A1E687E76}"/>
    <hyperlink ref="AB22" r:id="rId15" xr:uid="{0E4DE285-81F3-438C-947E-94724972F57B}"/>
    <hyperlink ref="AB23" r:id="rId16" xr:uid="{049261A1-0ACD-4513-A0CE-6F61FD595A71}"/>
    <hyperlink ref="AB26" r:id="rId17" xr:uid="{E563448D-88A0-467F-BB5D-5D502FBD0B98}"/>
    <hyperlink ref="AB27" r:id="rId18" xr:uid="{E0D36E91-B088-4A9C-A0C7-97421F1C47B5}"/>
    <hyperlink ref="AB29" r:id="rId19" xr:uid="{49D147F6-F5AC-481F-80A4-E19B6915C201}"/>
    <hyperlink ref="AB34" r:id="rId20" xr:uid="{5607734C-D7AB-49B1-957A-E8E110B7BE4D}"/>
    <hyperlink ref="AB37" r:id="rId21" xr:uid="{602C59D6-6DE5-4347-9FFD-99138A627D8E}"/>
    <hyperlink ref="AB39" r:id="rId22" xr:uid="{DBF2B213-09C2-41B5-8EB7-29B4BFB82308}"/>
    <hyperlink ref="AB40" r:id="rId23" xr:uid="{C39D3C71-CFA0-4888-B0E0-377F2B813007}"/>
    <hyperlink ref="AB48" r:id="rId24" xr:uid="{508E6B52-2862-4D84-ABBC-FB04CAAAB664}"/>
    <hyperlink ref="AB50" r:id="rId25" xr:uid="{51E7CB95-CA69-4BC9-8ACF-635A8E6FF7FE}"/>
    <hyperlink ref="AB53" r:id="rId26" xr:uid="{3C7FBD49-DF24-4E69-8A47-AE24DCAA32CC}"/>
    <hyperlink ref="AB58" r:id="rId27" xr:uid="{CE82981E-DBC1-4285-BA5E-9F3ECB998863}"/>
    <hyperlink ref="AB60" r:id="rId28" xr:uid="{32868991-6DBE-4096-87B9-ABC941646114}"/>
    <hyperlink ref="AB62" r:id="rId29" xr:uid="{9B0AD18F-3948-4148-BB03-19D4DF2B955C}"/>
    <hyperlink ref="AB63" r:id="rId30" xr:uid="{D1CE7FE3-7112-4673-9D33-1BA2C3254A0A}"/>
    <hyperlink ref="AB66" r:id="rId31" xr:uid="{46AADD93-2128-4770-8035-9D98715A6710}"/>
    <hyperlink ref="AB67" r:id="rId32" xr:uid="{AA6A36D8-EC18-4AD7-AD9C-B7F32134FBEB}"/>
    <hyperlink ref="AB73" r:id="rId33" xr:uid="{2A714F81-C1A4-47A1-BE8A-54EE4E97EBE3}"/>
    <hyperlink ref="AB74" r:id="rId34" xr:uid="{9A70229B-EACF-4090-A248-B319BC1010AD}"/>
    <hyperlink ref="AB75" r:id="rId35" xr:uid="{107B78D2-7C24-4C6C-9C20-BA31BC18ED17}"/>
    <hyperlink ref="AB76" r:id="rId36" xr:uid="{D0949CE2-7813-4CBD-9347-729CD69620C4}"/>
    <hyperlink ref="AB77" r:id="rId37" xr:uid="{B4236334-FE01-4998-8292-0981845691B1}"/>
    <hyperlink ref="AB78" r:id="rId38" xr:uid="{4BAE002F-050F-4A36-80F9-5D0E2509FF06}"/>
    <hyperlink ref="AB79" r:id="rId39" xr:uid="{174DA00B-DB43-4465-8E82-75EDA030E6C3}"/>
    <hyperlink ref="AB80" r:id="rId40" xr:uid="{E443E24E-416D-43DC-A6B6-C03001E36604}"/>
    <hyperlink ref="AB81" r:id="rId41" xr:uid="{2BD48A6A-60D6-45AE-81DB-D96E45770BE1}"/>
    <hyperlink ref="AB82" r:id="rId42" xr:uid="{6916BA36-5B46-4C35-A46E-D57CB2F13CA2}"/>
    <hyperlink ref="AB84" r:id="rId43" xr:uid="{F4A918C9-C811-41C3-A690-3038E4E1B129}"/>
    <hyperlink ref="AB86" r:id="rId44" xr:uid="{87A44BF5-8AE6-4024-907A-346049B1DD52}"/>
    <hyperlink ref="AB88" r:id="rId45" xr:uid="{31EDF1E5-EB36-41DD-B40F-C7184ADC369B}"/>
    <hyperlink ref="AB91" r:id="rId46" xr:uid="{B4935DE1-EDCC-4938-A616-A8F0D7EDC303}"/>
    <hyperlink ref="AB96" r:id="rId47" xr:uid="{2CA77F47-6F98-4116-B9CE-C7C193185048}"/>
    <hyperlink ref="AB97" r:id="rId48" xr:uid="{EAF78AF7-80DF-4B76-BDB7-E6884BD62D7B}"/>
    <hyperlink ref="AB99" r:id="rId49" xr:uid="{02ACB28D-13A0-45BE-9524-5E39643D904A}"/>
    <hyperlink ref="AB107" r:id="rId50" xr:uid="{664D7A25-5B2E-4F8E-BBB9-0ED5268E977C}"/>
    <hyperlink ref="AB109" r:id="rId51" xr:uid="{221439FA-6B01-448E-8EC3-FF5865E2361F}"/>
    <hyperlink ref="AB111" r:id="rId52" xr:uid="{9DA59C94-29DF-46D3-8FF9-18CAC144C26E}"/>
    <hyperlink ref="AB116" r:id="rId53" xr:uid="{10F469AA-9F5D-4167-9000-AFEF06E00DC4}"/>
    <hyperlink ref="AB117" r:id="rId54" xr:uid="{6728418B-DDAF-404D-9D58-7410A7D83245}"/>
    <hyperlink ref="AB118" r:id="rId55" xr:uid="{642FBF25-CB7B-45E4-93B4-0915D8555880}"/>
    <hyperlink ref="AB119" r:id="rId56" xr:uid="{9DE5321D-20DF-46FE-8D1A-04D98D61B3B6}"/>
    <hyperlink ref="AB120" r:id="rId57" xr:uid="{D375C20A-8A4F-4531-B9F2-12611F6897B1}"/>
    <hyperlink ref="AB121" r:id="rId58" xr:uid="{B09FDE20-79BA-4BFF-8BC4-93F2EC2FB603}"/>
    <hyperlink ref="AB124" r:id="rId59" xr:uid="{6CAC014A-15EB-4FF5-AEDD-71C8B9288513}"/>
    <hyperlink ref="AB125" r:id="rId60" xr:uid="{C6F9BB00-0769-458E-9B7F-1CFC014F60C9}"/>
    <hyperlink ref="AB126" r:id="rId61" xr:uid="{3F47CCAB-160F-4875-8C23-9682A02EDCD4}"/>
    <hyperlink ref="AB129" r:id="rId62" xr:uid="{F99DFD54-7E10-4B82-A3E5-5C35BB385F3F}"/>
    <hyperlink ref="AB130" r:id="rId63" xr:uid="{4772C857-3CFF-471B-9105-FF053F3A4E42}"/>
    <hyperlink ref="AB131" r:id="rId64" xr:uid="{BAE91853-6735-438F-8FE1-7A474000598A}"/>
    <hyperlink ref="AB132" r:id="rId65" xr:uid="{6ACAC323-65EB-4DD0-BA07-FB189E8140C1}"/>
    <hyperlink ref="AB133" r:id="rId66" xr:uid="{DBDBEEB6-B003-4A8D-9185-979DC5D78B41}"/>
    <hyperlink ref="AB134" r:id="rId67" xr:uid="{3767DD2D-9F61-4551-A1FE-1E364AF8883D}"/>
    <hyperlink ref="AB138" r:id="rId68" xr:uid="{8758E8A6-791F-4F91-AF40-8DAFB8A9574F}"/>
    <hyperlink ref="AB141" r:id="rId69" xr:uid="{F0F3764A-C6E5-4E0F-9493-B15730EB7923}"/>
    <hyperlink ref="AB143" r:id="rId70" xr:uid="{E573B4E0-36E3-42BD-86CB-424186B5223C}"/>
    <hyperlink ref="AB144" r:id="rId71" xr:uid="{FA9D0CF2-6271-4EAF-BD34-E0CB54487361}"/>
    <hyperlink ref="AB145" r:id="rId72" xr:uid="{8B80FCE8-1475-4B7C-8322-6DA02E16884F}"/>
    <hyperlink ref="AB151" r:id="rId73" xr:uid="{CEF91BDE-B348-4BB4-A134-7D8F7A009CA9}"/>
    <hyperlink ref="AB154" r:id="rId74" xr:uid="{727D761A-3031-4327-829D-AD789D398419}"/>
    <hyperlink ref="AB155" r:id="rId75" xr:uid="{DA275847-B7A0-4FE1-95EF-2A0EDDA846C9}"/>
    <hyperlink ref="AB157" r:id="rId76" xr:uid="{DB538DFE-C8F5-4E62-AABA-9A05F4E9B397}"/>
    <hyperlink ref="AB159" r:id="rId77" xr:uid="{CBBE85F9-E3DE-47DE-9070-4D367C5BDC87}"/>
    <hyperlink ref="AB161" r:id="rId78" xr:uid="{C3607105-C7C1-42DF-A6B6-47839C62D91C}"/>
    <hyperlink ref="AB162" r:id="rId79" xr:uid="{C33C23EE-EE01-4F10-BBCD-554CE2D5E7EE}"/>
    <hyperlink ref="AB165" r:id="rId80" xr:uid="{B960460E-E538-4967-8B10-EE3E9D1F3019}"/>
    <hyperlink ref="AB166" r:id="rId81" xr:uid="{766DEE26-576D-44B0-811A-32211C45A378}"/>
    <hyperlink ref="AB169" r:id="rId82" xr:uid="{7DA715AC-E91B-489D-9805-26259CEE3763}"/>
    <hyperlink ref="AB170" r:id="rId83" xr:uid="{DF070518-DE2B-4CF2-ACE9-95D4799A14BF}"/>
    <hyperlink ref="AB171" r:id="rId84" xr:uid="{37809344-5CF5-4519-959F-1FBB73D006FC}"/>
    <hyperlink ref="AB174" r:id="rId85" xr:uid="{7C8DAF5B-8D6B-44A8-ADCC-2DE09BA066BE}"/>
    <hyperlink ref="AB176" r:id="rId86" xr:uid="{A8EB8D7C-6D61-4C75-A04C-9212C9C188E1}"/>
    <hyperlink ref="AB177" r:id="rId87" xr:uid="{89DF30D9-4B30-4ECD-A08D-128FECFB26EC}"/>
    <hyperlink ref="AB178" r:id="rId88" xr:uid="{7E918080-743C-4A91-873D-C87CC18F1248}"/>
    <hyperlink ref="AB182" r:id="rId89" xr:uid="{5DA0A684-35D8-4C37-80E3-D7E0CDB68D1C}"/>
    <hyperlink ref="AB183" r:id="rId90" xr:uid="{05C74409-CAB9-450C-9370-9C7714AC2841}"/>
    <hyperlink ref="AB184" r:id="rId91" xr:uid="{F9878F89-16E3-41E1-BC3F-D3DC015FD1FE}"/>
    <hyperlink ref="AB185" r:id="rId92" xr:uid="{4412A044-A356-4B43-988B-94DF9CD4B21F}"/>
    <hyperlink ref="AB190" r:id="rId93" xr:uid="{0C403EFC-77CF-4DB0-999F-168BB7CC1DC5}"/>
    <hyperlink ref="AB191" r:id="rId94" xr:uid="{4279219F-3D41-4DE9-9F9C-0B75039933CD}"/>
    <hyperlink ref="AB192" r:id="rId95" xr:uid="{2FE3696F-AFC2-4050-B883-DDE1AA913ABA}"/>
    <hyperlink ref="AB193" r:id="rId96" xr:uid="{4C3E347F-DFEB-4AD0-9EDE-B015F0737006}"/>
    <hyperlink ref="AB194" r:id="rId97" xr:uid="{A05203FB-2BE1-44BF-AA24-2F18A0489590}"/>
    <hyperlink ref="AB197" r:id="rId98" xr:uid="{85F21C77-6756-4567-A91D-B0E486659661}"/>
    <hyperlink ref="AB199" r:id="rId99" xr:uid="{A804BE3F-7A8D-4BC9-9A2E-9D42E552B4E3}"/>
    <hyperlink ref="AB202" r:id="rId100" xr:uid="{0DAABBD3-F821-40F9-86B5-42FC83F50C5D}"/>
    <hyperlink ref="AB216" r:id="rId101" xr:uid="{720B9531-D1A3-44E7-AE1A-35DE766973AD}"/>
    <hyperlink ref="AB223" r:id="rId102" xr:uid="{C9D8F8BA-0F9A-425F-92E5-92192D91089C}"/>
    <hyperlink ref="AB224" r:id="rId103" xr:uid="{8905BF0F-3077-45C6-841E-2DC35C5732A3}"/>
    <hyperlink ref="AB225" r:id="rId104" xr:uid="{CF76F7D9-1191-4A67-A71F-613A005415E6}"/>
    <hyperlink ref="AB227" r:id="rId105" xr:uid="{2E8F751F-12F2-4531-A044-A5C739301BB3}"/>
    <hyperlink ref="AB228" r:id="rId106" xr:uid="{D6BC8A12-0C1A-4116-A7AD-4C0DE050564D}"/>
    <hyperlink ref="AB230" r:id="rId107" xr:uid="{FA62060F-140D-4C96-A143-5E0FF99CDB1E}"/>
    <hyperlink ref="AB231" r:id="rId108" xr:uid="{7124B69F-F430-4F20-822F-35AF1B896EF5}"/>
    <hyperlink ref="AB232" r:id="rId109" xr:uid="{DA18FAD2-9E7D-4934-82FF-BF90CF84312C}"/>
    <hyperlink ref="AB233" r:id="rId110" xr:uid="{FFBF2677-A6F8-4F92-94B5-6897C37C8A8E}"/>
    <hyperlink ref="AB234" r:id="rId111" xr:uid="{F7A7545B-735A-4F44-9FC8-40E55B60092E}"/>
    <hyperlink ref="AB235" r:id="rId112" xr:uid="{DA651D63-069E-4778-85C6-FFFC669EB0F6}"/>
    <hyperlink ref="AB236" r:id="rId113" xr:uid="{97D6CB0C-6897-48C2-8DC1-944D7904E28D}"/>
    <hyperlink ref="AB237" r:id="rId114" xr:uid="{17EDCEF0-389D-4915-B0D3-000789F3A919}"/>
    <hyperlink ref="AB238" r:id="rId115" xr:uid="{6F8F292C-437F-413A-96AB-D04DBDEE57B2}"/>
    <hyperlink ref="AB241" r:id="rId116" xr:uid="{85C580D7-9EFD-4887-8D0D-8D69169AA5D5}"/>
    <hyperlink ref="AB245" r:id="rId117" xr:uid="{58CA9D5F-6F0F-496A-99A5-DE3E56CC3B2C}"/>
    <hyperlink ref="AB247" r:id="rId118" xr:uid="{A44B20B4-E1B2-46B4-A40E-E0188D154A2C}"/>
    <hyperlink ref="AB249" r:id="rId119" xr:uid="{BC4D0BC3-355A-439F-B16E-94139A06E322}"/>
    <hyperlink ref="AB259" r:id="rId120" xr:uid="{881E1612-6010-4281-92FD-53A9989B6039}"/>
    <hyperlink ref="AB260" r:id="rId121" xr:uid="{6F3EE2E6-878C-418C-9F41-071F7FCA1104}"/>
    <hyperlink ref="AB262" r:id="rId122" xr:uid="{ABC04C70-E461-4598-8067-95FBE0A89D73}"/>
    <hyperlink ref="AB263" r:id="rId123" xr:uid="{90523B7E-E48D-4A31-9137-B04223DA3B2E}"/>
    <hyperlink ref="AB265" r:id="rId124" xr:uid="{C6C3B80E-2203-4A37-811A-F82AE47E9884}"/>
    <hyperlink ref="AB266" r:id="rId125" xr:uid="{5032FDD7-908C-474F-BAA2-73E764E5CE5C}"/>
    <hyperlink ref="AB269" r:id="rId126" xr:uid="{DABFAF0D-D709-4AB9-A20C-F8D15A9B3920}"/>
    <hyperlink ref="AB270" r:id="rId127" xr:uid="{C1F1142E-2AFA-4E0C-971C-FDCDF9F1C58E}"/>
    <hyperlink ref="AB272" r:id="rId128" xr:uid="{91FD8DBE-D513-44C9-AB68-972465E78A15}"/>
    <hyperlink ref="AB273" r:id="rId129" xr:uid="{2737D8BB-4970-4F0B-BAE4-60A31B1FA2F0}"/>
    <hyperlink ref="AB274" r:id="rId130" xr:uid="{B632C2D8-7E96-4E31-B8EE-1D3ACF185F7C}"/>
    <hyperlink ref="AB275" r:id="rId131" xr:uid="{AACD6478-B066-4FBA-863C-5A065B91B924}"/>
    <hyperlink ref="AB276" r:id="rId132" xr:uid="{62DB10B7-4E04-4392-8FBB-4FC2C26C6046}"/>
    <hyperlink ref="AB278" r:id="rId133" xr:uid="{602F4857-2AAA-4C5F-8C48-DA5E6E27A97D}"/>
    <hyperlink ref="AB279" r:id="rId134" xr:uid="{8061DC7F-4655-408E-BF2F-E378AA837DE0}"/>
    <hyperlink ref="AB281" r:id="rId135" xr:uid="{FC6D01FC-4AE7-4F9A-BD5A-65D10C7C104B}"/>
    <hyperlink ref="AB286" r:id="rId136" xr:uid="{40E8D359-152E-4ED0-AF45-30C2B6CAB444}"/>
    <hyperlink ref="AB289" r:id="rId137" xr:uid="{A4AF7B8F-3270-4209-BA9B-2E1BBDBF5FF4}"/>
    <hyperlink ref="AB293" r:id="rId138" xr:uid="{AB6473A3-A784-42C6-866E-11F13B9F792A}"/>
    <hyperlink ref="AB295" r:id="rId139" xr:uid="{16AB4C75-EE14-4E43-A1D3-AE91AD5086CC}"/>
    <hyperlink ref="AB296" r:id="rId140" xr:uid="{BF1DF50C-0021-4ABE-9CDB-25EBDC26BD52}"/>
    <hyperlink ref="AB297" r:id="rId141" xr:uid="{74004A03-5A13-4C47-B91A-2D36A34E2CDA}"/>
    <hyperlink ref="AB300" r:id="rId142" xr:uid="{061AAE66-7B3C-4DFF-9DB5-6FA449EA6B3B}"/>
    <hyperlink ref="AB303" r:id="rId143" xr:uid="{A2C1DA9E-0DE9-435B-856A-A2D6954D601A}"/>
    <hyperlink ref="AB304" r:id="rId144" xr:uid="{92967C41-849B-4FB7-AC71-19F7F17CDB01}"/>
    <hyperlink ref="AB308" r:id="rId145" xr:uid="{AE8A939B-CACF-4439-A82D-60BB2548A201}"/>
    <hyperlink ref="AB310" r:id="rId146" xr:uid="{B7F5BFEA-FDEA-4973-AFDF-5CE61D7841D5}"/>
    <hyperlink ref="AB312" r:id="rId147" xr:uid="{75C36010-778E-45A3-8907-17824BA82A1D}"/>
    <hyperlink ref="AB313" r:id="rId148" xr:uid="{97FF929D-563C-4B75-9769-F1E679E090EC}"/>
    <hyperlink ref="AB317" r:id="rId149" xr:uid="{C0368546-8E09-49A5-B3CA-EFBE5FB5FF41}"/>
    <hyperlink ref="AB318" r:id="rId150" xr:uid="{78222695-9937-4712-A1AB-FA262D203949}"/>
    <hyperlink ref="AB319" r:id="rId151" xr:uid="{72AD3836-09C2-4F84-9663-A0EBDBC9A8C4}"/>
    <hyperlink ref="AB327" r:id="rId152" xr:uid="{D0D06951-B769-4141-BCBB-B221EB0D3BA6}"/>
    <hyperlink ref="AB329" r:id="rId153" xr:uid="{AD12F6CC-43C3-44D1-A655-7025ED6BD332}"/>
    <hyperlink ref="AB333" r:id="rId154" xr:uid="{971B2D38-4136-4A1C-AE26-002F904629F5}"/>
    <hyperlink ref="AB336" r:id="rId155" xr:uid="{A33383D1-AE3D-44E3-8EA0-B1258A648F10}"/>
    <hyperlink ref="AB339" r:id="rId156" xr:uid="{5A4191DA-89D3-4450-AB6E-47D3B984C2ED}"/>
    <hyperlink ref="AB341" r:id="rId157" xr:uid="{BBBA0931-0CC3-4E1A-8CEA-8274F5241174}"/>
    <hyperlink ref="AB343" r:id="rId158" xr:uid="{CD70B868-B5F8-43B5-943B-014E0ED6A81E}"/>
    <hyperlink ref="AB344" r:id="rId159" xr:uid="{4FF276AD-CF0C-4263-BD33-86ABB94010F5}"/>
    <hyperlink ref="AB345" r:id="rId160" xr:uid="{0A27C402-9206-4270-944F-0D451C99CEFD}"/>
    <hyperlink ref="AB347" r:id="rId161" xr:uid="{237531DB-67C7-4F01-B543-999609EC2F62}"/>
    <hyperlink ref="AB351" r:id="rId162" xr:uid="{43064EB8-D72B-4DDA-9CD8-4147028EBB6E}"/>
    <hyperlink ref="AB354" r:id="rId163" xr:uid="{221E0ED5-BC0F-4392-9E5F-94A4B7C4C018}"/>
    <hyperlink ref="AB357" r:id="rId164" xr:uid="{C32A86D2-E49A-45C2-AE54-88DE25308F43}"/>
    <hyperlink ref="AB360" r:id="rId165" xr:uid="{765F4EC2-B651-492F-8C3D-3CAA7A9D148C}"/>
    <hyperlink ref="AB363" r:id="rId166" xr:uid="{D9C06A58-7DD4-46B6-8565-6C680C8F34DE}"/>
    <hyperlink ref="AB364" r:id="rId167" xr:uid="{BFC477BA-47CE-4404-B16B-24231E284B50}"/>
    <hyperlink ref="AB369" r:id="rId168" xr:uid="{270EB99F-5D33-4D0F-9FEC-9200ADC375FB}"/>
    <hyperlink ref="AB387" r:id="rId169" xr:uid="{DF390B07-6C83-4CC0-AC65-DA83EC188E7A}"/>
    <hyperlink ref="AB388" r:id="rId170" xr:uid="{71B4A0DF-B273-4EAA-8FE2-48246A2D960A}"/>
    <hyperlink ref="AB390" r:id="rId171" xr:uid="{E6436D9A-9FCC-4DCB-ABE8-926C5CA2E165}"/>
    <hyperlink ref="AB395" r:id="rId172" xr:uid="{9F5FCC97-D1D7-487A-A19E-910CEA6B3EC3}"/>
    <hyperlink ref="AB405" r:id="rId173" xr:uid="{A8A858A0-7186-4E2E-8A50-01CE732C4751}"/>
    <hyperlink ref="AB406" r:id="rId174" xr:uid="{C7F9F20E-81EE-4EEB-9233-F52E9A8A5D92}"/>
    <hyperlink ref="AB408" r:id="rId175" xr:uid="{A98C9486-B1B2-4792-8D4A-C0F0B72D0E57}"/>
    <hyperlink ref="AB415" r:id="rId176" xr:uid="{7F8896AA-7396-462C-99BE-222E31E90837}"/>
    <hyperlink ref="AB419" r:id="rId177" xr:uid="{11B25E4F-539D-4342-807C-DDED7D26E972}"/>
    <hyperlink ref="AB421" r:id="rId178" xr:uid="{D336CAF1-FCF2-4C63-9368-C03CA26EC151}"/>
    <hyperlink ref="AB422" r:id="rId179" xr:uid="{2449A27C-0645-4035-9970-4C4855762E33}"/>
    <hyperlink ref="AB425" r:id="rId180" xr:uid="{DEE95A5A-6702-49DE-BB2B-5E7A66138109}"/>
    <hyperlink ref="AB426" r:id="rId181" xr:uid="{1BF85BAC-37B2-4AF3-A7E4-5E9490873E52}"/>
    <hyperlink ref="AB428" r:id="rId182" xr:uid="{71A1924A-0751-4CC7-86A2-ABA4531ED30A}"/>
    <hyperlink ref="AB433" r:id="rId183" xr:uid="{C4C20FB0-E258-4D76-AEE4-98FA8B3658F5}"/>
    <hyperlink ref="AB437" r:id="rId184" xr:uid="{55B754D4-F595-4108-A866-F994FA840484}"/>
    <hyperlink ref="AB439" r:id="rId185" xr:uid="{393BB9F1-4250-4837-A9D3-E30455CD1A25}"/>
    <hyperlink ref="AB442" r:id="rId186" xr:uid="{FA79759A-7871-4107-85BA-85FEF4E8050E}"/>
    <hyperlink ref="AB443" r:id="rId187" xr:uid="{8D03BC03-F648-4685-A506-A983E8A275B3}"/>
    <hyperlink ref="AB447" r:id="rId188" xr:uid="{1A6C9FBF-A03B-4D7F-9426-FE6A030088D1}"/>
    <hyperlink ref="AB449" r:id="rId189" xr:uid="{E603F3D4-A373-42EF-85EB-E755E5FDA412}"/>
    <hyperlink ref="AB450" r:id="rId190" xr:uid="{A36F9FF8-01F2-4FFB-9F4F-8CD3294AB81A}"/>
    <hyperlink ref="AB453" r:id="rId191" xr:uid="{8D525920-30FB-4E3B-B2D4-72B2F22179AA}"/>
    <hyperlink ref="AB455" r:id="rId192" xr:uid="{8F9AEF04-BA20-4FDF-9308-2BD47FB310B3}"/>
    <hyperlink ref="AB458" r:id="rId193" xr:uid="{331634C7-02AF-4860-9800-AED4EF39DC48}"/>
    <hyperlink ref="AB459" r:id="rId194" xr:uid="{F0B7F788-8635-49E7-9D30-B7A745035B89}"/>
    <hyperlink ref="AB460" r:id="rId195" xr:uid="{A918497D-FB22-47BA-B2CA-0322074B54CC}"/>
    <hyperlink ref="AB468" r:id="rId196" xr:uid="{604B3A7A-4C8A-45EA-A72E-F3F3CA059238}"/>
    <hyperlink ref="AB473" r:id="rId197" xr:uid="{D910B4D4-675E-4F37-84ED-A482E64D9C90}"/>
    <hyperlink ref="AB474" r:id="rId198" xr:uid="{5DBD3685-2C2C-4F4C-9D99-CFB5AB2F0048}"/>
    <hyperlink ref="AB480" r:id="rId199" xr:uid="{18AD039A-C5C4-4D8E-8428-E46F52E3B595}"/>
    <hyperlink ref="AB481" r:id="rId200" xr:uid="{03091099-447F-4BC4-A4BA-136E70DCED37}"/>
    <hyperlink ref="AB485" r:id="rId201" xr:uid="{DA3BFEE2-FA79-4703-A9BE-DAAF8D792E8B}"/>
    <hyperlink ref="AB497" r:id="rId202" xr:uid="{A3857373-2894-43A3-B7C8-46335D72FAA9}"/>
    <hyperlink ref="AB498" r:id="rId203" xr:uid="{CC2937F9-4B36-4468-9BCC-F3CE63C2E9E8}"/>
    <hyperlink ref="AB506" r:id="rId204" xr:uid="{AC83B781-6B34-4701-8FF7-92196A883E18}"/>
    <hyperlink ref="AB507" r:id="rId205" xr:uid="{0FB99A17-8C4B-4D8D-95A6-D8DE158FE5A0}"/>
    <hyperlink ref="AB508" r:id="rId206" xr:uid="{8CA4169D-33BD-4490-A87F-2ECF35CC6710}"/>
    <hyperlink ref="AB509" r:id="rId207" xr:uid="{B02AA514-8939-43BC-9FC5-6B377CCCBEDC}"/>
    <hyperlink ref="AB512" r:id="rId208" xr:uid="{C571AB9D-FB36-4148-8106-C7257C1AE1DC}"/>
    <hyperlink ref="AB514" r:id="rId209" xr:uid="{6D8B6AE8-935E-4CD7-B110-FA8486384E66}"/>
    <hyperlink ref="AB516" r:id="rId210" xr:uid="{6F040378-D5F4-4394-AC8A-DB197D01A820}"/>
    <hyperlink ref="AB517" r:id="rId211" xr:uid="{2889EBBE-7A39-4F3F-9ED8-BE7544F92670}"/>
    <hyperlink ref="AB518" r:id="rId212" xr:uid="{CD26C512-0747-46DF-B6CB-65E952FA9DBC}"/>
    <hyperlink ref="AB520" r:id="rId213" xr:uid="{D9067CB5-7BD6-40E5-8B58-A5ADBF28FED6}"/>
    <hyperlink ref="AB522" r:id="rId214" xr:uid="{C712BCAE-DCE8-4752-9D53-1B03DE5A76AA}"/>
    <hyperlink ref="AB524" r:id="rId215" xr:uid="{B4FC9280-3467-45E7-90E9-325CE122F8AB}"/>
    <hyperlink ref="AB525" r:id="rId216" xr:uid="{A06D7E54-0351-4F7F-A121-7D4D3075B2B3}"/>
    <hyperlink ref="AB529" r:id="rId217" xr:uid="{7EDF3C01-371B-4A3C-B477-E298AE2ED9E4}"/>
    <hyperlink ref="AB532" r:id="rId218" xr:uid="{8561D58A-3540-4857-95DB-E7F069883A67}"/>
    <hyperlink ref="AB535" r:id="rId219" xr:uid="{BFD5D736-0F6D-4EE1-A42E-74D052162FF0}"/>
    <hyperlink ref="AB537" r:id="rId220" xr:uid="{D31B542F-FA44-4E00-B1ED-DB8FC479DC60}"/>
    <hyperlink ref="AB538" r:id="rId221" xr:uid="{BAE4820D-EBB2-4097-A1C3-7DF1249A5145}"/>
    <hyperlink ref="AB539" r:id="rId222" xr:uid="{8685DECB-16F6-45AF-AE47-4FDDEF537632}"/>
    <hyperlink ref="AB541" r:id="rId223" xr:uid="{5C357D39-24E9-4B74-AA81-7CBAC37F6AA5}"/>
    <hyperlink ref="AB542" r:id="rId224" xr:uid="{0C085F82-9B44-45E3-BAB9-6A707846F402}"/>
    <hyperlink ref="AB548" r:id="rId225" xr:uid="{9D737836-D936-4835-8EEA-95D15CA4097E}"/>
    <hyperlink ref="AB549" r:id="rId226" xr:uid="{1ABBF83D-E043-4A1B-8002-D8C0B841BAC2}"/>
    <hyperlink ref="AB550" r:id="rId227" xr:uid="{52DE3648-BC39-4993-BED8-DA1A47BC5C96}"/>
    <hyperlink ref="AB551" r:id="rId228" xr:uid="{D3DC84D0-E539-4402-B175-647B166B52BC}"/>
    <hyperlink ref="AB552" r:id="rId229" xr:uid="{E35B6E02-5998-41EB-9C5D-20EFDC2C036F}"/>
    <hyperlink ref="AB554" r:id="rId230" xr:uid="{11A4941F-B6C6-4F86-A9BC-EE5A0A0D6613}"/>
    <hyperlink ref="AB555" r:id="rId231" xr:uid="{54DCA008-E337-421F-8CD4-16244C37DD3C}"/>
    <hyperlink ref="AB558" r:id="rId232" xr:uid="{2AFDAF30-AAF1-4447-AF1B-D24A60A29D10}"/>
    <hyperlink ref="AB559" r:id="rId233" xr:uid="{7F4CFBD2-44B7-4ECC-A514-630879D9DA09}"/>
    <hyperlink ref="AB560" r:id="rId234" xr:uid="{1034EE92-0728-4EE1-9A60-5C2F25986F70}"/>
    <hyperlink ref="AB562" r:id="rId235" xr:uid="{0D95C158-566F-4845-81F7-14EA6E56D54E}"/>
    <hyperlink ref="AB565" r:id="rId236" xr:uid="{07F473FF-9BA9-42F8-B0A3-007188EC2758}"/>
    <hyperlink ref="AB566" r:id="rId237" xr:uid="{C2B034C4-8960-48DF-805D-050DBF666133}"/>
    <hyperlink ref="AB567" r:id="rId238" xr:uid="{E089CFBC-701C-4B37-8BD7-FE8FD2C9F37A}"/>
    <hyperlink ref="AB569" r:id="rId239" xr:uid="{37AD5F41-9230-4B1A-92A8-D0AF16C42F16}"/>
    <hyperlink ref="AB572" r:id="rId240" xr:uid="{BA7E47E4-6B50-4136-8114-73AB1C9D02F2}"/>
    <hyperlink ref="AB574" r:id="rId241" xr:uid="{7A600361-612A-434B-B46A-8E3A47A76848}"/>
    <hyperlink ref="AB583" r:id="rId242" xr:uid="{28CB983E-DD02-4BE6-A6BF-B99E66657A14}"/>
    <hyperlink ref="AB586" r:id="rId243" xr:uid="{B1ABA7BE-18C7-4AAC-BAAF-F9FCE155D3B9}"/>
    <hyperlink ref="AB587" r:id="rId244" xr:uid="{8325A4E6-8E76-4632-A095-15F347896509}"/>
    <hyperlink ref="AB588" r:id="rId245" xr:uid="{65DF5792-3CF5-4D70-88E6-F92FF6CC5872}"/>
    <hyperlink ref="AB589" r:id="rId246" xr:uid="{280C4F2A-0EC7-4B9B-B4CE-E84E6AEC578E}"/>
    <hyperlink ref="AB597" r:id="rId247" xr:uid="{4B03A961-6C12-4C35-956E-4E144AE99701}"/>
    <hyperlink ref="AB598" r:id="rId248" xr:uid="{03AFAE10-89E9-4B0D-BD24-6A81E226D625}"/>
    <hyperlink ref="AB599" r:id="rId249" xr:uid="{453218DD-FDE9-48C1-9E61-F1365CC6FAEC}"/>
    <hyperlink ref="AB600" r:id="rId250" xr:uid="{3E300F76-B8D3-4CFF-BFC0-EFE86D17E4AE}"/>
    <hyperlink ref="AB601" r:id="rId251" xr:uid="{58A7119E-FAD1-416B-9636-A0E22511EB27}"/>
    <hyperlink ref="AB602" r:id="rId252" xr:uid="{BE9D133B-6EEA-46A3-92A3-5B300EBA885A}"/>
    <hyperlink ref="AB605" r:id="rId253" xr:uid="{B8CC6DC9-0493-4615-A1AB-F0782AD83F07}"/>
    <hyperlink ref="AB606" r:id="rId254" xr:uid="{2F209C46-96E9-46D1-A866-3267A31DFDE9}"/>
    <hyperlink ref="AB607" r:id="rId255" xr:uid="{F188B292-C595-4B6D-AB90-D6EEFF91226C}"/>
    <hyperlink ref="AB610" r:id="rId256" xr:uid="{ECFAC7AF-7930-4F3E-8EA8-2B109084D1C9}"/>
    <hyperlink ref="AB616" r:id="rId257" xr:uid="{083C5546-4CF1-4493-8D2B-B522E9A55B18}"/>
    <hyperlink ref="AB619" r:id="rId258" xr:uid="{C55B8C31-7769-495B-B8DA-A7DCFE522C64}"/>
    <hyperlink ref="AB620" r:id="rId259" xr:uid="{0D139B4A-8242-436A-A9E6-DBD360D3DE73}"/>
    <hyperlink ref="AB621" r:id="rId260" xr:uid="{06B98EED-3CFF-4F84-ACB7-50A451F84FCC}"/>
    <hyperlink ref="AB622" r:id="rId261" xr:uid="{46565748-8471-4346-B309-8F59FC085D24}"/>
    <hyperlink ref="AB623" r:id="rId262" xr:uid="{B0801BB8-27F0-45A6-8F54-F2C48E198B9D}"/>
    <hyperlink ref="AB624" r:id="rId263" xr:uid="{39DFD714-96E1-4793-B6D1-691A96772A14}"/>
    <hyperlink ref="AB625" r:id="rId264" xr:uid="{03F51845-A514-4701-9FE2-63F1BCC089E2}"/>
    <hyperlink ref="AB626" r:id="rId265" xr:uid="{D3C93ECD-679C-4AC0-A8B5-229FDBF171A3}"/>
    <hyperlink ref="AB627" r:id="rId266" xr:uid="{E1759C7C-12F2-463F-A3D6-2A71F1D54B0F}"/>
    <hyperlink ref="AB633" r:id="rId267" xr:uid="{6E50B685-3764-40FB-BF19-6B32BF408A80}"/>
    <hyperlink ref="AB635" r:id="rId268" xr:uid="{4BB92EB8-839A-4B49-BF4D-B2E8FB04DEB1}"/>
    <hyperlink ref="AB645" r:id="rId269" xr:uid="{3A10B674-89C7-4567-A985-0BE296BF42D6}"/>
    <hyperlink ref="AB652" r:id="rId270" xr:uid="{B8CFD106-E491-49AF-ACFA-90261A066E38}"/>
    <hyperlink ref="AB654" r:id="rId271" xr:uid="{DDD338A6-06CC-40DD-8359-C73D8CB4CFC2}"/>
    <hyperlink ref="AB657" r:id="rId272" xr:uid="{514A8C84-B06C-4C3D-A3DE-2B0E2DF84875}"/>
    <hyperlink ref="AB660" r:id="rId273" xr:uid="{3A46E63D-476A-460B-8AB6-38B81249C392}"/>
    <hyperlink ref="AB661" r:id="rId274" xr:uid="{E62269E2-1136-4527-A36D-B5DADEB9DC79}"/>
    <hyperlink ref="AB662" r:id="rId275" xr:uid="{68E9F32E-FA11-4D5E-88A9-90DD52E0D671}"/>
    <hyperlink ref="AB663" r:id="rId276" xr:uid="{D510CD69-6A9F-4EA7-B78B-41212C1DBB85}"/>
    <hyperlink ref="AB664" r:id="rId277" xr:uid="{697F9673-5519-4776-8528-9F7647E5A7FB}"/>
    <hyperlink ref="AB666" r:id="rId278" xr:uid="{959CD303-A352-4820-9D8D-F4555FDDBC47}"/>
    <hyperlink ref="AB668" r:id="rId279" xr:uid="{184232F9-5B71-4601-B8D5-6A3B66027B61}"/>
    <hyperlink ref="AB669" r:id="rId280" xr:uid="{CE1F5FB4-5E93-49AB-8734-28215D6C14B4}"/>
    <hyperlink ref="AB679" r:id="rId281" xr:uid="{BB26622D-529A-4A5C-927F-9DB7840DADF2}"/>
    <hyperlink ref="AB681" r:id="rId282" xr:uid="{00025968-8C42-4AF4-9D24-6961AEA35E90}"/>
    <hyperlink ref="AB682" r:id="rId283" xr:uid="{00159428-335E-47A4-A568-18301F27A870}"/>
    <hyperlink ref="AB686" r:id="rId284" xr:uid="{A094D425-043F-4D11-91E5-F17845D1640A}"/>
    <hyperlink ref="AB692" r:id="rId285" xr:uid="{D270350E-DFA2-4A39-A1BF-C29308EDFAD1}"/>
    <hyperlink ref="AB693" r:id="rId286" xr:uid="{8B314F46-7D15-41FE-A6E2-E00D79969430}"/>
    <hyperlink ref="AB694" r:id="rId287" xr:uid="{2F1995C5-135B-412A-AA1E-8D8EEF074E7E}"/>
    <hyperlink ref="AB695" r:id="rId288" xr:uid="{D719AE89-B836-4531-A1A1-07FF2B42643D}"/>
    <hyperlink ref="AB696" r:id="rId289" xr:uid="{058BF008-23FF-4F43-8856-D76EEA5FAF3E}"/>
    <hyperlink ref="AB697" r:id="rId290" xr:uid="{7545FFAB-2B5C-4B3E-8848-C68A57FF83B9}"/>
    <hyperlink ref="AB698" r:id="rId291" xr:uid="{AC5FCFD9-7E1E-4DD1-9B0F-7C19F3DD3570}"/>
    <hyperlink ref="AB699" r:id="rId292" xr:uid="{B07F0D83-1D2C-4C5D-856E-3523BF227D39}"/>
    <hyperlink ref="AB700" r:id="rId293" xr:uid="{CF8849E3-7DF8-4DD3-B68C-5FD8F4979D9F}"/>
    <hyperlink ref="AB701" r:id="rId294" xr:uid="{2771C2B5-2A8E-4614-8692-F6C944E63C6E}"/>
    <hyperlink ref="AB702" r:id="rId295" xr:uid="{BB427F02-8201-462C-BCE0-3D7246657DA5}"/>
    <hyperlink ref="AB703" r:id="rId296" xr:uid="{56C9E4A3-D936-464C-955C-AC91E0F12DE3}"/>
    <hyperlink ref="AB704" r:id="rId297" xr:uid="{43889EC6-5A29-4E6C-877F-5C901C66B784}"/>
    <hyperlink ref="AB707" r:id="rId298" xr:uid="{36947DA5-1D06-473D-8DBA-8988E93781F8}"/>
    <hyperlink ref="AB711" r:id="rId299" xr:uid="{4FC45839-ED70-4ECD-96C9-5BE462178598}"/>
    <hyperlink ref="AB717" r:id="rId300" xr:uid="{8666D4E7-4EB5-4FAE-B0B3-7860462C1243}"/>
    <hyperlink ref="AB719" r:id="rId301" xr:uid="{4DB86757-4CCA-4EFF-8E3F-B2DD21B157F0}"/>
    <hyperlink ref="AB720" r:id="rId302" xr:uid="{990EAD4F-747B-4662-886E-6E1FAF007EAF}"/>
    <hyperlink ref="AB722" r:id="rId303" xr:uid="{36010BD8-9C02-41F3-B5C8-14BF13C97513}"/>
    <hyperlink ref="AB723" r:id="rId304" xr:uid="{CB4B1DAE-3D16-44DA-AA0C-696C77CC0AEE}"/>
    <hyperlink ref="AB724" r:id="rId305" xr:uid="{CCD52E4D-6482-4EE3-80E6-D2B888887984}"/>
    <hyperlink ref="AB725" r:id="rId306" xr:uid="{05466820-D303-42A5-9092-94970CA9D0EA}"/>
    <hyperlink ref="AB729" r:id="rId307" xr:uid="{483C3CC9-84FD-4A4A-B3BF-E1D10837B42C}"/>
    <hyperlink ref="AB733" r:id="rId308" xr:uid="{684914C9-5C5C-4339-A2A1-2E797D87CB5C}"/>
    <hyperlink ref="AB734" r:id="rId309" xr:uid="{FADC8277-8CC5-42E7-9EC2-E2535FCEA216}"/>
    <hyperlink ref="AB735" r:id="rId310" xr:uid="{BC0C9CF5-83DE-4B55-845A-130899E445E8}"/>
    <hyperlink ref="AB744" r:id="rId311" xr:uid="{33786EE8-245B-4B53-9B50-6C2999A7104C}"/>
    <hyperlink ref="AB753" r:id="rId312" xr:uid="{8E683B10-8626-4249-820A-81DD285C08A6}"/>
    <hyperlink ref="AB755" r:id="rId313" xr:uid="{9BA0D90B-5B26-44D7-8B79-E830C1135457}"/>
    <hyperlink ref="AB758" r:id="rId314" xr:uid="{FD47A13F-B807-43BF-84D6-896029C500C3}"/>
    <hyperlink ref="AB761" r:id="rId315" xr:uid="{C5BE938F-19B4-485D-8273-E698E91DE2DC}"/>
    <hyperlink ref="AB769" r:id="rId316" xr:uid="{7D76CA55-D577-4D4B-B164-3FF472F8B77D}"/>
    <hyperlink ref="AB771" r:id="rId317" xr:uid="{ABCF56EF-4C9C-47D3-B9A5-86522B0DB7EF}"/>
    <hyperlink ref="AB775" r:id="rId318" xr:uid="{CB85674C-5838-41EB-AC40-AD454C7A4572}"/>
    <hyperlink ref="AB776" r:id="rId319" xr:uid="{1B10C51B-1E31-4556-BF27-E38711811146}"/>
    <hyperlink ref="AB777" r:id="rId320" xr:uid="{11450F50-C807-4E2A-93D6-513EA633C7ED}"/>
    <hyperlink ref="AB781" r:id="rId321" xr:uid="{F92A1657-E24C-43F8-B8D2-8AD8343027BB}"/>
    <hyperlink ref="AB782" r:id="rId322" xr:uid="{F75A13C9-A58D-4E28-99EC-663D97E7A0C5}"/>
    <hyperlink ref="AB783" r:id="rId323" xr:uid="{A533E000-4674-49E0-9E3B-0C5E84263B18}"/>
    <hyperlink ref="AB785" r:id="rId324" xr:uid="{5F4B5B3C-33C8-4166-B17D-66C5E853E3AC}"/>
    <hyperlink ref="AB788" r:id="rId325" xr:uid="{397139AA-59CD-4F28-8C6E-E3EE2A0CB3F2}"/>
    <hyperlink ref="AB789" r:id="rId326" xr:uid="{946DF1CC-2828-4B55-8372-F8328FE1E571}"/>
    <hyperlink ref="AB790" r:id="rId327" xr:uid="{B3F46FD4-A7A8-4764-90B5-798798507260}"/>
    <hyperlink ref="AB795" r:id="rId328" xr:uid="{705B67C3-BCE8-4925-8245-177C646AC13D}"/>
    <hyperlink ref="AB796" r:id="rId329" xr:uid="{E94F750A-3BB1-43B9-A00A-BF45FAA3F33D}"/>
    <hyperlink ref="AB797" r:id="rId330" xr:uid="{9E60C6F1-4921-41C8-AE6F-4528184356C4}"/>
    <hyperlink ref="AB798" r:id="rId331" xr:uid="{B80A090F-1775-4170-B183-445F51990DC7}"/>
    <hyperlink ref="AB802" r:id="rId332" xr:uid="{C646578B-D52D-4EAD-8FED-CC71BA101BA4}"/>
    <hyperlink ref="AB804" r:id="rId333" xr:uid="{F5B5376A-31C6-4E38-AC43-5F4F411417D8}"/>
    <hyperlink ref="AB805" r:id="rId334" xr:uid="{1C792887-52D5-41C4-A6C9-7EFE85E802FD}"/>
    <hyperlink ref="AB809" r:id="rId335" xr:uid="{A6FDC62C-58A4-49FA-8B08-352A81F7F0BF}"/>
    <hyperlink ref="AB811" r:id="rId336" xr:uid="{C38359B8-A5F5-4FD1-8191-B553E7549997}"/>
    <hyperlink ref="AB812" r:id="rId337" xr:uid="{60922DD9-929B-4CE3-B2C6-26A2B2D038B4}"/>
    <hyperlink ref="AB814" r:id="rId338" xr:uid="{A2A79DDB-CB73-4B8D-A9D6-94988672504A}"/>
    <hyperlink ref="AB820" r:id="rId339" xr:uid="{49C37616-DE69-4A72-B72D-89C24248A425}"/>
    <hyperlink ref="AB823" r:id="rId340" xr:uid="{3B1E0916-1B73-4F5B-8F5B-47653A3BC66C}"/>
    <hyperlink ref="AB829" r:id="rId341" xr:uid="{1D6FC985-4195-4E6F-86D3-FBE7C0C699D2}"/>
    <hyperlink ref="AB840" r:id="rId342" xr:uid="{630E28BE-B713-4EC3-A20B-E5FB28BCD4FF}"/>
    <hyperlink ref="AF2" r:id="rId343" xr:uid="{98113D3B-6A01-4863-9429-D363FA2ADAF8}"/>
    <hyperlink ref="AF3" r:id="rId344" xr:uid="{9F55CCDE-3A15-41DD-A876-17B9330DC49B}"/>
    <hyperlink ref="AF4" r:id="rId345" xr:uid="{EA099F47-5BB7-4672-B8A5-EA04F250D326}"/>
    <hyperlink ref="AF5" r:id="rId346" xr:uid="{EDE944AF-C2EF-472D-A1F6-0C6CA1E08026}"/>
    <hyperlink ref="AF6" r:id="rId347" xr:uid="{D4A356C2-E67C-4B8F-9C96-FDA6B89A1787}"/>
    <hyperlink ref="AF7" r:id="rId348" xr:uid="{31EBB0ED-779B-4403-BA1A-309993C42750}"/>
    <hyperlink ref="AF8" r:id="rId349" xr:uid="{3B5A12D3-9B64-4940-B40E-6896370DF4C5}"/>
    <hyperlink ref="AF9" r:id="rId350" xr:uid="{C4DA6CE5-D999-4A1A-9B86-911970DB8C50}"/>
    <hyperlink ref="AF10" r:id="rId351" xr:uid="{E58C11C7-7BED-4C16-B94C-79450D560208}"/>
    <hyperlink ref="AF11" r:id="rId352" xr:uid="{FF813D97-30FB-43FE-AF4C-9AF29A8FB28A}"/>
    <hyperlink ref="AF12" r:id="rId353" xr:uid="{9FE61A50-09CC-4660-B91D-465475121B3D}"/>
    <hyperlink ref="AF13" r:id="rId354" xr:uid="{888EA1FA-83DD-43C4-BA95-A894ECD09209}"/>
    <hyperlink ref="AF14" r:id="rId355" xr:uid="{7CDDA45B-DFF9-4910-822B-D25C26CD9EF4}"/>
    <hyperlink ref="AF15" r:id="rId356" xr:uid="{5457601B-DB72-4F49-AA04-F71E77F6E32E}"/>
    <hyperlink ref="AF16" r:id="rId357" xr:uid="{1713C933-5445-442E-9CC9-8A2831E4E11F}"/>
    <hyperlink ref="AF17" r:id="rId358" xr:uid="{02C6D59D-68C3-4923-8DC5-43313F14BDD6}"/>
    <hyperlink ref="AF18" r:id="rId359" xr:uid="{6134090E-91D7-4BB1-AADC-68EAFC1A7B3F}"/>
    <hyperlink ref="AF19" r:id="rId360" xr:uid="{5F3DCE83-F3FF-413E-BCA2-50BDF424C407}"/>
    <hyperlink ref="AF20" r:id="rId361" xr:uid="{39194799-9568-4AC7-AE6D-FE7335699347}"/>
    <hyperlink ref="AF21" r:id="rId362" xr:uid="{741A90DB-7874-470F-BC5C-FAB67D481C58}"/>
    <hyperlink ref="AF22" r:id="rId363" xr:uid="{3B7F2C44-B0A0-4083-B10D-B6ECF7B4D7D6}"/>
    <hyperlink ref="AF23" r:id="rId364" xr:uid="{B67E62E2-E923-4EF8-9940-6D27E4F43819}"/>
    <hyperlink ref="AF24" r:id="rId365" xr:uid="{42B159BD-E07B-4C09-B9B1-677BB3E719CA}"/>
    <hyperlink ref="AF25" r:id="rId366" xr:uid="{1541252B-BD6B-4A16-962D-4BB21AFD7086}"/>
    <hyperlink ref="AF26" r:id="rId367" xr:uid="{E64FD89A-E0C6-4AE3-B056-E1D5B5E1C9CF}"/>
    <hyperlink ref="AF27" r:id="rId368" xr:uid="{60787FBE-7533-49A0-AB29-0DDECDF986FB}"/>
    <hyperlink ref="AF28" r:id="rId369" xr:uid="{36244A60-3DA2-403E-9C9E-0F332F8721FF}"/>
    <hyperlink ref="AF29" r:id="rId370" xr:uid="{10C44ADD-86FC-4287-B049-B477DEDB8511}"/>
    <hyperlink ref="AF30" r:id="rId371" xr:uid="{862F26D0-1C80-49BA-94DB-9021FE858C88}"/>
    <hyperlink ref="AF31" r:id="rId372" xr:uid="{A2BA5E9E-9FC9-4159-842A-B7FD11BE79CE}"/>
    <hyperlink ref="AF32" r:id="rId373" xr:uid="{AECBB15A-5955-49C1-9F4F-255F99EAAB77}"/>
    <hyperlink ref="AF33" r:id="rId374" xr:uid="{4663F19A-1781-4F95-9461-DBD2689128DA}"/>
    <hyperlink ref="AF34" r:id="rId375" xr:uid="{DD50D685-2C62-48D4-8E79-2913074E5D8C}"/>
    <hyperlink ref="AF35" r:id="rId376" xr:uid="{F3692EBC-E873-4551-8CEC-DBF418C75554}"/>
    <hyperlink ref="AF36" r:id="rId377" xr:uid="{890C5417-46B9-4C9B-8DFE-51B45F39C932}"/>
    <hyperlink ref="AF37" r:id="rId378" xr:uid="{6BC65AAC-0BDA-4BBF-95E6-CDD25E388548}"/>
    <hyperlink ref="AF38" r:id="rId379" xr:uid="{888815DE-3A43-4E25-9B6E-5D232F191616}"/>
    <hyperlink ref="AF39" r:id="rId380" xr:uid="{5ADD107F-22CC-47E4-8182-431298976736}"/>
    <hyperlink ref="AF40" r:id="rId381" xr:uid="{54C7FDB2-B912-4B5D-ABEF-671628DB2AB1}"/>
    <hyperlink ref="AF41" r:id="rId382" xr:uid="{279A9A0C-8741-4B15-B92C-26E580E8ECB9}"/>
    <hyperlink ref="AF42" r:id="rId383" xr:uid="{C8B3C9CF-07E7-4CB9-8679-E2FC2E0196F0}"/>
    <hyperlink ref="AF43" r:id="rId384" xr:uid="{F5B7C81E-B446-4C09-94BC-D0F3560B234C}"/>
    <hyperlink ref="AF44" r:id="rId385" xr:uid="{519F0C85-79D5-42A0-9F19-A43409957471}"/>
    <hyperlink ref="AF45" r:id="rId386" xr:uid="{F06C5D38-8EF3-43BC-8A8D-88ECDCDB545E}"/>
    <hyperlink ref="AF46" r:id="rId387" xr:uid="{0E625BB8-4789-46A0-8663-712B6343512B}"/>
    <hyperlink ref="AF47" r:id="rId388" xr:uid="{C5805818-621B-43EC-8135-A6713415BDBA}"/>
    <hyperlink ref="AF48" r:id="rId389" xr:uid="{B647D783-FEED-4AAC-AE4D-501C0BC7C592}"/>
    <hyperlink ref="AF49" r:id="rId390" xr:uid="{F726DC31-F3A0-4510-9E60-62F23B89ED40}"/>
    <hyperlink ref="AF50" r:id="rId391" xr:uid="{85D0DBC5-ECE4-4107-8597-1393E4DD5F30}"/>
    <hyperlink ref="AF51" r:id="rId392" xr:uid="{34FC5E3E-E90A-41F0-A810-2BDD74847FBA}"/>
    <hyperlink ref="AF52" r:id="rId393" xr:uid="{D391A1B1-DB37-4AC4-9EA9-BF2FC88A3D73}"/>
    <hyperlink ref="AF53" r:id="rId394" xr:uid="{241DD433-44D0-4A5C-BB5C-B9A6A5DB3581}"/>
    <hyperlink ref="AF54" r:id="rId395" xr:uid="{1429CF7B-ACCB-4660-A88A-8C74E662C553}"/>
    <hyperlink ref="AF55" r:id="rId396" xr:uid="{CD551474-D179-4180-8860-897438A2E9EA}"/>
    <hyperlink ref="AF56" r:id="rId397" xr:uid="{FC47E0A8-CB36-4647-B32D-0DC6F95E5DD8}"/>
    <hyperlink ref="AF57" r:id="rId398" xr:uid="{8204BFFC-C046-441E-83B7-83E51C139961}"/>
    <hyperlink ref="AF58" r:id="rId399" xr:uid="{9E2AD9C6-F14F-4F23-B07D-8D5601D9E7F6}"/>
    <hyperlink ref="AF59" r:id="rId400" xr:uid="{B83713B7-5B58-41EC-9525-EC4BF129C33A}"/>
    <hyperlink ref="AF60" r:id="rId401" xr:uid="{D0D32909-EA45-4D71-A417-47BAD2234A47}"/>
    <hyperlink ref="AF61" r:id="rId402" xr:uid="{63FE9B0B-0B90-46D2-BD3B-21DFBB92BF50}"/>
    <hyperlink ref="AF62" r:id="rId403" xr:uid="{2DC835A2-D435-44C1-BF6D-9D2635923FA6}"/>
    <hyperlink ref="AF63" r:id="rId404" xr:uid="{C1682D70-D93C-4F5F-9B3A-2C54AC5A586A}"/>
    <hyperlink ref="AF64" r:id="rId405" xr:uid="{B87394C6-FE1C-4C58-9E03-16FAB7C52C5B}"/>
    <hyperlink ref="AF65" r:id="rId406" xr:uid="{F9D0E775-C230-4304-9195-7D0B1588F2AA}"/>
    <hyperlink ref="AF66" r:id="rId407" xr:uid="{313E7401-4D28-4054-97A2-471207AB81B8}"/>
    <hyperlink ref="AF67" r:id="rId408" xr:uid="{4B1E2A97-1B84-4A5C-BBBC-523FA83D4669}"/>
    <hyperlink ref="AF68" r:id="rId409" xr:uid="{4829C80C-A1CA-45CA-96D7-20565AF07718}"/>
    <hyperlink ref="AF69" r:id="rId410" xr:uid="{E0FB858E-0B1F-48C0-9E1C-B85B4E1A3AB1}"/>
    <hyperlink ref="AF70" r:id="rId411" xr:uid="{8861EE6B-64BB-4CBA-A116-7D2941726402}"/>
    <hyperlink ref="AF71" r:id="rId412" xr:uid="{AD0C6A88-BBC6-4BE0-8EC4-46D8DD86B3D1}"/>
    <hyperlink ref="AF72" r:id="rId413" xr:uid="{AA75AA58-8928-4B2B-A2E1-8AA6D0F2F031}"/>
    <hyperlink ref="AF73" r:id="rId414" xr:uid="{43257E2A-AFF4-44A7-9644-61157AE5219B}"/>
    <hyperlink ref="AF74" r:id="rId415" xr:uid="{6687B58C-36E5-4B5A-9026-BFEAF846F0DC}"/>
    <hyperlink ref="AF75" r:id="rId416" xr:uid="{A38E732A-2293-4F64-9CA4-82D076DC8934}"/>
    <hyperlink ref="AF76" r:id="rId417" xr:uid="{82CFE727-9D2F-484B-AB23-3BD97291C2E0}"/>
    <hyperlink ref="AF77" r:id="rId418" xr:uid="{37EBFA6D-07C5-48B2-BA06-9465038B8DDF}"/>
    <hyperlink ref="AF78" r:id="rId419" xr:uid="{A6D6033D-AB18-4B3D-B832-7803C062CAC8}"/>
    <hyperlink ref="AF79" r:id="rId420" xr:uid="{072C3E9F-DC88-4048-9AE3-5E24B24BE48E}"/>
    <hyperlink ref="AF80" r:id="rId421" xr:uid="{37A887BC-24E4-4334-B51F-205E19996158}"/>
    <hyperlink ref="AF81" r:id="rId422" xr:uid="{E61F5CC7-2C84-48D0-B3BF-8F16CFBE9F0E}"/>
    <hyperlink ref="AF82" r:id="rId423" xr:uid="{FA694004-ADFB-4633-BA01-2BD21F920796}"/>
    <hyperlink ref="AF83" r:id="rId424" xr:uid="{467FB2F9-1729-470C-B89B-D93FD420F51A}"/>
    <hyperlink ref="AF84" r:id="rId425" xr:uid="{28ECD5E3-4859-4614-AEBE-7D2DE4BFA812}"/>
    <hyperlink ref="AF85" r:id="rId426" xr:uid="{D7902334-C4AD-46A8-AF2B-917CC7FF2C50}"/>
    <hyperlink ref="AF86" r:id="rId427" xr:uid="{41CF6AC2-C8E0-4267-BE0B-09135FB23758}"/>
    <hyperlink ref="AF87" r:id="rId428" xr:uid="{831AD6B6-C665-4D62-BCA6-51371AC1EB79}"/>
    <hyperlink ref="AF88" r:id="rId429" xr:uid="{BBDEAD76-8CE3-4313-8429-357116C7FAD4}"/>
    <hyperlink ref="AF89" r:id="rId430" xr:uid="{AACE29C8-4F3D-4A58-B119-65184FC11164}"/>
    <hyperlink ref="AF90" r:id="rId431" xr:uid="{81C07E83-6E91-4F7D-855C-355E8AD98452}"/>
    <hyperlink ref="AF91" r:id="rId432" xr:uid="{CAFD791E-C6E9-4DE6-8250-93226C87EE33}"/>
    <hyperlink ref="AF92" r:id="rId433" xr:uid="{5D15CA48-52D8-4EED-B609-756D8E0D738D}"/>
    <hyperlink ref="AF93" r:id="rId434" xr:uid="{D28663E7-BF14-4091-9D08-0F12ECBF81BD}"/>
    <hyperlink ref="AF94" r:id="rId435" xr:uid="{7B9DBE4F-F80B-458C-A5BD-68B99516D37A}"/>
    <hyperlink ref="AF95" r:id="rId436" xr:uid="{2C41A8B9-6433-4508-A651-5C8CB6A8EEB0}"/>
    <hyperlink ref="AF96" r:id="rId437" xr:uid="{F6C22260-97C3-493C-A988-397B78EE5AC0}"/>
    <hyperlink ref="AF97" r:id="rId438" xr:uid="{E52D1572-AEC5-4042-B16B-CBCEEC8140E0}"/>
    <hyperlink ref="AF98" r:id="rId439" xr:uid="{8147D334-1A4C-4275-BAE3-AFC1C8EF48DE}"/>
    <hyperlink ref="AF99" r:id="rId440" xr:uid="{BE6D3635-1252-4D14-B217-BEDC34813E2C}"/>
    <hyperlink ref="AF100" r:id="rId441" xr:uid="{D2F8F439-2347-4476-BE8E-DA2589FDF76F}"/>
    <hyperlink ref="AF101" r:id="rId442" xr:uid="{3DCE24BA-9AB4-42C1-94AC-BC87954F364B}"/>
    <hyperlink ref="AF102" r:id="rId443" xr:uid="{059B89B5-D107-47FD-86DC-DD5E9377DD7C}"/>
    <hyperlink ref="AF103" r:id="rId444" xr:uid="{226DC75C-9768-435D-B3F1-3E5DF47EDE0E}"/>
    <hyperlink ref="AF104" r:id="rId445" xr:uid="{927CFA71-AC37-4110-B11A-FA863F53466D}"/>
    <hyperlink ref="AF105" r:id="rId446" xr:uid="{3A0C1F9C-D98D-47B7-99F6-977472E5A616}"/>
    <hyperlink ref="AF106" r:id="rId447" xr:uid="{24FD07BB-E055-4AC3-8FAB-96FE11661706}"/>
    <hyperlink ref="AF107" r:id="rId448" xr:uid="{E6E528E3-DCE1-4651-9C0A-BE69CA414D1E}"/>
    <hyperlink ref="AF108" r:id="rId449" xr:uid="{7A6677B6-9EBE-4299-9C31-EB0742D130D9}"/>
    <hyperlink ref="AF109" r:id="rId450" xr:uid="{FDEFFE4B-DBFD-4239-9243-809CF5E92842}"/>
    <hyperlink ref="AF110" r:id="rId451" xr:uid="{AF5BF31D-6FBF-438F-A66D-6C6077F3569B}"/>
    <hyperlink ref="AF111" r:id="rId452" xr:uid="{5EC731E4-9AFA-4F45-AA3E-05B311FFF04A}"/>
    <hyperlink ref="AF112" r:id="rId453" xr:uid="{D95B7EBF-CAD5-430B-86FB-1A67FBB2ED10}"/>
    <hyperlink ref="AF113" r:id="rId454" xr:uid="{63839877-83F8-4088-9D8F-11F62EDC3C0C}"/>
    <hyperlink ref="AF114" r:id="rId455" xr:uid="{0CFFA7F5-6225-46DE-A4BB-E9489EA288C5}"/>
    <hyperlink ref="AF115" r:id="rId456" xr:uid="{4007426D-EE10-497A-8BB5-CECD7FD6E6CA}"/>
    <hyperlink ref="AF116" r:id="rId457" xr:uid="{7BF9808E-170F-4331-A547-570F49AEE042}"/>
    <hyperlink ref="AF117" r:id="rId458" xr:uid="{0DBC764A-3953-4A20-B28D-7335385D2CE3}"/>
    <hyperlink ref="AF118" r:id="rId459" xr:uid="{B7FCC4A0-D2A4-47C2-93AF-F3B309CC8EB7}"/>
    <hyperlink ref="AF119" r:id="rId460" xr:uid="{ED3395DE-730C-41AC-81CE-F080BBFAD92E}"/>
    <hyperlink ref="AF120" r:id="rId461" xr:uid="{9F7BC9C7-B699-4B32-878D-A202E589B3F8}"/>
    <hyperlink ref="AF121" r:id="rId462" xr:uid="{12606714-8E17-4AE1-8499-6B3F7997F725}"/>
    <hyperlink ref="AF122" r:id="rId463" xr:uid="{E9DA7CA4-563E-4095-8D74-D1248E585B34}"/>
    <hyperlink ref="AF123" r:id="rId464" xr:uid="{62E9100F-FB17-4A42-8015-BC1831A71CF9}"/>
    <hyperlink ref="AF124" r:id="rId465" xr:uid="{0D1B233B-16DA-46C7-BBDE-D77C933811CE}"/>
    <hyperlink ref="AF125" r:id="rId466" xr:uid="{6E03BCE0-A302-4263-84D7-682800DE40ED}"/>
    <hyperlink ref="AF126" r:id="rId467" xr:uid="{B717973A-4CCD-43CA-AD61-F5BD6E2195A7}"/>
    <hyperlink ref="AF127" r:id="rId468" xr:uid="{84715742-EA08-4F51-9A06-5026489E32A8}"/>
    <hyperlink ref="AF128" r:id="rId469" xr:uid="{60927786-7C5B-4792-A531-35E91361CC6E}"/>
    <hyperlink ref="AF129" r:id="rId470" xr:uid="{E294C88B-CCCA-4BB0-8FBA-785B33E832EF}"/>
    <hyperlink ref="AF130" r:id="rId471" xr:uid="{CD902C97-AB17-4E26-A642-69968E18AE2C}"/>
    <hyperlink ref="AF131" r:id="rId472" xr:uid="{B432289C-BE8B-47BB-AB40-80D8F7ADE79E}"/>
    <hyperlink ref="AF132" r:id="rId473" xr:uid="{B22EFEC4-5057-43BF-B453-5EF26AABB166}"/>
    <hyperlink ref="AF133" r:id="rId474" xr:uid="{BEE41D2A-E44F-4C10-B989-5EABC58DCC21}"/>
    <hyperlink ref="AF134" r:id="rId475" xr:uid="{C35A9EA2-9793-4EEB-B365-005E3596FBC2}"/>
    <hyperlink ref="AF135" r:id="rId476" xr:uid="{1B82E3B4-3B53-4AD9-AA4C-74E34FCB8DE0}"/>
    <hyperlink ref="AF136" r:id="rId477" xr:uid="{17CE625B-881A-456E-B782-F14D68FD1558}"/>
    <hyperlink ref="AF137" r:id="rId478" xr:uid="{D2086264-DF4A-40FE-9039-1436BE452900}"/>
    <hyperlink ref="AF138" r:id="rId479" xr:uid="{70059668-A84C-4B4F-80FC-CC0676DAE2D9}"/>
    <hyperlink ref="AF139" r:id="rId480" xr:uid="{60EE79F8-49EA-47CE-8FD3-ADE6CE6CE982}"/>
    <hyperlink ref="AF140" r:id="rId481" xr:uid="{1AB805C5-9CE6-4BC0-9E42-1819A1D7B043}"/>
    <hyperlink ref="AF141" r:id="rId482" xr:uid="{3F76E70D-DBF1-4FB3-B8F6-CA9B2F943D0A}"/>
    <hyperlink ref="AF142" r:id="rId483" xr:uid="{EA59ABE8-ED9C-4433-BE94-35DD3131E99A}"/>
    <hyperlink ref="AF143" r:id="rId484" xr:uid="{137DEA89-94A9-4ED2-A896-493980011A4B}"/>
    <hyperlink ref="AF144" r:id="rId485" xr:uid="{903FD2C8-5741-4EEC-8668-DB71E77917A9}"/>
    <hyperlink ref="AF145" r:id="rId486" xr:uid="{85B3B9F3-367D-42C9-83FB-7F1E34B83DD2}"/>
    <hyperlink ref="AF146" r:id="rId487" xr:uid="{E8BE2967-9EA7-48CC-A2D5-C5ED757E3828}"/>
    <hyperlink ref="AF147" r:id="rId488" xr:uid="{4D77B2E3-AA4B-4049-A0AC-1BA3844FB83F}"/>
    <hyperlink ref="AF148" r:id="rId489" xr:uid="{7FB42C23-25DC-4F76-952C-A43E735DF658}"/>
    <hyperlink ref="AF149" r:id="rId490" xr:uid="{931E5877-6B92-4AEA-8559-5B03B21D8E46}"/>
    <hyperlink ref="AF150" r:id="rId491" xr:uid="{91C79438-9808-470C-BF60-6D8A8FE5C8B8}"/>
    <hyperlink ref="AF151" r:id="rId492" xr:uid="{5091A5ED-F430-4FD9-8E3D-84F0DDF8F985}"/>
    <hyperlink ref="AF152" r:id="rId493" xr:uid="{9DCA5F37-7B65-4DA2-BF48-88C369671EC7}"/>
    <hyperlink ref="AF153" r:id="rId494" xr:uid="{5CC3F407-6529-4106-B239-3E85C3586C5A}"/>
    <hyperlink ref="AF154" r:id="rId495" xr:uid="{DDEF6196-9785-4B46-B013-B8F822613544}"/>
    <hyperlink ref="AF155" r:id="rId496" xr:uid="{FC40DE79-611E-4493-A3DF-A9A9848DC129}"/>
    <hyperlink ref="AF156" r:id="rId497" xr:uid="{1D2854D9-6829-41EA-BA8F-A9C162EDC0CB}"/>
    <hyperlink ref="AF157" r:id="rId498" xr:uid="{BAC0DAAB-4797-4E53-93CF-AD68D27A20CC}"/>
    <hyperlink ref="AF158" r:id="rId499" xr:uid="{51C99611-3546-4ED3-B66D-618BB48A95C2}"/>
    <hyperlink ref="AF159" r:id="rId500" xr:uid="{0F893527-19C2-4BE5-8F24-4D347C7039CB}"/>
    <hyperlink ref="AF160" r:id="rId501" xr:uid="{8A9E4894-188D-4647-982B-9CCDFBEEC9D5}"/>
    <hyperlink ref="AF161" r:id="rId502" xr:uid="{DF95D6E0-3F8F-45A4-B28C-A0A2BD0F577B}"/>
    <hyperlink ref="AF162" r:id="rId503" xr:uid="{57D08ECB-AE0C-4E7A-BC5A-EECD3C98A249}"/>
    <hyperlink ref="AF163" r:id="rId504" xr:uid="{F7C99844-369E-445E-9B73-917D17E263EA}"/>
    <hyperlink ref="AF164" r:id="rId505" xr:uid="{01A4B2BD-3599-45E4-B0D8-61B5B3945335}"/>
    <hyperlink ref="AF165" r:id="rId506" xr:uid="{631B4D59-C123-426F-8A06-7CED426F798F}"/>
    <hyperlink ref="AF166" r:id="rId507" xr:uid="{B2581C0C-B5E9-47E1-8947-A12FC828A88A}"/>
    <hyperlink ref="AF167" r:id="rId508" xr:uid="{B65D173A-47C5-465F-8247-E99F5A6792A7}"/>
    <hyperlink ref="AF168" r:id="rId509" xr:uid="{AA04425F-6BB4-4CD0-9D0D-458F4B95814F}"/>
    <hyperlink ref="AF169" r:id="rId510" xr:uid="{56AF9F59-F490-4347-8265-5A2386CB27C0}"/>
    <hyperlink ref="AF170" r:id="rId511" xr:uid="{FC447429-2F26-4D46-9201-C7FB13FEB2F8}"/>
    <hyperlink ref="AF171" r:id="rId512" xr:uid="{A364AF53-5CF9-48AA-B509-3CB0D0AA649E}"/>
    <hyperlink ref="AF172" r:id="rId513" xr:uid="{04520D4C-566D-432B-81C8-1350BE0BE441}"/>
    <hyperlink ref="AF173" r:id="rId514" xr:uid="{F29DF992-B865-44C5-8CE5-D730DE7A64D2}"/>
    <hyperlink ref="AF174" r:id="rId515" xr:uid="{8DC66617-AE6E-450B-8FF6-9999C58982CE}"/>
    <hyperlink ref="AF175" r:id="rId516" xr:uid="{6C5C5A91-FDA7-4E13-89F3-1A3F7DFC8BEE}"/>
    <hyperlink ref="AF176" r:id="rId517" xr:uid="{C9EF4F9C-6A3D-419A-AA82-3F6BE2AC18CC}"/>
    <hyperlink ref="AF177" r:id="rId518" xr:uid="{C75ADB58-B4C4-44E1-9680-5FFEA008F631}"/>
    <hyperlink ref="AF178" r:id="rId519" xr:uid="{51164120-7F1A-46A3-B086-16D241F247B8}"/>
    <hyperlink ref="AF179" r:id="rId520" xr:uid="{FF5725DE-7017-4A2C-9086-D8FE3ED6B604}"/>
    <hyperlink ref="AF180" r:id="rId521" xr:uid="{E49A72A5-2AF8-41A4-A1D6-4D7D3D88D447}"/>
    <hyperlink ref="AF181" r:id="rId522" xr:uid="{1698DF12-1DE6-45A5-9D8B-E11BC0D83BC3}"/>
    <hyperlink ref="AF182" r:id="rId523" xr:uid="{258ED693-F9F1-4C40-B4D4-E88F83D7CB47}"/>
    <hyperlink ref="AF183" r:id="rId524" xr:uid="{70D7B8A3-6D0F-4DF0-ABA5-04ED948D77C1}"/>
    <hyperlink ref="AF184" r:id="rId525" xr:uid="{53267F27-0137-4CF3-AB84-7E2B9F318238}"/>
    <hyperlink ref="AF185" r:id="rId526" xr:uid="{ED5EC5BC-0E21-40C3-AB0C-0359E86967CE}"/>
    <hyperlink ref="AF186" r:id="rId527" xr:uid="{DC117D4A-0211-4E46-894C-53B7B1E9EE74}"/>
    <hyperlink ref="AF187" r:id="rId528" xr:uid="{0D6DC01F-8793-45BE-B794-1784FC1B017C}"/>
    <hyperlink ref="AF188" r:id="rId529" xr:uid="{3FF33DBD-9951-4686-9DF8-25E5098C7D2B}"/>
    <hyperlink ref="AF189" r:id="rId530" xr:uid="{54C5A38D-C9C8-452E-9C16-0D7A0CD90B25}"/>
    <hyperlink ref="AF190" r:id="rId531" xr:uid="{AD529AAE-28A8-4B71-9F43-74A6070F5D07}"/>
    <hyperlink ref="AF191" r:id="rId532" xr:uid="{F41B22B3-57AA-49CB-8357-5830F47B35F8}"/>
    <hyperlink ref="AF192" r:id="rId533" xr:uid="{D2C762D2-DD04-41C7-B0EF-B3094024A4EF}"/>
    <hyperlink ref="AF193" r:id="rId534" xr:uid="{818731BA-CA03-4A01-8F10-CC9F0A766134}"/>
    <hyperlink ref="AF194" r:id="rId535" xr:uid="{72CA5BD4-B36A-4E33-8447-4684F8B022B0}"/>
    <hyperlink ref="AF195" r:id="rId536" xr:uid="{040E634F-EF37-4549-81E7-F011ECB4C8B9}"/>
    <hyperlink ref="AF196" r:id="rId537" xr:uid="{151D7221-21AC-4B73-B170-E962E5389B90}"/>
    <hyperlink ref="AF197" r:id="rId538" xr:uid="{61C59454-5FA7-4654-91A6-BC43C53B4AC8}"/>
    <hyperlink ref="AF198" r:id="rId539" xr:uid="{DA62F34B-780F-4D38-B8C8-41D18D949DFA}"/>
    <hyperlink ref="AF199" r:id="rId540" xr:uid="{2431A6DD-360E-480A-9A04-6DF881B97B11}"/>
    <hyperlink ref="AF200" r:id="rId541" xr:uid="{120D873B-2811-4537-9911-BBC36B4511BE}"/>
    <hyperlink ref="AF201" r:id="rId542" xr:uid="{312BA7F9-C8B9-4545-891B-55B74CD8EF5A}"/>
    <hyperlink ref="AF202" r:id="rId543" xr:uid="{1930C5F0-EF69-4651-B288-3D200CF2B184}"/>
    <hyperlink ref="AF203" r:id="rId544" xr:uid="{51CB8858-AD5B-4B13-A006-A04F740FA645}"/>
    <hyperlink ref="AF204" r:id="rId545" xr:uid="{3521E7F5-51F8-4357-A6B2-67BBE6606BB4}"/>
    <hyperlink ref="AF205" r:id="rId546" xr:uid="{0653F00A-9492-45D4-B3E9-7B523A9750E6}"/>
    <hyperlink ref="AF206" r:id="rId547" xr:uid="{EE8C5585-394A-4DCD-B8E4-5EBF5B64F16B}"/>
    <hyperlink ref="AF207" r:id="rId548" xr:uid="{2CD3BCC5-3B07-430D-9C49-0DBC3CB1E3EB}"/>
    <hyperlink ref="AF208" r:id="rId549" xr:uid="{F4729449-8CC2-43D8-8B3B-B2B16F5E7279}"/>
    <hyperlink ref="AF209" r:id="rId550" xr:uid="{B815E064-E543-4C03-8233-7CFDBA8A904B}"/>
    <hyperlink ref="AF210" r:id="rId551" xr:uid="{DE93F7F4-0BD3-432E-B7F2-02546046B267}"/>
    <hyperlink ref="AF211" r:id="rId552" xr:uid="{C5681712-64FB-46BE-BBC6-5F903277A320}"/>
    <hyperlink ref="AF212" r:id="rId553" xr:uid="{FF4DEF6D-497E-4757-9E16-CF2A7C2D2450}"/>
    <hyperlink ref="AF213" r:id="rId554" xr:uid="{AEC422C4-FAE4-4B9D-A9AE-D79D0CE39906}"/>
    <hyperlink ref="AF214" r:id="rId555" xr:uid="{1AA8DCA2-718F-4DBE-8637-DDBD976B3A7C}"/>
    <hyperlink ref="AF215" r:id="rId556" xr:uid="{6029A075-AF5E-46B2-8A6A-1AF22CAA343C}"/>
    <hyperlink ref="AF216" r:id="rId557" xr:uid="{A8519A47-423A-4D07-A291-C8C16C7B2F28}"/>
    <hyperlink ref="AF217" r:id="rId558" xr:uid="{41FF5C2F-46A1-47A4-9856-9764643B238E}"/>
    <hyperlink ref="AF218" r:id="rId559" xr:uid="{20AED8D4-D8EA-4367-9626-53123E50CE41}"/>
    <hyperlink ref="AF219" r:id="rId560" xr:uid="{1AD6AF82-C60B-4EBF-9CCA-D2D93BD56DB6}"/>
    <hyperlink ref="AF220" r:id="rId561" xr:uid="{D1868574-8CC6-4881-9CA3-658457A53C0C}"/>
    <hyperlink ref="AF221" r:id="rId562" xr:uid="{CD6DBC7F-2B4B-48EC-9DAF-7FD18373B94A}"/>
    <hyperlink ref="AF222" r:id="rId563" xr:uid="{978F066A-3E14-4C14-A3B8-D0A088F7DEA7}"/>
    <hyperlink ref="AF223" r:id="rId564" xr:uid="{506D9A8E-718E-4C47-9D64-305BE812C730}"/>
    <hyperlink ref="AF224" r:id="rId565" xr:uid="{DA173AA1-644B-4FDE-BEC9-34637F31052C}"/>
    <hyperlink ref="AF225" r:id="rId566" xr:uid="{0819889C-3A15-4BF0-9793-AF16EB2ACE6F}"/>
    <hyperlink ref="AF226" r:id="rId567" xr:uid="{2779AEB1-C5AD-4958-8089-D1F9B3243A0A}"/>
    <hyperlink ref="AF227" r:id="rId568" xr:uid="{F143F1A9-A18A-4983-8FCA-CE20145D785C}"/>
    <hyperlink ref="AF228" r:id="rId569" xr:uid="{B74093B6-E417-4B7C-AD10-944B53E1B139}"/>
    <hyperlink ref="AF229" r:id="rId570" xr:uid="{8791555A-C633-46DA-B29A-5039292F34A9}"/>
    <hyperlink ref="AF230" r:id="rId571" xr:uid="{A805A10A-1BD1-42F0-B99B-A25F6AB3A3A1}"/>
    <hyperlink ref="AF231" r:id="rId572" xr:uid="{D7032D9E-6E49-4C0B-A006-A9251279C38B}"/>
    <hyperlink ref="AF232" r:id="rId573" xr:uid="{51E2B0A7-1778-48F1-BAF8-3428B816299A}"/>
    <hyperlink ref="AF233" r:id="rId574" xr:uid="{0278884F-1A1B-4265-AD3D-8F5930FF1AE8}"/>
    <hyperlink ref="AF234" r:id="rId575" xr:uid="{44E960B6-02ED-4143-B6AC-BEFEBE13940A}"/>
    <hyperlink ref="AF235" r:id="rId576" xr:uid="{D4A02204-D646-4969-AD41-C5AC8A3E6F9F}"/>
    <hyperlink ref="AF236" r:id="rId577" xr:uid="{5D2A5ED4-F108-4C4B-A622-EA3A567A1BDB}"/>
    <hyperlink ref="AF237" r:id="rId578" xr:uid="{C0A81B58-A41C-48FF-AB2A-6AD466E08EB5}"/>
    <hyperlink ref="AF238" r:id="rId579" xr:uid="{D79186CD-0EFF-48F7-A0EA-A8430D577668}"/>
    <hyperlink ref="AF239" r:id="rId580" xr:uid="{43B4B6DE-92F5-4041-825B-07A801EDF998}"/>
    <hyperlink ref="AF240" r:id="rId581" xr:uid="{AC4C4AE2-589D-4ACD-BCD6-1A7D23A01598}"/>
    <hyperlink ref="AF241" r:id="rId582" xr:uid="{D280FB8D-3C2D-40B3-8D3F-24FBBBC43042}"/>
    <hyperlink ref="AF242" r:id="rId583" xr:uid="{9D2AE930-38C3-402C-B187-7921D353C14E}"/>
    <hyperlink ref="AF243" r:id="rId584" xr:uid="{A6CE2687-47CD-4C02-853A-794BC39B020F}"/>
    <hyperlink ref="AF244" r:id="rId585" xr:uid="{A654B33F-FB6A-445C-AAC8-115A636ACE9C}"/>
    <hyperlink ref="AF245" r:id="rId586" xr:uid="{50CAD06F-3BE8-443D-9408-332B92D4E9B0}"/>
    <hyperlink ref="AF246" r:id="rId587" xr:uid="{E7FD4B08-3C13-4C62-8CA5-59750EE7332C}"/>
    <hyperlink ref="AF247" r:id="rId588" xr:uid="{CFBFD64F-61AE-432C-9A07-5B4081C51A15}"/>
    <hyperlink ref="AF248" r:id="rId589" xr:uid="{948D74BA-7CAE-4A2E-95EC-50DE855DF10E}"/>
    <hyperlink ref="AF249" r:id="rId590" xr:uid="{839750F0-3175-4C8D-B8F0-C5A47B4B51D0}"/>
    <hyperlink ref="AF250" r:id="rId591" xr:uid="{02E711DC-88EC-4E96-A62A-2DEDFE10FACE}"/>
    <hyperlink ref="AF251" r:id="rId592" xr:uid="{ED09DFF4-E6CE-4C5B-B0FC-678805145FCA}"/>
    <hyperlink ref="AF252" r:id="rId593" xr:uid="{DFCA597A-94A4-40FD-A34C-56735BB97E21}"/>
    <hyperlink ref="AF253" r:id="rId594" xr:uid="{24CC9B45-83A9-4860-8150-5979BD4A21B6}"/>
    <hyperlink ref="AF254" r:id="rId595" xr:uid="{0990EE93-1A62-41CB-8E13-915D9E9ABA0C}"/>
    <hyperlink ref="AF255" r:id="rId596" xr:uid="{71AA8D98-21E1-4349-B718-F145EE4C425B}"/>
    <hyperlink ref="AF256" r:id="rId597" xr:uid="{D0C49B9A-503B-4AAB-A2FF-10CF07DCAAD8}"/>
    <hyperlink ref="AF257" r:id="rId598" xr:uid="{06E2A0FA-4216-4D08-AAD7-9477D64E59B8}"/>
    <hyperlink ref="AF258" r:id="rId599" xr:uid="{FC922EBC-453F-4820-AC30-AFCEDB63D022}"/>
    <hyperlink ref="AF259" r:id="rId600" xr:uid="{3E6A73D3-CE02-4D17-83BF-AC49102A31DC}"/>
    <hyperlink ref="AF260" r:id="rId601" xr:uid="{20146DE2-E593-4F7C-BA25-468F86A19580}"/>
    <hyperlink ref="AF261" r:id="rId602" xr:uid="{1EB9965A-6423-4B66-97C0-AEBFAF407830}"/>
    <hyperlink ref="AF262" r:id="rId603" xr:uid="{5D1F4485-B351-4E93-AE3D-2C5C80BE7F3F}"/>
    <hyperlink ref="AF263" r:id="rId604" xr:uid="{63A1F8B9-103E-4E0C-8DFC-F08BBEBD4530}"/>
    <hyperlink ref="AF264" r:id="rId605" xr:uid="{C3652B61-028A-44DD-9D1A-3926A3F95ED8}"/>
    <hyperlink ref="AF265" r:id="rId606" xr:uid="{7CB0EFAD-12FB-4517-A727-69C291D0839C}"/>
    <hyperlink ref="AF266" r:id="rId607" xr:uid="{71D85D6A-47D0-4ACD-8330-EABAD0AA8C8E}"/>
    <hyperlink ref="AF267" r:id="rId608" xr:uid="{161240A1-109C-408F-BE2C-FE9973BAED97}"/>
    <hyperlink ref="AF268" r:id="rId609" xr:uid="{598568ED-B31B-4D08-9608-804032221D49}"/>
    <hyperlink ref="AF269" r:id="rId610" xr:uid="{30AA29C8-E1C7-4580-A092-F09AE4B9D77D}"/>
    <hyperlink ref="AF270" r:id="rId611" xr:uid="{5637E8A1-4504-41FD-97E6-F2A07AFB7102}"/>
    <hyperlink ref="AF271" r:id="rId612" xr:uid="{2E5F14D3-8730-46D7-8C71-FA3FA321D062}"/>
    <hyperlink ref="AF272" r:id="rId613" xr:uid="{51FDF4FF-D5F0-402C-AB38-1CBE6D14A323}"/>
    <hyperlink ref="AF273" r:id="rId614" xr:uid="{72A326B6-9879-477B-A814-E2E531FC8121}"/>
    <hyperlink ref="AF274" r:id="rId615" xr:uid="{8AD92ECB-3E1C-44F6-97D1-DDCD1BC025ED}"/>
    <hyperlink ref="AF275" r:id="rId616" xr:uid="{7549551A-8881-4D74-894D-D1BB7A7FF6F0}"/>
    <hyperlink ref="AF276" r:id="rId617" xr:uid="{E80D3E27-515D-42DC-81D4-C0C252D157A9}"/>
    <hyperlink ref="AF277" r:id="rId618" xr:uid="{38EA7795-027F-4445-93F7-F7325E883316}"/>
    <hyperlink ref="AF278" r:id="rId619" xr:uid="{01C75FCF-4ECD-488C-B032-204D3B1E1ACE}"/>
    <hyperlink ref="AF279" r:id="rId620" xr:uid="{F7A0767F-16A6-4FDA-AA71-32AD7634D3A8}"/>
    <hyperlink ref="AF280" r:id="rId621" xr:uid="{B028255D-9AA6-4D7A-A61F-CC5C320D71D3}"/>
    <hyperlink ref="AF281" r:id="rId622" xr:uid="{A36BCB2B-1FE0-452E-932F-E3FD16FDBFF2}"/>
    <hyperlink ref="AF282" r:id="rId623" xr:uid="{2200DD8D-6332-4F74-AF15-C953692DA8AA}"/>
    <hyperlink ref="AF283" r:id="rId624" xr:uid="{DAE65ADD-DC60-4C2B-98BD-2907D5E33506}"/>
    <hyperlink ref="AF284" r:id="rId625" xr:uid="{1548D508-1155-4B1C-87B3-FA6F93FAD1A0}"/>
    <hyperlink ref="AF285" r:id="rId626" xr:uid="{12BF17F1-F78C-4661-B326-9CD13A34B582}"/>
    <hyperlink ref="AF286" r:id="rId627" xr:uid="{D9ABF5D8-5B4E-47D9-A2A5-28BBEC236D31}"/>
    <hyperlink ref="AF287" r:id="rId628" xr:uid="{786E1DA3-99FA-4BFC-B829-FFA400CA5CE5}"/>
    <hyperlink ref="AF288" r:id="rId629" xr:uid="{997D2EA4-53FB-486C-BAAC-ACA6261BF586}"/>
    <hyperlink ref="AF289" r:id="rId630" xr:uid="{9C91F5FD-FF9E-4292-89B0-A04E322BB228}"/>
    <hyperlink ref="AF290" r:id="rId631" xr:uid="{9097A389-A199-47D5-A084-6BE9F1E93656}"/>
    <hyperlink ref="AF291" r:id="rId632" xr:uid="{C08AA8DF-BB98-4772-BF1A-5AB7E56BD19E}"/>
    <hyperlink ref="AF292" r:id="rId633" xr:uid="{2E6FDB17-7079-42FD-8F5B-22ACDA571F99}"/>
    <hyperlink ref="AF293" r:id="rId634" xr:uid="{BE15AC24-25A0-41B0-A874-49F47D421D8D}"/>
    <hyperlink ref="AF294" r:id="rId635" xr:uid="{3514A2B5-13F6-4803-990D-71CCE1CD27DE}"/>
    <hyperlink ref="AF295" r:id="rId636" xr:uid="{0BD0FC88-1A06-464B-B6CC-8A8DFC82DD05}"/>
    <hyperlink ref="AF296" r:id="rId637" xr:uid="{285D22A0-9612-42B5-8E2F-DD46DBCB36BA}"/>
    <hyperlink ref="AF297" r:id="rId638" xr:uid="{D230168E-94E2-44B6-88BB-E79549EC64F2}"/>
    <hyperlink ref="AF298" r:id="rId639" xr:uid="{73B1F6F0-E653-4B78-BB45-C35E460AEFA2}"/>
    <hyperlink ref="AF299" r:id="rId640" xr:uid="{B068A287-D788-46AD-8C0C-7E2C341217BA}"/>
    <hyperlink ref="AF300" r:id="rId641" xr:uid="{72D809BF-8892-43BD-B717-F13DECE15D8B}"/>
    <hyperlink ref="AF301" r:id="rId642" xr:uid="{81652E18-972B-47B0-B411-72ED216BDD9A}"/>
    <hyperlink ref="AF302" r:id="rId643" xr:uid="{C6BC3FCE-AE80-436F-A79F-3DB9F2C4DC64}"/>
    <hyperlink ref="AF303" r:id="rId644" xr:uid="{98FD5930-985F-46AA-8ADB-AEAA27399B8B}"/>
    <hyperlink ref="AF304" r:id="rId645" xr:uid="{0F563849-3632-4444-A5E8-EECBB49DD776}"/>
    <hyperlink ref="AF305" r:id="rId646" xr:uid="{93D7741E-C30C-4820-B718-539FA4A6754F}"/>
    <hyperlink ref="AF306" r:id="rId647" xr:uid="{8909185F-6EFE-47B1-9F5C-E46E7865B2F3}"/>
    <hyperlink ref="AF307" r:id="rId648" xr:uid="{7554E330-B96A-4CCA-8C7B-96EB31049A7A}"/>
    <hyperlink ref="AF308" r:id="rId649" xr:uid="{E6B7BEF9-9038-428D-9D9B-BBCA37D4F1E2}"/>
    <hyperlink ref="AF309" r:id="rId650" xr:uid="{EBAF28DB-7EF2-4660-8347-7E1B25754E56}"/>
    <hyperlink ref="AF310" r:id="rId651" xr:uid="{9989A63C-161A-433F-8300-DC70A2ED2E25}"/>
    <hyperlink ref="AF311" r:id="rId652" xr:uid="{49CC1F41-AADF-4065-A6C4-180FA5D71784}"/>
    <hyperlink ref="AF312" r:id="rId653" xr:uid="{08BC1DB4-0242-4E67-BF31-D43A4B5DD6ED}"/>
    <hyperlink ref="AF313" r:id="rId654" xr:uid="{3FE8A21B-EC73-4D92-A972-C589262B6E29}"/>
    <hyperlink ref="AF314" r:id="rId655" xr:uid="{9CCF9DE4-2DB6-407E-9615-DA2B763B03D0}"/>
    <hyperlink ref="AF315" r:id="rId656" xr:uid="{561AFBB9-7A66-4831-B3F0-F876AD6BA62F}"/>
    <hyperlink ref="AF316" r:id="rId657" xr:uid="{920305AD-B7B9-4F5F-8968-A481BD821EC7}"/>
    <hyperlink ref="AF317" r:id="rId658" xr:uid="{FC5308E5-86F7-44DF-B3C1-26F80A03820E}"/>
    <hyperlink ref="AF318" r:id="rId659" xr:uid="{8C64462B-7A80-422E-AE48-95D427CB170A}"/>
    <hyperlink ref="AF319" r:id="rId660" xr:uid="{61B2C35B-68BF-4C8C-883A-1CF79E7979F9}"/>
    <hyperlink ref="AF320" r:id="rId661" xr:uid="{883D045A-B375-4232-A467-685E60871F15}"/>
    <hyperlink ref="AF321" r:id="rId662" xr:uid="{C6F46D12-BFCF-4C2A-B75B-B6B80BB99A15}"/>
    <hyperlink ref="AF322" r:id="rId663" xr:uid="{ED43BB5C-E9C9-4EF8-8EE8-15D2CB57741A}"/>
    <hyperlink ref="AF323" r:id="rId664" xr:uid="{74E32EE2-9BD9-461A-AE9F-B323B0C5CA8E}"/>
    <hyperlink ref="AF324" r:id="rId665" xr:uid="{A277BFE3-646B-44E7-BA97-9A7F652DFD96}"/>
    <hyperlink ref="AF325" r:id="rId666" xr:uid="{0CF4330E-EAC8-4BB7-8C39-28DD6B869C61}"/>
    <hyperlink ref="AF326" r:id="rId667" xr:uid="{F79148C7-0823-4B50-AB73-622E173CC311}"/>
    <hyperlink ref="AF327" r:id="rId668" xr:uid="{CCCFE5C7-0302-442A-BB2A-44F257780CB4}"/>
    <hyperlink ref="AF328" r:id="rId669" xr:uid="{B0DD67A1-981C-4BE9-9FB5-57EF387302AA}"/>
    <hyperlink ref="AF329" r:id="rId670" xr:uid="{194B1732-E86D-45A9-B273-7344D5EAFEBB}"/>
    <hyperlink ref="AF330" r:id="rId671" xr:uid="{4BF76BA4-41FB-4EE7-8AB4-4556D3349A2B}"/>
    <hyperlink ref="AF331" r:id="rId672" xr:uid="{5AC88A66-E8BD-405C-BE4D-2E77B3CABA7C}"/>
    <hyperlink ref="AF332" r:id="rId673" xr:uid="{A0CB875E-3333-44BB-BEF4-6CC6FC0F228B}"/>
    <hyperlink ref="AF333" r:id="rId674" xr:uid="{4425CE94-9D64-4374-8318-6A709E0B5F56}"/>
    <hyperlink ref="AF334" r:id="rId675" xr:uid="{214BE50A-70E6-45DE-B2AD-5860B6BA4FA6}"/>
    <hyperlink ref="AF335" r:id="rId676" xr:uid="{290F87E9-61D6-4B5D-9137-54B750CC9B65}"/>
    <hyperlink ref="AF336" r:id="rId677" xr:uid="{2558D094-A2D7-4D2A-8878-E307188EB80F}"/>
    <hyperlink ref="AF337" r:id="rId678" xr:uid="{816B2DD9-4CDA-4182-9808-8A142210DEC5}"/>
    <hyperlink ref="AF338" r:id="rId679" xr:uid="{CFA317BA-723A-4CDA-972F-F8E42AB4B867}"/>
    <hyperlink ref="AF339" r:id="rId680" xr:uid="{B4C2B8FB-2D6E-412B-9C5F-8F836E64864E}"/>
    <hyperlink ref="AF340" r:id="rId681" xr:uid="{7F7F2E72-891D-44DC-A8BD-BE1AD69C838C}"/>
    <hyperlink ref="AF341" r:id="rId682" xr:uid="{F811FE87-336C-424E-A97F-9DAEA71BFCE9}"/>
    <hyperlink ref="AF342" r:id="rId683" xr:uid="{110E5BA6-08A7-4839-B453-9E55CCC1112F}"/>
    <hyperlink ref="AF343" r:id="rId684" xr:uid="{6871672B-1D66-42A1-B0FB-1F60C80E5602}"/>
    <hyperlink ref="AF344" r:id="rId685" xr:uid="{7E3B5366-61C2-480C-BABD-A30156B3D7E4}"/>
    <hyperlink ref="AF345" r:id="rId686" xr:uid="{649017D4-F4B3-439D-A876-2A9850819306}"/>
    <hyperlink ref="AF346" r:id="rId687" xr:uid="{5E5281AF-A6E5-459B-9F2B-8BFDF3F4F507}"/>
    <hyperlink ref="AF347" r:id="rId688" xr:uid="{49EC3617-B8E5-478C-AD84-08E010D51A48}"/>
    <hyperlink ref="AF348" r:id="rId689" xr:uid="{407EB40E-9433-4199-993F-7AE290D625B9}"/>
    <hyperlink ref="AF349" r:id="rId690" xr:uid="{22EE327C-EDF2-4F9B-8062-39EF12C9B833}"/>
    <hyperlink ref="AF350" r:id="rId691" xr:uid="{A1DAA18C-E34E-420C-9D8E-7BDCECD75C75}"/>
    <hyperlink ref="AF351" r:id="rId692" xr:uid="{3852B8C5-ECFA-4CA4-B772-3AE8F33144A5}"/>
    <hyperlink ref="AF352" r:id="rId693" xr:uid="{47A7DF04-8DD6-4FFA-8194-1756E8837C36}"/>
    <hyperlink ref="AF353" r:id="rId694" xr:uid="{B989C8E5-A3CD-4973-82F8-33C2BF370813}"/>
    <hyperlink ref="AF354" r:id="rId695" xr:uid="{9A5AA0D3-27EB-493A-9836-C33AB0FD73D1}"/>
    <hyperlink ref="AF355" r:id="rId696" xr:uid="{051FB88E-EB8F-42D6-AC91-CB5E18735BD8}"/>
    <hyperlink ref="AF356" r:id="rId697" xr:uid="{B65E6B58-93FB-4F75-98AA-525172300D86}"/>
    <hyperlink ref="AF357" r:id="rId698" xr:uid="{F3B01CD7-19BF-40D1-95B8-BF178369090D}"/>
    <hyperlink ref="AF358" r:id="rId699" xr:uid="{4F9F319D-9E0A-42ED-A8ED-1378907829F1}"/>
    <hyperlink ref="AF359" r:id="rId700" xr:uid="{B40AE3F9-EE20-4B69-A35D-B0CA0406648C}"/>
    <hyperlink ref="AF360" r:id="rId701" xr:uid="{C184C2B9-5FD1-4850-A675-769ED733381A}"/>
    <hyperlink ref="AF361" r:id="rId702" xr:uid="{30197B4E-91D9-4126-981E-BD0A4B29FC39}"/>
    <hyperlink ref="AF362" r:id="rId703" xr:uid="{665A95BE-7E88-459C-B86D-F17574812AC5}"/>
    <hyperlink ref="AF363" r:id="rId704" xr:uid="{B47831E2-709A-4633-B1FD-16556EC7AF1F}"/>
    <hyperlink ref="AF364" r:id="rId705" xr:uid="{A1037973-A9BB-4C3E-996B-80D9B5BF5699}"/>
    <hyperlink ref="AF365" r:id="rId706" xr:uid="{F276D38D-499A-49BF-ACE5-250D36458562}"/>
    <hyperlink ref="AF366" r:id="rId707" xr:uid="{808D0E78-A48E-4FAE-83D7-D08780EC87C1}"/>
    <hyperlink ref="AF367" r:id="rId708" xr:uid="{54F49D30-1337-4E1B-BA65-DA0B168C1DC6}"/>
    <hyperlink ref="AF368" r:id="rId709" xr:uid="{15981F71-6CA2-4DDA-B2C4-AD4A79EA93D9}"/>
    <hyperlink ref="AF369" r:id="rId710" xr:uid="{C87CC2E4-7241-4317-BDA5-7AAE91F0BA8D}"/>
    <hyperlink ref="AF370" r:id="rId711" xr:uid="{1169AEE4-5F25-46DB-90A8-DB8E71F8A0A3}"/>
    <hyperlink ref="AF371" r:id="rId712" xr:uid="{FC43FF77-69DC-4025-83A3-6FEF97C33B20}"/>
    <hyperlink ref="AF372" r:id="rId713" xr:uid="{A89DD3DE-C983-48D2-8012-EBDD375C6DAB}"/>
    <hyperlink ref="AF373" r:id="rId714" xr:uid="{9EF4A0A1-784B-48F7-B9A5-21CD45E85D34}"/>
    <hyperlink ref="AF374" r:id="rId715" xr:uid="{F096A999-4759-45C8-A749-60B6329AB27A}"/>
    <hyperlink ref="AF375" r:id="rId716" xr:uid="{75A8BCF8-066F-4B68-BAFB-F3B2B8E18493}"/>
    <hyperlink ref="AF376" r:id="rId717" xr:uid="{082FA96D-B5F3-49DA-9D26-7819302999C2}"/>
    <hyperlink ref="AF377" r:id="rId718" xr:uid="{E7FC7752-FEEA-4337-B281-CA50A5699CE7}"/>
    <hyperlink ref="AF378" r:id="rId719" xr:uid="{DFC5F4F7-B9FC-4067-B395-7FC59340224B}"/>
    <hyperlink ref="AF379" r:id="rId720" xr:uid="{2B2192BA-7763-4AD5-B526-570F0A48BE97}"/>
    <hyperlink ref="AF380" r:id="rId721" xr:uid="{ED96F722-D841-4344-9AC2-137EAB2139DD}"/>
    <hyperlink ref="AF381" r:id="rId722" xr:uid="{7E0A2692-36CC-4608-9F10-9C0284E9CB18}"/>
    <hyperlink ref="AF382" r:id="rId723" xr:uid="{2204D8AF-598B-4034-9DD0-50C61129B967}"/>
    <hyperlink ref="AF383" r:id="rId724" xr:uid="{6802C337-8E36-4E26-8331-8536A031AB08}"/>
    <hyperlink ref="AF384" r:id="rId725" xr:uid="{FEE91C3D-CACB-4B74-BE34-42402C4E4D99}"/>
    <hyperlink ref="AF385" r:id="rId726" xr:uid="{C5F922E9-3A0F-4AFB-A170-D86016545F79}"/>
    <hyperlink ref="AF386" r:id="rId727" xr:uid="{4BDFE022-4222-4561-90B1-352DA2B302A9}"/>
    <hyperlink ref="AF387" r:id="rId728" xr:uid="{A05EEBE3-156E-4E67-A92F-D5F3F4991F99}"/>
    <hyperlink ref="AF388" r:id="rId729" xr:uid="{7F58271D-876A-4A09-ACE3-54C020552B3F}"/>
    <hyperlink ref="AF389" r:id="rId730" xr:uid="{CFE484C8-EEFA-465F-927C-963A904382C2}"/>
    <hyperlink ref="AF390" r:id="rId731" xr:uid="{1DAC69D4-5E13-4001-9193-60FF5C2726AA}"/>
    <hyperlink ref="AF391" r:id="rId732" xr:uid="{92C6783B-FC2C-4282-88B7-3A4B18DB4EEA}"/>
    <hyperlink ref="AF392" r:id="rId733" xr:uid="{037B018B-0881-49B2-8EF1-5AFACA0181D2}"/>
    <hyperlink ref="AF393" r:id="rId734" xr:uid="{BE08C1D0-4C5C-4BE4-9534-1E8AD4AB4A16}"/>
    <hyperlink ref="AF394" r:id="rId735" xr:uid="{E9A31266-6AF3-4328-986E-03D77F0BB146}"/>
    <hyperlink ref="AF395" r:id="rId736" xr:uid="{624149F2-09E9-4DC5-B60A-A3866EA31254}"/>
    <hyperlink ref="AF396" r:id="rId737" xr:uid="{5FDC9671-BAFC-4E6D-BDC2-DE3E878DC61E}"/>
    <hyperlink ref="AF397" r:id="rId738" xr:uid="{C37D4FB6-6144-46B1-854E-968CA729755C}"/>
    <hyperlink ref="AF398" r:id="rId739" xr:uid="{781D998D-6D5A-4642-9206-2F07ECA6FE25}"/>
    <hyperlink ref="AF399" r:id="rId740" xr:uid="{A928F93B-34C6-459B-A814-E4C9C66F8281}"/>
    <hyperlink ref="AF400" r:id="rId741" xr:uid="{96F00B6B-F40F-43E7-AA4D-305A265D1E1A}"/>
    <hyperlink ref="AF401" r:id="rId742" xr:uid="{D18B0CEA-D35C-4DBB-87EA-4C852E8B23BC}"/>
    <hyperlink ref="AF402" r:id="rId743" xr:uid="{284365E8-A7AE-4F69-8A80-00BCC7687C0E}"/>
    <hyperlink ref="AF403" r:id="rId744" xr:uid="{327CA805-8E0B-4917-A60D-88CBECBB0A8B}"/>
    <hyperlink ref="AF404" r:id="rId745" xr:uid="{9A647639-1372-42A7-B8A2-1A59B6A9BCA7}"/>
    <hyperlink ref="AF405" r:id="rId746" xr:uid="{9500A50D-ADF0-4A4F-A7E2-54BD5861F978}"/>
    <hyperlink ref="AF406" r:id="rId747" xr:uid="{20FAFD2A-B602-4708-B503-104AFBAEC6CE}"/>
    <hyperlink ref="AF407" r:id="rId748" xr:uid="{72AFB351-4807-4C56-A349-E1D6B541DED8}"/>
    <hyperlink ref="AF408" r:id="rId749" xr:uid="{59447E00-8CF0-4723-AF2D-70C039FD2013}"/>
    <hyperlink ref="AF409" r:id="rId750" xr:uid="{45233A9A-4744-403E-AADA-3BDC326D8B98}"/>
    <hyperlink ref="AF410" r:id="rId751" xr:uid="{52886578-FE43-4434-AA3C-11330B644BA5}"/>
    <hyperlink ref="AF411" r:id="rId752" xr:uid="{603FBB2B-05DA-477E-9F6F-9E6FEEC6026D}"/>
    <hyperlink ref="AF412" r:id="rId753" xr:uid="{A8A52F97-2BB2-49DA-9004-7ED52B427096}"/>
    <hyperlink ref="AF413" r:id="rId754" xr:uid="{98BAE1C0-4A6A-41CA-B525-C9A237D4B682}"/>
    <hyperlink ref="AF414" r:id="rId755" xr:uid="{C289388A-06D0-4402-ABC3-6BEBDB9979E1}"/>
    <hyperlink ref="AF415" r:id="rId756" xr:uid="{042ADFFA-8187-4B7D-9DAE-8A61ED7789BE}"/>
    <hyperlink ref="AF416" r:id="rId757" xr:uid="{FDC83326-89F2-41B1-B0E5-9D3C89658369}"/>
    <hyperlink ref="AF417" r:id="rId758" xr:uid="{CE9714B9-7473-466D-8340-5F6AF5E3A33E}"/>
    <hyperlink ref="AF418" r:id="rId759" xr:uid="{F7EBCDC9-026F-41B0-A7DD-DFB666395CB9}"/>
    <hyperlink ref="AF419" r:id="rId760" xr:uid="{4C751CEE-AB5B-41AE-9D3C-D08B07BE09C6}"/>
    <hyperlink ref="AF420" r:id="rId761" xr:uid="{9714E02B-E09F-4D2B-A842-8206F183853B}"/>
    <hyperlink ref="AF421" r:id="rId762" xr:uid="{C545693E-55B3-4A04-B4CC-7F7B41F8FD41}"/>
    <hyperlink ref="AF422" r:id="rId763" xr:uid="{49E75DCD-112C-4F7D-B067-283D7969AF19}"/>
    <hyperlink ref="AF423" r:id="rId764" xr:uid="{0B1AC8AF-0C0A-456B-BED1-FB86860C46E6}"/>
    <hyperlink ref="AF424" r:id="rId765" xr:uid="{B60F4297-132C-4F86-9ECA-BF99926D81A5}"/>
    <hyperlink ref="AF425" r:id="rId766" xr:uid="{E991F830-85A5-43C5-AA5A-D097C235E5A8}"/>
    <hyperlink ref="AF426" r:id="rId767" xr:uid="{A250A307-0A58-4593-AB6D-33F222A1EB9D}"/>
    <hyperlink ref="AF427" r:id="rId768" xr:uid="{5DEDF648-D9CF-4F23-BB83-48BB69ACE740}"/>
    <hyperlink ref="AF428" r:id="rId769" xr:uid="{7D6210C7-B512-4913-A01C-E3B91B12BBDB}"/>
    <hyperlink ref="AF429" r:id="rId770" xr:uid="{F80E1A18-FD52-49FA-B4F0-DB988B0FC7A6}"/>
    <hyperlink ref="AF430" r:id="rId771" xr:uid="{49E55A62-3EA4-488A-8216-8504C4EEE109}"/>
    <hyperlink ref="AF431" r:id="rId772" xr:uid="{992D1D42-D7FF-4744-A05F-80BDC06FC7C0}"/>
    <hyperlink ref="AF432" r:id="rId773" xr:uid="{0FEED6F7-F9D6-4263-BFE0-E0DC9315385F}"/>
    <hyperlink ref="AF433" r:id="rId774" xr:uid="{F5C5E898-AA58-4D16-B4C4-332046BF1D98}"/>
    <hyperlink ref="AF434" r:id="rId775" xr:uid="{59631480-589D-4D1C-AEB0-3FFC7F1D905A}"/>
    <hyperlink ref="AF435" r:id="rId776" xr:uid="{4D78AC0B-C2B4-4992-BA00-7BC45D909FF4}"/>
    <hyperlink ref="AF436" r:id="rId777" xr:uid="{680BAD31-623E-4D97-BDDE-57C71B2D648B}"/>
    <hyperlink ref="AF437" r:id="rId778" xr:uid="{2AB8587B-685C-4912-A74C-37F37B01F91D}"/>
    <hyperlink ref="AF438" r:id="rId779" xr:uid="{16DFC735-9F2C-41E9-9227-BFFF3E6AE6F7}"/>
    <hyperlink ref="AF439" r:id="rId780" xr:uid="{53A05358-7E8F-4A86-A799-A6E7676C5E3D}"/>
    <hyperlink ref="AF440" r:id="rId781" xr:uid="{75880ED9-70E2-4844-AD8A-9E4DC62878F5}"/>
    <hyperlink ref="AF441" r:id="rId782" xr:uid="{DAFD4F36-A520-445E-A0FA-8ABEF663AABB}"/>
    <hyperlink ref="AF442" r:id="rId783" xr:uid="{C02FE9BA-7D5E-411E-9E24-060C984ED02A}"/>
    <hyperlink ref="AF443" r:id="rId784" xr:uid="{A240FC1B-3640-4590-9FB4-B2E2B254A1A2}"/>
    <hyperlink ref="AF444" r:id="rId785" xr:uid="{A0BE0D19-B3FA-4DC7-9E5C-7941FC874067}"/>
    <hyperlink ref="AF445" r:id="rId786" xr:uid="{4351875D-87EB-4E84-AC20-6C414CFEFCC1}"/>
    <hyperlink ref="AF446" r:id="rId787" xr:uid="{D2774291-D315-4A47-9E9C-1D338EC76933}"/>
    <hyperlink ref="AF447" r:id="rId788" xr:uid="{8E969411-CC07-40BE-B269-5FB32B1B9C80}"/>
    <hyperlink ref="AF448" r:id="rId789" xr:uid="{98023B2F-640F-4AD1-9CC3-7401A01D2C4C}"/>
    <hyperlink ref="AF449" r:id="rId790" xr:uid="{BD2F9BCB-7A56-4C17-B461-630290A917C1}"/>
    <hyperlink ref="AF450" r:id="rId791" xr:uid="{E7BC6A08-978A-4262-973F-35DD63C20A5A}"/>
    <hyperlink ref="AF451" r:id="rId792" xr:uid="{FE7B8E65-FE91-42A4-9D25-24A832EB6CB4}"/>
    <hyperlink ref="AF452" r:id="rId793" xr:uid="{83638BB6-5B75-452E-8550-18A7B11BFBAB}"/>
    <hyperlink ref="AF453" r:id="rId794" xr:uid="{CB8FEE68-F31D-435C-BB33-D853546E7340}"/>
    <hyperlink ref="AF454" r:id="rId795" xr:uid="{2874AED3-B253-40AB-964D-FDAD6F6FDCEE}"/>
    <hyperlink ref="AF455" r:id="rId796" xr:uid="{B9EA4C84-53FF-40C5-87FE-48A5827B021F}"/>
    <hyperlink ref="AF456" r:id="rId797" xr:uid="{91C8FCFC-5134-400A-9460-2381C30E85C8}"/>
    <hyperlink ref="AF457" r:id="rId798" xr:uid="{321087C2-5E36-4B51-9FAF-C642838F933F}"/>
    <hyperlink ref="AF458" r:id="rId799" xr:uid="{DBD901E2-79B9-41F6-B0A1-B2A48B8A5068}"/>
    <hyperlink ref="AF459" r:id="rId800" xr:uid="{6A2A03B2-D8C0-4DFE-A5E6-0BA64A4F60AA}"/>
    <hyperlink ref="AF460" r:id="rId801" xr:uid="{BA400345-EB04-49B7-ABA8-3085889A3CBC}"/>
    <hyperlink ref="AF461" r:id="rId802" xr:uid="{6C3C52F1-8AB9-4CA8-ACA9-A6C6E3EDEB95}"/>
    <hyperlink ref="AF462" r:id="rId803" xr:uid="{53671461-0E4E-459D-9EE8-ADF1E502C292}"/>
    <hyperlink ref="AF463" r:id="rId804" xr:uid="{F388E4A0-1F22-4FC3-8D7F-AEEEFC4D2665}"/>
    <hyperlink ref="AF464" r:id="rId805" xr:uid="{EE246EE5-DA36-4847-BB17-EC3F0D951592}"/>
    <hyperlink ref="AF465" r:id="rId806" xr:uid="{592307AC-1FF3-447C-B8CA-0980DF93D9CB}"/>
    <hyperlink ref="AF466" r:id="rId807" xr:uid="{21A93C3D-1A6A-4193-A9BD-3688F74286F6}"/>
    <hyperlink ref="AF467" r:id="rId808" xr:uid="{E30BBF27-B634-4C9C-89A3-CE415267A892}"/>
    <hyperlink ref="AF468" r:id="rId809" xr:uid="{C2A1E678-E400-4F96-A45C-39CFC1C84471}"/>
    <hyperlink ref="AF469" r:id="rId810" xr:uid="{FF04A330-FE5D-490D-B94C-00EB7FB5D7E9}"/>
    <hyperlink ref="AF470" r:id="rId811" xr:uid="{E248EFB4-89A4-455A-A571-7AED21661551}"/>
    <hyperlink ref="AF471" r:id="rId812" xr:uid="{15B9039F-40B1-4BA5-B7D1-98700BD7F44B}"/>
    <hyperlink ref="AF472" r:id="rId813" xr:uid="{69F614B7-1E9F-4BDE-B53E-50F42439361C}"/>
    <hyperlink ref="AF473" r:id="rId814" xr:uid="{74A747DD-FFD7-4EB4-90B9-FC57BD970354}"/>
    <hyperlink ref="AF474" r:id="rId815" xr:uid="{32E39B5F-613A-499A-BB37-A257BBCF4B6E}"/>
    <hyperlink ref="AF475" r:id="rId816" xr:uid="{6C8AA39C-BEF0-417B-B5EC-67E3E490DF06}"/>
    <hyperlink ref="AF476" r:id="rId817" xr:uid="{7E421E50-DAE1-428A-91F3-9B1913CB6792}"/>
    <hyperlink ref="AF477" r:id="rId818" xr:uid="{59C94AE3-8F3D-41BA-ACA9-A0ADA48C8E7B}"/>
    <hyperlink ref="AF478" r:id="rId819" xr:uid="{B2784E0A-3A69-4ED2-9D41-4179C0A9ED11}"/>
    <hyperlink ref="AF479" r:id="rId820" xr:uid="{A18FDAF5-630B-48DC-86E2-4412A4BA7D49}"/>
    <hyperlink ref="AF480" r:id="rId821" xr:uid="{DE78322B-7738-49FB-A214-D7247BA9E82E}"/>
    <hyperlink ref="AF481" r:id="rId822" xr:uid="{94D46445-A4E4-46BF-8458-AC054C9BA743}"/>
    <hyperlink ref="AF482" r:id="rId823" xr:uid="{BC523526-4F66-4598-BA39-551BD801B3D6}"/>
    <hyperlink ref="AF483" r:id="rId824" xr:uid="{761DD1B8-79ED-4D31-91FF-951C5D486374}"/>
    <hyperlink ref="AF484" r:id="rId825" xr:uid="{FA765288-4EB4-458E-9338-32F0EC356B46}"/>
    <hyperlink ref="AF485" r:id="rId826" xr:uid="{8F46192B-89B0-4C45-B6ED-17D28A84792F}"/>
    <hyperlink ref="AF486" r:id="rId827" xr:uid="{44CDAE8E-DC2A-4337-8BC3-D4678397332A}"/>
    <hyperlink ref="AF487" r:id="rId828" xr:uid="{039DB1A7-C447-4F37-8950-AF6A9B106CBF}"/>
    <hyperlink ref="AF488" r:id="rId829" xr:uid="{F2F6216C-A0E5-4507-B2C8-4D11298EC115}"/>
    <hyperlink ref="AF489" r:id="rId830" xr:uid="{6DBD44F6-A357-44A5-8000-612161527DBB}"/>
    <hyperlink ref="AF490" r:id="rId831" xr:uid="{70AE5271-DEF1-4960-BBAD-501C877DECE1}"/>
    <hyperlink ref="AF491" r:id="rId832" xr:uid="{C948B407-B146-4184-9CC4-146D7E89C037}"/>
    <hyperlink ref="AF492" r:id="rId833" xr:uid="{F5C74A28-9687-4BFB-B339-C116F97EC150}"/>
    <hyperlink ref="AF493" r:id="rId834" xr:uid="{13AA1172-F898-43DB-BC1E-040389146F06}"/>
    <hyperlink ref="AF494" r:id="rId835" xr:uid="{9BD82467-A6A3-47EF-BE51-B70D94239BF9}"/>
    <hyperlink ref="AF495" r:id="rId836" xr:uid="{4C60C64E-5F01-4E5A-93CF-5967A8F183F8}"/>
    <hyperlink ref="AF496" r:id="rId837" xr:uid="{DFEFDAEF-4AF9-48D2-855F-AF910D606072}"/>
    <hyperlink ref="AF497" r:id="rId838" xr:uid="{4C3A6BBB-6E37-485B-A5F1-417A2B51300F}"/>
    <hyperlink ref="AF498" r:id="rId839" xr:uid="{016DB0F6-0876-4CD3-90A2-BEFE212D643A}"/>
    <hyperlink ref="AF499" r:id="rId840" xr:uid="{6B9D547A-7EBE-49D1-BD11-3999C85C567A}"/>
    <hyperlink ref="AF500" r:id="rId841" xr:uid="{3050DFDE-6E6C-4ED0-861C-656BCEA7D494}"/>
    <hyperlink ref="AF501" r:id="rId842" xr:uid="{07B396EC-7957-4C04-BA6D-457073EFDAA1}"/>
    <hyperlink ref="AF502" r:id="rId843" xr:uid="{35BB93BC-D04E-4D24-B7F0-B3EE19933884}"/>
    <hyperlink ref="AF503" r:id="rId844" xr:uid="{96D6DAB9-A4DB-4A0C-BE52-62A73BA17D23}"/>
    <hyperlink ref="AF504" r:id="rId845" xr:uid="{79E55BA6-C283-4BCA-87E0-60B1BE3578BE}"/>
    <hyperlink ref="AF505" r:id="rId846" xr:uid="{EC922386-943D-48CD-AE89-DA5B73670D89}"/>
    <hyperlink ref="AF506" r:id="rId847" xr:uid="{A51DD98D-78D5-4685-A49E-A2D843D3C16C}"/>
    <hyperlink ref="AF507" r:id="rId848" xr:uid="{7C25C9D9-A3D0-4B32-95F1-9F0375E22417}"/>
    <hyperlink ref="AF508" r:id="rId849" xr:uid="{51C31264-9DF6-4DD0-860F-A8AF5AFFC3D8}"/>
    <hyperlink ref="AF509" r:id="rId850" xr:uid="{2681ACAB-B550-4B14-BA93-B00ABFECED08}"/>
    <hyperlink ref="AF510" r:id="rId851" xr:uid="{22A29C8E-FF2D-4ED2-96CE-E1392D768DD5}"/>
    <hyperlink ref="AF511" r:id="rId852" xr:uid="{BEB732E0-96BD-4EB1-9CE0-D29137E227CA}"/>
    <hyperlink ref="AF512" r:id="rId853" xr:uid="{D72E4748-321A-47E3-BAC4-6E56862DA9F2}"/>
    <hyperlink ref="AF513" r:id="rId854" xr:uid="{8B12FCA5-A7B8-4661-9A90-9161FE0A67AC}"/>
    <hyperlink ref="AF514" r:id="rId855" xr:uid="{EE69A7FA-3397-41FA-9B01-C508E002C39E}"/>
    <hyperlink ref="AF515" r:id="rId856" xr:uid="{4A837345-1164-48CE-9A44-4AC8E7CA57A4}"/>
    <hyperlink ref="AF516" r:id="rId857" xr:uid="{E4E739DE-BB43-4CD3-8501-B14A657179E8}"/>
    <hyperlink ref="AF517" r:id="rId858" xr:uid="{6507287B-B2CF-434E-BEB2-05BB5EC5C289}"/>
    <hyperlink ref="AF518" r:id="rId859" xr:uid="{2FEB46E9-6AE9-4253-AE65-6825E0BDE4C5}"/>
    <hyperlink ref="AF519" r:id="rId860" xr:uid="{0AAB8676-18D3-4D2D-85EC-16F2F7311A8F}"/>
    <hyperlink ref="AF520" r:id="rId861" xr:uid="{08A34A82-BF3A-4284-A501-812E3FFF339D}"/>
    <hyperlink ref="AF521" r:id="rId862" xr:uid="{B54278A5-F58D-44E2-9E45-9B3063AFE9E6}"/>
    <hyperlink ref="AF522" r:id="rId863" xr:uid="{23E5593A-C394-4494-AD53-93B3E562E5B2}"/>
    <hyperlink ref="AF523" r:id="rId864" xr:uid="{7D14FAE0-9491-4D87-9118-57BB0B308260}"/>
    <hyperlink ref="AF524" r:id="rId865" xr:uid="{03A5C5B6-8DC8-459E-B9EB-A5B09773F788}"/>
    <hyperlink ref="AF525" r:id="rId866" xr:uid="{C4C42A0F-24FD-48B5-95F4-7AE14845319F}"/>
    <hyperlink ref="AF526" r:id="rId867" xr:uid="{2EE28469-56F9-409F-979C-4F09A104AD7F}"/>
    <hyperlink ref="AF527" r:id="rId868" xr:uid="{B48F0EE8-182C-443B-8DBB-CF93C8A145C4}"/>
    <hyperlink ref="AF528" r:id="rId869" xr:uid="{2CB1AAD4-3FEF-49BA-9651-77A9842E05CF}"/>
    <hyperlink ref="AF529" r:id="rId870" xr:uid="{CB21EDF6-134D-4447-AD3A-FAF9C497ED7E}"/>
    <hyperlink ref="AF530" r:id="rId871" xr:uid="{378994FC-4126-4AA2-B4C4-F1D12A1115BB}"/>
    <hyperlink ref="AF531" r:id="rId872" xr:uid="{15D869E8-2182-4F20-8AA1-BB1CD7DF3013}"/>
    <hyperlink ref="AF532" r:id="rId873" xr:uid="{0BA1FC01-975D-41A3-A155-6846CECADE8E}"/>
    <hyperlink ref="AF533" r:id="rId874" xr:uid="{53CC6C77-A6C3-4C40-8372-C240F5790509}"/>
    <hyperlink ref="AF534" r:id="rId875" xr:uid="{1381C14F-0F3D-4186-AA11-A875A53850E0}"/>
    <hyperlink ref="AF535" r:id="rId876" xr:uid="{2A010B34-0423-4C8B-9606-5E8EBDBAFC71}"/>
    <hyperlink ref="AF536" r:id="rId877" xr:uid="{5BA226A7-8DA3-4B16-805A-511A84A7097F}"/>
    <hyperlink ref="AF537" r:id="rId878" xr:uid="{38BAE1C4-1DDC-47EB-9488-F1DFA24E9421}"/>
    <hyperlink ref="AF538" r:id="rId879" xr:uid="{31C27687-A249-405B-A36D-9B7A24A3D521}"/>
    <hyperlink ref="AF539" r:id="rId880" xr:uid="{B511D41F-41BE-4A26-9273-E6F5CED9B408}"/>
    <hyperlink ref="AF540" r:id="rId881" xr:uid="{4916C0DF-FA46-4DB0-AFFF-26C5FF44ECA1}"/>
    <hyperlink ref="AF541" r:id="rId882" xr:uid="{77807848-B858-48A8-90F7-62C2D947C75C}"/>
    <hyperlink ref="AF542" r:id="rId883" xr:uid="{3AD97FA5-D5BE-4183-8355-EA7BA196A703}"/>
    <hyperlink ref="AF543" r:id="rId884" xr:uid="{021123FD-460F-4EF4-9CED-F9D311CDA237}"/>
    <hyperlink ref="AF544" r:id="rId885" xr:uid="{2A16AC11-5E4F-4357-83D1-DFFB36B2307B}"/>
    <hyperlink ref="AF545" r:id="rId886" xr:uid="{349A7D44-E0A3-49F7-8012-6014CA6033EF}"/>
    <hyperlink ref="AF546" r:id="rId887" xr:uid="{F155EACA-7555-406C-AB8A-EA51F5F39C6E}"/>
    <hyperlink ref="AF547" r:id="rId888" xr:uid="{955DFDF4-0269-4D00-9124-72B40281D187}"/>
    <hyperlink ref="AF548" r:id="rId889" xr:uid="{25E4D368-17CE-4E5B-93D3-B96B0927F694}"/>
    <hyperlink ref="AF549" r:id="rId890" xr:uid="{11D430E5-7782-4E0B-BA82-832C33D1F7FF}"/>
    <hyperlink ref="AF550" r:id="rId891" xr:uid="{96E1F128-9E2E-4794-939A-0531CDEDF66B}"/>
    <hyperlink ref="AF551" r:id="rId892" xr:uid="{D6751F27-9B00-460C-B63A-9D9D25785628}"/>
    <hyperlink ref="AF552" r:id="rId893" xr:uid="{E86F395D-023D-4117-85AC-1CDC3C821B97}"/>
    <hyperlink ref="AF553" r:id="rId894" xr:uid="{6828199E-8847-4B98-A543-66E2E758A50C}"/>
    <hyperlink ref="AF554" r:id="rId895" xr:uid="{43BB5670-D1E1-4C7B-9DB1-3449CD4C5C19}"/>
    <hyperlink ref="AF555" r:id="rId896" xr:uid="{E0C96FBF-58D2-44DA-AF80-4CFBCAC00774}"/>
    <hyperlink ref="AF556" r:id="rId897" xr:uid="{CF2C0231-8154-4310-9B43-290A8473A1C5}"/>
    <hyperlink ref="AF557" r:id="rId898" xr:uid="{E97EB74C-4BF0-4659-9B16-C155E2396DA4}"/>
    <hyperlink ref="AF558" r:id="rId899" xr:uid="{CFCE5E03-3726-416D-9EF8-97303227A21D}"/>
    <hyperlink ref="AF559" r:id="rId900" xr:uid="{A8BEBF25-5D76-4653-97A1-79043CC22F00}"/>
    <hyperlink ref="AF560" r:id="rId901" xr:uid="{F5C88589-7A02-4573-8D35-B8424FBD8BF4}"/>
    <hyperlink ref="AF561" r:id="rId902" xr:uid="{CC55EC6B-D414-4AD6-9AC5-D7F47FD7075B}"/>
    <hyperlink ref="AF562" r:id="rId903" xr:uid="{100C2059-55A5-4CDB-9905-C443406F00F0}"/>
    <hyperlink ref="AF563" r:id="rId904" xr:uid="{1F505C14-F3D4-472D-B223-21715D2A41F0}"/>
    <hyperlink ref="AF564" r:id="rId905" xr:uid="{B742BD93-67F2-4ADD-9E6F-C097088CCF65}"/>
    <hyperlink ref="AF565" r:id="rId906" xr:uid="{065D1046-9F2F-4FEA-A0E2-7F265A6E47A2}"/>
    <hyperlink ref="AF566" r:id="rId907" xr:uid="{D75DD4BC-DCD3-46AC-A7CE-43863175551A}"/>
    <hyperlink ref="AF567" r:id="rId908" xr:uid="{8CDC0360-6FA9-459C-BD8E-0CFED6CACDC4}"/>
    <hyperlink ref="AF568" r:id="rId909" xr:uid="{F04BB2CD-080B-45E4-A018-187297D83606}"/>
    <hyperlink ref="AF569" r:id="rId910" xr:uid="{A2EDB0D9-13B2-4EF2-8A1D-8697827360D2}"/>
    <hyperlink ref="AF570" r:id="rId911" xr:uid="{C9C6566B-C474-4093-9A73-6DA02773DDAE}"/>
    <hyperlink ref="AF571" r:id="rId912" xr:uid="{008DCF59-5DAC-4FCB-8372-2FB78B59D7DD}"/>
    <hyperlink ref="AF572" r:id="rId913" xr:uid="{528B4153-2161-4AD7-B35E-7963165A40A8}"/>
    <hyperlink ref="AF573" r:id="rId914" xr:uid="{648F0ABD-B48D-45E3-8D13-F6648BF1C4BA}"/>
    <hyperlink ref="AF574" r:id="rId915" xr:uid="{B2670EF3-ECAB-4D92-A0EF-C269E5414534}"/>
    <hyperlink ref="AF575" r:id="rId916" xr:uid="{E32A5A4F-A532-436B-A912-039ED3A7C067}"/>
    <hyperlink ref="AF576" r:id="rId917" xr:uid="{D7EE395F-EE64-4A55-9D9E-44A1E45C4685}"/>
    <hyperlink ref="AF577" r:id="rId918" xr:uid="{E45982A6-E737-4076-98D5-6817F34F506B}"/>
    <hyperlink ref="AF578" r:id="rId919" xr:uid="{022ED671-93C8-4091-9D1D-F00F2523621A}"/>
    <hyperlink ref="AF579" r:id="rId920" xr:uid="{FABF469D-B672-4ED0-BFB5-85CE382E7AC4}"/>
    <hyperlink ref="AF580" r:id="rId921" xr:uid="{45967433-6F21-4864-819C-D46C8ADB339F}"/>
    <hyperlink ref="AF581" r:id="rId922" xr:uid="{EDF32848-CC16-4847-B69A-7902802F8B9E}"/>
    <hyperlink ref="AF582" r:id="rId923" xr:uid="{ADF2E7A0-725F-406F-8B2E-AD20576C088C}"/>
    <hyperlink ref="AF583" r:id="rId924" xr:uid="{69ED9958-84D5-45EA-AA9B-D220B5BEAB39}"/>
    <hyperlink ref="AF584" r:id="rId925" xr:uid="{C2F7D1EA-BEC7-436C-BDA2-FD2365C014C9}"/>
    <hyperlink ref="AF585" r:id="rId926" xr:uid="{8DFAE8D3-326F-41C0-975E-B84C0210B77E}"/>
    <hyperlink ref="AF586" r:id="rId927" xr:uid="{D3E819A2-B685-4019-BD98-B6ACC1F17E20}"/>
    <hyperlink ref="AF587" r:id="rId928" xr:uid="{00024EF0-1C4B-43DA-88B4-BEDB6F2033B3}"/>
    <hyperlink ref="AF588" r:id="rId929" xr:uid="{0A9BFF4D-619D-442D-B167-07A74608AF77}"/>
    <hyperlink ref="AF589" r:id="rId930" xr:uid="{9DE9E46A-D998-469C-9279-A3F2F55A6C61}"/>
    <hyperlink ref="AF590" r:id="rId931" xr:uid="{86322D0B-1371-49F8-9364-420B264E23EA}"/>
    <hyperlink ref="AF591" r:id="rId932" xr:uid="{9DFA0653-C548-4081-8833-631E8061372A}"/>
    <hyperlink ref="AF592" r:id="rId933" xr:uid="{1C380108-B518-42C3-847F-DF6807794817}"/>
    <hyperlink ref="AF593" r:id="rId934" xr:uid="{39A34435-4277-4BCE-9EAB-8A9FE57D4036}"/>
    <hyperlink ref="AF594" r:id="rId935" xr:uid="{B0C5271C-1903-4699-82BC-FA08EB13342A}"/>
    <hyperlink ref="AF595" r:id="rId936" xr:uid="{A4B3940E-97B5-4126-88CB-A22BF04B5A8E}"/>
    <hyperlink ref="AF596" r:id="rId937" xr:uid="{047884D9-1353-4B17-B884-5AE07229E919}"/>
    <hyperlink ref="AF597" r:id="rId938" xr:uid="{B15598F7-A59E-416B-9048-C28BE35D0539}"/>
    <hyperlink ref="AF598" r:id="rId939" xr:uid="{9DAB19EF-FD4C-4C4A-9FA3-C930D296859F}"/>
    <hyperlink ref="AF599" r:id="rId940" xr:uid="{C0F12B79-3676-49D7-80DF-82E9A36E375F}"/>
    <hyperlink ref="AF600" r:id="rId941" xr:uid="{A7D8AC6C-F448-4E9C-9FA7-A864458D6C49}"/>
    <hyperlink ref="AF601" r:id="rId942" xr:uid="{46CFC144-9734-496D-9496-88BCA938C9C0}"/>
    <hyperlink ref="AF602" r:id="rId943" xr:uid="{95BD7FEE-0749-4B20-9B65-2B924B152FD6}"/>
    <hyperlink ref="AF603" r:id="rId944" xr:uid="{D1DCD596-E26F-4831-B554-0080BD90EC8E}"/>
    <hyperlink ref="AF604" r:id="rId945" xr:uid="{DC058AEA-341F-4094-BBC3-A796425C5E9D}"/>
    <hyperlink ref="AF605" r:id="rId946" xr:uid="{E4E5C706-B456-4BC1-8D4B-FD96CBF1119D}"/>
    <hyperlink ref="AF606" r:id="rId947" xr:uid="{2B079EE0-E9EA-4904-8A37-364C27B3C72D}"/>
    <hyperlink ref="AF607" r:id="rId948" xr:uid="{9BD5B613-79C8-4013-89E9-5A200CB53CB4}"/>
    <hyperlink ref="AF608" r:id="rId949" xr:uid="{19BA5530-DD9F-4109-B1B1-538326FE7D5D}"/>
    <hyperlink ref="AF609" r:id="rId950" xr:uid="{FF4B58CE-EAD3-4F04-BF07-A6B6EE5D498D}"/>
    <hyperlink ref="AF610" r:id="rId951" xr:uid="{55B149A0-FAF4-4A73-9B95-1A6DADD62ED5}"/>
    <hyperlink ref="AF611" r:id="rId952" xr:uid="{DB651FD6-E6FF-4650-A87A-C62FF8EFAFF0}"/>
    <hyperlink ref="AF612" r:id="rId953" xr:uid="{DD1F9AF3-03B3-4F80-B0FF-BAA961D32D0D}"/>
    <hyperlink ref="AF613" r:id="rId954" xr:uid="{7FFB87BC-8749-4427-969E-E8E4EB964038}"/>
    <hyperlink ref="AF614" r:id="rId955" xr:uid="{D35DDF52-B214-4FDD-8ACC-E6C871A011A6}"/>
    <hyperlink ref="AF615" r:id="rId956" xr:uid="{B712ED5E-FA0A-4E4F-94F7-FA944D54023E}"/>
    <hyperlink ref="AF616" r:id="rId957" xr:uid="{E386AAA8-DF25-4700-BE63-C24B48BDD0CA}"/>
    <hyperlink ref="AF617" r:id="rId958" xr:uid="{D0CC5305-8E76-4421-8FA4-CCC7A3A5ACE4}"/>
    <hyperlink ref="AF618" r:id="rId959" xr:uid="{D1040F02-2697-479E-8D8D-3F9BF9560F88}"/>
    <hyperlink ref="AF619" r:id="rId960" xr:uid="{04E37453-0709-495A-B1BE-D3B20C8D96AE}"/>
    <hyperlink ref="AF620" r:id="rId961" xr:uid="{F00D4D9B-89EA-42BB-8E39-5F83F5BF4BF1}"/>
    <hyperlink ref="AF621" r:id="rId962" xr:uid="{F2BF062B-F29C-4D3E-A8D2-3E4728E5B19D}"/>
    <hyperlink ref="AF622" r:id="rId963" xr:uid="{1ED9C9C0-96A5-4802-8A14-E1EAF512DA29}"/>
    <hyperlink ref="AF623" r:id="rId964" xr:uid="{3EC4C7D6-FCAE-43AC-AF1E-3F7B0019C1FA}"/>
    <hyperlink ref="AF624" r:id="rId965" xr:uid="{9A25B4D3-92B4-43B5-8BFD-75DBD33EFD3F}"/>
    <hyperlink ref="AF625" r:id="rId966" xr:uid="{891CF856-1BA5-4A24-B3F3-87CAF69BC26B}"/>
    <hyperlink ref="AF626" r:id="rId967" xr:uid="{B5C5213E-7B1C-4B8B-8AD1-8A2C78CDA9B8}"/>
    <hyperlink ref="AF627" r:id="rId968" xr:uid="{F78A9598-9445-489E-8514-5E141FEC9622}"/>
    <hyperlink ref="AF628" r:id="rId969" xr:uid="{C99ABA21-36EF-4D3E-986C-A824FDAFF2E7}"/>
    <hyperlink ref="AF629" r:id="rId970" xr:uid="{C0C1065E-91AA-462B-9763-4B870654068A}"/>
    <hyperlink ref="AF630" r:id="rId971" xr:uid="{B76EE8FB-5078-4B04-AFB4-2D39F05E07CC}"/>
    <hyperlink ref="AF631" r:id="rId972" xr:uid="{4D09942F-6618-4415-8D76-1DF0B4DA21C1}"/>
    <hyperlink ref="AF632" r:id="rId973" xr:uid="{BA39F0D2-95B4-4553-9A8D-3603C3026269}"/>
    <hyperlink ref="AF633" r:id="rId974" xr:uid="{232F85F0-8686-4595-B1EF-ED693469E026}"/>
    <hyperlink ref="AF634" r:id="rId975" xr:uid="{6B934A4D-4870-4994-9815-F906441FE808}"/>
    <hyperlink ref="AF635" r:id="rId976" xr:uid="{4DDE03F6-AEA4-4683-8691-1378B2D0AE6F}"/>
    <hyperlink ref="AF636" r:id="rId977" xr:uid="{695D76A2-A697-4050-B6EF-C55AB575C057}"/>
    <hyperlink ref="AF637" r:id="rId978" xr:uid="{1CCAF3DA-FBCD-4615-AC37-47D3D3734408}"/>
    <hyperlink ref="AF638" r:id="rId979" xr:uid="{9CE9C078-A61C-4E32-A552-50254F070F27}"/>
    <hyperlink ref="AF639" r:id="rId980" xr:uid="{241EFEC3-3A16-4CCF-B43C-3D538CF8C7E0}"/>
    <hyperlink ref="AF640" r:id="rId981" xr:uid="{FFFB3C86-3D24-4A65-B78A-E646503B15BF}"/>
    <hyperlink ref="AF641" r:id="rId982" xr:uid="{A67EB242-920B-4050-8561-3696790748D6}"/>
    <hyperlink ref="AF642" r:id="rId983" xr:uid="{447C9AF6-C340-437E-B1DC-B96C83789EF5}"/>
    <hyperlink ref="AF643" r:id="rId984" xr:uid="{D4D6E30C-390B-43AE-8960-BF99679471AE}"/>
    <hyperlink ref="AF644" r:id="rId985" xr:uid="{E4F8ED3B-E860-44D0-AE58-441774B40536}"/>
    <hyperlink ref="AF645" r:id="rId986" xr:uid="{BF0CF6A4-E603-45EB-8C01-CB80A5C3CD4B}"/>
    <hyperlink ref="AF646" r:id="rId987" xr:uid="{9901D0D3-37DF-46A6-B7F1-00FEFC35C581}"/>
    <hyperlink ref="AF647" r:id="rId988" xr:uid="{715E780A-2EA7-4176-A713-DD1D61EEFBD3}"/>
    <hyperlink ref="AF648" r:id="rId989" xr:uid="{9EBA13C9-ECB4-4750-9099-DC8528EAD118}"/>
    <hyperlink ref="AF649" r:id="rId990" xr:uid="{754B00B0-1708-4A38-9575-E69E4FD2FB32}"/>
    <hyperlink ref="AF650" r:id="rId991" xr:uid="{17642068-AE7C-412B-A43E-C2A19EBA0ECE}"/>
    <hyperlink ref="AF651" r:id="rId992" xr:uid="{45FDFF0B-2479-479A-B9C4-FBCBB24D489A}"/>
    <hyperlink ref="AF652" r:id="rId993" xr:uid="{41C54AEB-A622-4B7F-A3E1-437708AB9445}"/>
    <hyperlink ref="AF653" r:id="rId994" xr:uid="{5523A44B-A55F-4C56-B765-96D5C1E3EC4A}"/>
    <hyperlink ref="AF654" r:id="rId995" xr:uid="{3E91AA8D-F526-4099-B00F-C3B765F92327}"/>
    <hyperlink ref="AF655" r:id="rId996" xr:uid="{5A7A802F-8BE3-467A-B682-B3A54827084C}"/>
    <hyperlink ref="AF656" r:id="rId997" xr:uid="{0E8735F4-DE15-40F3-9BB3-2EAE4D18E794}"/>
    <hyperlink ref="AF657" r:id="rId998" xr:uid="{D21B9159-9593-4FC5-82EC-DB8FB118E1DD}"/>
    <hyperlink ref="AF658" r:id="rId999" xr:uid="{4DBE578E-D718-4E64-A829-AF08495C43F2}"/>
    <hyperlink ref="AF659" r:id="rId1000" xr:uid="{E29F8DC8-FD0E-4FDC-8E49-5F2B3BCDEC46}"/>
    <hyperlink ref="AF660" r:id="rId1001" xr:uid="{14710B1D-3990-4DBC-947C-65485EC07C0C}"/>
    <hyperlink ref="AF661" r:id="rId1002" xr:uid="{79C05DAA-2BCC-45A1-90D0-E7D248EAB48E}"/>
    <hyperlink ref="AF662" r:id="rId1003" xr:uid="{B5C76799-49EA-4BFE-B4A2-A3F42DF144FD}"/>
    <hyperlink ref="AF663" r:id="rId1004" xr:uid="{B538CDAA-6E9D-44C3-AE3E-D2CD6238EA61}"/>
    <hyperlink ref="AF664" r:id="rId1005" xr:uid="{B61E9E83-F66F-4D15-9C5C-97E001985C5C}"/>
    <hyperlink ref="AF665" r:id="rId1006" xr:uid="{7829F000-824C-41B0-9309-23A877E249A4}"/>
    <hyperlink ref="AF666" r:id="rId1007" xr:uid="{06F05F80-3E96-4004-967D-0284FAE0D6CD}"/>
    <hyperlink ref="AF667" r:id="rId1008" xr:uid="{D89E945A-C71C-4934-A3EC-38BC11E4ACF8}"/>
    <hyperlink ref="AF668" r:id="rId1009" xr:uid="{95AC2C33-AAAE-475B-A7EC-1E1B5C8C87AA}"/>
    <hyperlink ref="AF669" r:id="rId1010" xr:uid="{BB6E077D-B671-4BE1-90BE-904250E211C5}"/>
    <hyperlink ref="AF670" r:id="rId1011" xr:uid="{73C34591-022C-4108-B981-393084A01913}"/>
    <hyperlink ref="AF671" r:id="rId1012" xr:uid="{2EBCE8C6-96A0-4139-B989-6DED33DCE44B}"/>
    <hyperlink ref="AF672" r:id="rId1013" xr:uid="{253EA2BC-75B9-4DD7-841A-01C30BEF47A3}"/>
    <hyperlink ref="AF673" r:id="rId1014" xr:uid="{F1A7DDEE-BAB8-4A35-B362-9AF67F83F77E}"/>
    <hyperlink ref="AF674" r:id="rId1015" xr:uid="{232D435C-6AD3-4EB3-9328-7A2F20B25D62}"/>
    <hyperlink ref="AF675" r:id="rId1016" xr:uid="{7B53FF1D-0BA0-48A6-8898-83D6D3933E8D}"/>
    <hyperlink ref="AF676" r:id="rId1017" xr:uid="{F38D8F2C-2F76-4E79-9836-094CE6BD1A46}"/>
    <hyperlink ref="AF677" r:id="rId1018" xr:uid="{47A19854-7DEF-42A8-9DB4-F8D1C30C56BD}"/>
    <hyperlink ref="AF678" r:id="rId1019" xr:uid="{2DECCBA3-90A7-49F9-A5DC-D0FC8E5F5C65}"/>
    <hyperlink ref="AF679" r:id="rId1020" xr:uid="{BF3C42BC-F483-4DF9-99E7-76C6AE1B420F}"/>
    <hyperlink ref="AF680" r:id="rId1021" xr:uid="{8B4400ED-3684-4E94-9AA7-759C1C62CC2F}"/>
    <hyperlink ref="AF681" r:id="rId1022" xr:uid="{1B65AFAA-CDB6-415B-9C87-00315B0FDC5D}"/>
    <hyperlink ref="AF682" r:id="rId1023" xr:uid="{D6A38B8A-B4F5-45B6-A3B9-017E45129475}"/>
    <hyperlink ref="AF683" r:id="rId1024" xr:uid="{75547F8A-DACD-4E7C-9771-3D5E39014971}"/>
    <hyperlink ref="AF684" r:id="rId1025" xr:uid="{4039A0D5-4E46-4AF6-A70D-16E2D8537A64}"/>
    <hyperlink ref="AF685" r:id="rId1026" xr:uid="{D0835BE8-C064-4EC7-B694-62E4AE2F2176}"/>
    <hyperlink ref="AF686" r:id="rId1027" xr:uid="{3813CBA9-0617-4CF5-94DB-AF415B7A71C9}"/>
    <hyperlink ref="AF687" r:id="rId1028" xr:uid="{6050A0DC-A306-4BC5-89CA-850D91DD1E00}"/>
    <hyperlink ref="AF688" r:id="rId1029" xr:uid="{1AFED744-AC21-45B2-ADEF-D9697C0FA259}"/>
    <hyperlink ref="AF689" r:id="rId1030" xr:uid="{190D17F1-BDE1-4DDF-A3D1-4586A9567071}"/>
    <hyperlink ref="AF690" r:id="rId1031" xr:uid="{F39461DD-BA42-4C26-AB09-9B92958AE93A}"/>
    <hyperlink ref="AF691" r:id="rId1032" xr:uid="{5C29BA05-1791-4FD7-80CA-97C026D77A4E}"/>
    <hyperlink ref="AF692" r:id="rId1033" xr:uid="{576CAD27-33B6-4B71-BA09-0053320889D4}"/>
    <hyperlink ref="AF693" r:id="rId1034" xr:uid="{D935A6CD-6D87-4061-8CFD-81611CCC5492}"/>
    <hyperlink ref="AF694" r:id="rId1035" xr:uid="{016C432B-A728-475A-9CA6-F10B33B9110A}"/>
    <hyperlink ref="AF695" r:id="rId1036" xr:uid="{3B88B2D5-5A5F-46F2-993A-954788DAC9F1}"/>
    <hyperlink ref="AF696" r:id="rId1037" xr:uid="{C245B935-D444-4A72-8E72-1D394BCF8BE0}"/>
    <hyperlink ref="AF697" r:id="rId1038" xr:uid="{0E867EC2-613A-464C-8C28-AEA70F4B4CE7}"/>
    <hyperlink ref="AF698" r:id="rId1039" xr:uid="{2BDDEA1B-A4A7-416B-8AEB-29D245E57F9C}"/>
    <hyperlink ref="AF699" r:id="rId1040" xr:uid="{1E8ACD62-1353-4248-B227-901A765E0291}"/>
    <hyperlink ref="AF700" r:id="rId1041" xr:uid="{5B8BB5D6-34B9-4C2D-84A6-EC8C5A3AB786}"/>
    <hyperlink ref="AF701" r:id="rId1042" xr:uid="{0B0D440A-31FC-4A8F-8F96-33BFCF932A88}"/>
    <hyperlink ref="AF702" r:id="rId1043" xr:uid="{C3862E51-7444-4FBD-969B-632DBAB8F79B}"/>
    <hyperlink ref="AF703" r:id="rId1044" xr:uid="{A2D4237C-2EC3-4338-BF91-7ABC2DB89E3F}"/>
    <hyperlink ref="AF704" r:id="rId1045" xr:uid="{DBF475D4-71B9-4D3E-A684-C152487C174C}"/>
    <hyperlink ref="AF705" r:id="rId1046" xr:uid="{87D52226-3291-4AEA-8AED-46925700A039}"/>
    <hyperlink ref="AF706" r:id="rId1047" xr:uid="{3836EFF5-8A88-41A9-A50D-7E051D418ADF}"/>
    <hyperlink ref="AF707" r:id="rId1048" xr:uid="{F94BF2A1-DE33-48F9-8073-2564B840A6AC}"/>
    <hyperlink ref="AF708" r:id="rId1049" xr:uid="{93EB56AD-33BF-46E4-895D-D1AC2E2E078A}"/>
    <hyperlink ref="AF709" r:id="rId1050" xr:uid="{1159BE05-1770-4D6F-BEC8-1525986D818E}"/>
    <hyperlink ref="AF710" r:id="rId1051" xr:uid="{6CB4DCBD-143B-4A34-ADBC-EAE86DCA1A1F}"/>
    <hyperlink ref="AF711" r:id="rId1052" xr:uid="{2661918E-D353-469A-ADF4-5905171F90E3}"/>
    <hyperlink ref="AF712" r:id="rId1053" xr:uid="{0987A6D8-9DC6-45B7-B29B-AE812679AC6D}"/>
    <hyperlink ref="AF713" r:id="rId1054" xr:uid="{1E67B0A9-976C-4799-81EA-D4B87815BA67}"/>
    <hyperlink ref="AF714" r:id="rId1055" xr:uid="{5BDE7C6D-A0BB-4C00-92F7-CB0CA1BB086E}"/>
    <hyperlink ref="AF715" r:id="rId1056" xr:uid="{32E002A9-0928-454F-9F3D-0BDBF9D1ACF3}"/>
    <hyperlink ref="AF716" r:id="rId1057" xr:uid="{5F0E988C-2EEA-4AF3-87BA-0DBFBB6E0AD0}"/>
    <hyperlink ref="AF717" r:id="rId1058" xr:uid="{331A1AEE-2A9D-4980-A27B-959F0C8DC351}"/>
    <hyperlink ref="AF718" r:id="rId1059" xr:uid="{E9BC54F2-1261-4D38-B47D-DB6069BA554A}"/>
    <hyperlink ref="AF719" r:id="rId1060" xr:uid="{52D71C49-DF20-457E-8780-168FED83FF4E}"/>
    <hyperlink ref="AF720" r:id="rId1061" xr:uid="{BA5955ED-6290-4440-8BD7-86E861FD185F}"/>
    <hyperlink ref="AF721" r:id="rId1062" xr:uid="{7522D018-BAC8-4246-B339-DA5CB02777CC}"/>
    <hyperlink ref="AF722" r:id="rId1063" xr:uid="{1D098FF5-600C-43B7-89F9-EA123FA71C9C}"/>
    <hyperlink ref="AF723" r:id="rId1064" xr:uid="{F3A49524-9FB8-49EC-8A07-7291C624CCF4}"/>
    <hyperlink ref="AF724" r:id="rId1065" xr:uid="{B68544C1-65AB-4310-BC8E-B77BE93FD21A}"/>
    <hyperlink ref="AF725" r:id="rId1066" xr:uid="{4BE1D196-AEC4-480F-853E-D73C5CAE1FCC}"/>
    <hyperlink ref="AF726" r:id="rId1067" xr:uid="{269F295F-298F-401E-905E-1A6B8193AB61}"/>
    <hyperlink ref="AF727" r:id="rId1068" xr:uid="{4187C750-FD73-4BC2-859A-C84308EBAE06}"/>
    <hyperlink ref="AF728" r:id="rId1069" xr:uid="{3B558CDB-1ECE-4ABB-8FF5-C6C6A17E17DC}"/>
    <hyperlink ref="AF729" r:id="rId1070" xr:uid="{F90656EF-5C1D-40A8-B56B-AB08561CEE62}"/>
    <hyperlink ref="AF730" r:id="rId1071" xr:uid="{13D7C843-59BA-4A97-9258-D276EBF5C7A7}"/>
    <hyperlink ref="AF731" r:id="rId1072" xr:uid="{F0AB76AB-0EEF-45E3-A409-55EAE1A34451}"/>
    <hyperlink ref="AF732" r:id="rId1073" xr:uid="{942EE759-008D-4327-AB8F-FF03AE0EA876}"/>
    <hyperlink ref="AF733" r:id="rId1074" xr:uid="{796F5DAD-20C9-40D2-A331-CDD6D600871B}"/>
    <hyperlink ref="AF734" r:id="rId1075" xr:uid="{493E2613-B8E1-4DBA-925B-283BBF7375C7}"/>
    <hyperlink ref="AF735" r:id="rId1076" xr:uid="{638B94FC-57D5-4F37-A6CC-025DB1A8C1CB}"/>
    <hyperlink ref="AF736" r:id="rId1077" xr:uid="{8AE26362-B8D6-4266-B8FE-02512110A91A}"/>
    <hyperlink ref="AF737" r:id="rId1078" xr:uid="{BD02D751-CCE9-450C-A7C3-405BF472C12C}"/>
    <hyperlink ref="AF738" r:id="rId1079" xr:uid="{23D3F55A-1C84-4574-9A18-EAD237572E46}"/>
    <hyperlink ref="AF739" r:id="rId1080" xr:uid="{A61F7AEF-D0AC-4D8D-8C4E-02EF8CCE9617}"/>
    <hyperlink ref="AF740" r:id="rId1081" xr:uid="{D5622EA9-8233-4B9F-AC4D-521A9D2A013C}"/>
    <hyperlink ref="AF741" r:id="rId1082" xr:uid="{D8C9015C-903F-4C8C-B68F-B2F42F6720F6}"/>
    <hyperlink ref="AF742" r:id="rId1083" xr:uid="{1A879C86-832C-4173-9B4D-88FB418791B9}"/>
    <hyperlink ref="AF743" r:id="rId1084" xr:uid="{C732C99A-55B5-4C34-891C-651582E11E53}"/>
    <hyperlink ref="AF744" r:id="rId1085" xr:uid="{1EF652D6-0DD0-4670-AA64-54ACFF9C59DE}"/>
    <hyperlink ref="AF745" r:id="rId1086" xr:uid="{36A74E87-233A-493F-8331-6124F1C4964E}"/>
    <hyperlink ref="AF746" r:id="rId1087" xr:uid="{0E20DBB6-2226-4F31-8F7E-C1D08339AA55}"/>
    <hyperlink ref="AF747" r:id="rId1088" xr:uid="{D3880B82-4171-4B99-96BB-863F35580B0F}"/>
    <hyperlink ref="AF748" r:id="rId1089" xr:uid="{80C68E00-3CBB-418D-99CD-15C69E18ADD9}"/>
    <hyperlink ref="AF749" r:id="rId1090" xr:uid="{D81D86FA-BC66-4B66-9E74-345854E41A71}"/>
    <hyperlink ref="AF750" r:id="rId1091" xr:uid="{1DDE69F3-375B-4937-8C28-5D043B56655E}"/>
    <hyperlink ref="AF751" r:id="rId1092" xr:uid="{588F0106-930D-4BAA-97C9-55C47C8FA814}"/>
    <hyperlink ref="AF752" r:id="rId1093" xr:uid="{DA05438E-3F43-41A9-9F14-F6692D298889}"/>
    <hyperlink ref="AF753" r:id="rId1094" xr:uid="{83B2C112-FEF2-4DA6-BF91-4FD335144875}"/>
    <hyperlink ref="AF754" r:id="rId1095" xr:uid="{40691C5B-5DFB-478B-B226-3C20AD0D3DF2}"/>
    <hyperlink ref="AF755" r:id="rId1096" xr:uid="{0C166F34-F9C8-4FCC-B14A-16B4ACECAD58}"/>
    <hyperlink ref="AF756" r:id="rId1097" xr:uid="{3BFA894D-B182-4783-BD96-5D68E353A4C8}"/>
    <hyperlink ref="AF757" r:id="rId1098" xr:uid="{6E73703A-CA6D-410A-A218-39427F9594F5}"/>
    <hyperlink ref="AF758" r:id="rId1099" xr:uid="{AA6071F4-202B-4E74-8BAB-880E30639BFE}"/>
    <hyperlink ref="AF759" r:id="rId1100" xr:uid="{1B3AB9F2-DD82-468C-AA58-4D48C1D7B717}"/>
    <hyperlink ref="AF760" r:id="rId1101" xr:uid="{2AC7500A-F280-46E7-BCA1-330049D6C9F7}"/>
    <hyperlink ref="AF761" r:id="rId1102" xr:uid="{C53D8F7B-3377-439C-BB9D-847BE81E4215}"/>
    <hyperlink ref="AF762" r:id="rId1103" xr:uid="{149469E0-A7C5-41F3-8D66-66B23610E811}"/>
    <hyperlink ref="AF763" r:id="rId1104" xr:uid="{8F842B3A-B8C3-414E-BF52-FF5DF87BCC32}"/>
    <hyperlink ref="AF764" r:id="rId1105" xr:uid="{BDD0DB8A-5AA0-444F-8115-AE436D5294C0}"/>
    <hyperlink ref="AF765" r:id="rId1106" xr:uid="{37D141EC-E44C-4188-89E0-9D3DA2DDC8B8}"/>
    <hyperlink ref="AF766" r:id="rId1107" xr:uid="{EFD86312-2B3E-4F49-881B-FD77B7C21BF8}"/>
    <hyperlink ref="AF767" r:id="rId1108" xr:uid="{C343B85B-AAB8-4D58-809D-978F5E446A96}"/>
    <hyperlink ref="AF768" r:id="rId1109" xr:uid="{A3AF5B29-469E-45E4-AE1C-1883EB697426}"/>
    <hyperlink ref="AF769" r:id="rId1110" xr:uid="{525434B6-F2F5-44BC-9B9E-941D80431CB0}"/>
    <hyperlink ref="AF770" r:id="rId1111" xr:uid="{DB6E508A-5AAF-4ED4-9BDB-82757C23B6AB}"/>
    <hyperlink ref="AF771" r:id="rId1112" xr:uid="{6DCAA700-A9D8-4EFD-87E0-9988FF4274F8}"/>
    <hyperlink ref="AF772" r:id="rId1113" xr:uid="{ACF8D2D7-33A8-4EB9-91FD-CB927EB5BBBF}"/>
    <hyperlink ref="AF773" r:id="rId1114" xr:uid="{DAEA54F6-8B7E-4A99-A394-3A9B4919E794}"/>
    <hyperlink ref="AF774" r:id="rId1115" xr:uid="{51238BEC-5881-4829-9DB3-1D7C61EC1DEA}"/>
    <hyperlink ref="AF775" r:id="rId1116" xr:uid="{DED7FE0F-D1C7-4D20-A6E2-91EF0D93B19C}"/>
    <hyperlink ref="AF776" r:id="rId1117" xr:uid="{19D2B1CD-ED71-40A7-A247-00CEC3618748}"/>
    <hyperlink ref="AF777" r:id="rId1118" xr:uid="{B3224181-1C3F-4137-9292-D2E8AF245F33}"/>
    <hyperlink ref="AF778" r:id="rId1119" xr:uid="{66099A42-D437-4097-AF7C-BF2B7C016F43}"/>
    <hyperlink ref="AF779" r:id="rId1120" xr:uid="{8B7F4F12-7C5A-4C93-87CF-CF12B1AFA50E}"/>
    <hyperlink ref="AF780" r:id="rId1121" xr:uid="{F751E795-5F71-4D68-9B22-1EEDD16AC998}"/>
    <hyperlink ref="AF781" r:id="rId1122" xr:uid="{F87D017E-D28D-4EAE-81D9-119313B38DEB}"/>
    <hyperlink ref="AF782" r:id="rId1123" xr:uid="{BBDEDCCB-8390-4574-9BAA-C2E26AA5E0F9}"/>
    <hyperlink ref="AF783" r:id="rId1124" xr:uid="{7C7A6FFF-B6E6-40D6-B60A-F2C05B40A943}"/>
    <hyperlink ref="AF784" r:id="rId1125" xr:uid="{3FBACB1D-C564-4DBB-A494-047BD04D73EC}"/>
    <hyperlink ref="AF785" r:id="rId1126" xr:uid="{54811B4A-65D5-443A-BF3D-C8FD30905088}"/>
    <hyperlink ref="AF786" r:id="rId1127" xr:uid="{C91D4E2A-772E-4DB6-B371-35537375EBBD}"/>
    <hyperlink ref="AF787" r:id="rId1128" xr:uid="{3C892A6B-1043-459C-B891-A2675D2EB072}"/>
    <hyperlink ref="AF788" r:id="rId1129" xr:uid="{6ED8B279-C34B-4F0C-BF30-EC308F2A32BF}"/>
    <hyperlink ref="AF789" r:id="rId1130" xr:uid="{20B374E0-AC90-4CDE-8172-DFBA13F77CD9}"/>
    <hyperlink ref="AF790" r:id="rId1131" xr:uid="{BB1890C5-B5FF-43DA-AC50-60E2047EFF50}"/>
    <hyperlink ref="AF791" r:id="rId1132" xr:uid="{473EF6E5-371E-44E4-A940-3C1DCFCCE056}"/>
    <hyperlink ref="AF792" r:id="rId1133" xr:uid="{50307A05-B189-4A66-A53A-4B2698B2DC26}"/>
    <hyperlink ref="AF793" r:id="rId1134" xr:uid="{CFEF83E6-205C-4860-8FF8-86E351EEB0FA}"/>
    <hyperlink ref="AF794" r:id="rId1135" xr:uid="{4825F40C-7F4D-4050-9C67-9EC5161CC4F3}"/>
    <hyperlink ref="AF795" r:id="rId1136" xr:uid="{BE93D690-5381-4C63-9034-C0076676CC69}"/>
    <hyperlink ref="AF796" r:id="rId1137" xr:uid="{A14D85CA-D31C-497A-AFD2-3C4AC220D1E1}"/>
    <hyperlink ref="AF797" r:id="rId1138" xr:uid="{05D94D6C-299D-45C0-A737-CC29B42D39F7}"/>
    <hyperlink ref="AF798" r:id="rId1139" xr:uid="{74917794-9D9A-410F-AC51-CE006E9A74F4}"/>
    <hyperlink ref="AF799" r:id="rId1140" xr:uid="{70F29714-0BA0-4772-AB33-13B95E9C2DF5}"/>
    <hyperlink ref="AF800" r:id="rId1141" xr:uid="{5932B9CB-2D53-4B64-8B82-92F0B909F529}"/>
    <hyperlink ref="AF801" r:id="rId1142" xr:uid="{4FE06A81-6A23-480C-9020-15F8EE839766}"/>
    <hyperlink ref="AF802" r:id="rId1143" xr:uid="{B2F5DBFE-4785-45B9-820B-701B5A175DF9}"/>
    <hyperlink ref="AF803" r:id="rId1144" xr:uid="{A5B18A45-70E1-46B9-B6ED-65140F1E8427}"/>
    <hyperlink ref="AF804" r:id="rId1145" xr:uid="{95538204-B69E-4A6C-BD34-789AF664EF92}"/>
    <hyperlink ref="AF805" r:id="rId1146" xr:uid="{A96C55D0-8FA5-49B6-84AC-BACF98B1AD95}"/>
    <hyperlink ref="AF806" r:id="rId1147" xr:uid="{0A2D45DD-A3E9-4BF5-8918-D88E7809D44A}"/>
    <hyperlink ref="AF807" r:id="rId1148" xr:uid="{57C929BD-92C3-43C5-AB82-2CCA660A750F}"/>
    <hyperlink ref="AF808" r:id="rId1149" xr:uid="{6B6DDB88-DABF-4BAF-AF04-2FFB95CA847F}"/>
    <hyperlink ref="AF809" r:id="rId1150" xr:uid="{E9AFB33F-B95E-4A63-B514-D5643456409A}"/>
    <hyperlink ref="AF810" r:id="rId1151" xr:uid="{DDA58F68-FB07-4CA5-9215-B4F9CB591100}"/>
    <hyperlink ref="AF811" r:id="rId1152" xr:uid="{8473E030-78E2-4114-B108-144329CE111A}"/>
    <hyperlink ref="AF812" r:id="rId1153" xr:uid="{7250F32F-1DEE-4F9C-872A-FA95D9BD0EC5}"/>
    <hyperlink ref="AF813" r:id="rId1154" xr:uid="{788A55F1-A5FA-453C-A215-19A4713AEC92}"/>
    <hyperlink ref="AF814" r:id="rId1155" xr:uid="{90F09E28-6CFB-419B-9888-997538D890BA}"/>
    <hyperlink ref="AF815" r:id="rId1156" xr:uid="{83D0A870-D311-4D2D-92B0-96974F3D4FA5}"/>
    <hyperlink ref="AF816" r:id="rId1157" xr:uid="{F4124A67-40A2-4CB4-98E7-657A1A362B0A}"/>
    <hyperlink ref="AF817" r:id="rId1158" xr:uid="{655C51EC-441A-4661-BE24-98AA664828F2}"/>
    <hyperlink ref="AF818" r:id="rId1159" xr:uid="{E8956ED5-6B37-4326-B1A3-E1A60C6E2B83}"/>
    <hyperlink ref="AF819" r:id="rId1160" xr:uid="{1713905A-B2E6-425F-B691-D2F50802456B}"/>
    <hyperlink ref="AF820" r:id="rId1161" xr:uid="{F79EBD54-26BF-48AC-8E79-A68B1938480B}"/>
    <hyperlink ref="AF821" r:id="rId1162" xr:uid="{24ABE15E-6757-4682-9430-649FF016DA13}"/>
    <hyperlink ref="AF822" r:id="rId1163" xr:uid="{DAEC689A-67F6-4F19-BB25-E560BE4BC61D}"/>
    <hyperlink ref="AF823" r:id="rId1164" xr:uid="{66D96BA4-9201-4DB9-AC33-A4FF5043DD59}"/>
    <hyperlink ref="AF824" r:id="rId1165" xr:uid="{906FB7DB-E9FF-4258-9B3D-A6621D4FADF4}"/>
    <hyperlink ref="AF825" r:id="rId1166" xr:uid="{93749B9B-295C-4CC1-8B48-700B93A3F18B}"/>
    <hyperlink ref="AF826" r:id="rId1167" xr:uid="{D8BF625B-E3BC-452A-A702-54B03CAD82C0}"/>
    <hyperlink ref="AF827" r:id="rId1168" xr:uid="{A2023063-C6D1-4A29-80AC-F7944C4AB8E3}"/>
    <hyperlink ref="AF828" r:id="rId1169" xr:uid="{A80DBA5A-8213-4942-BF12-B001E440718B}"/>
    <hyperlink ref="AF829" r:id="rId1170" xr:uid="{CCB619FC-B502-4D60-AB04-B645149DD4F9}"/>
    <hyperlink ref="AF830" r:id="rId1171" xr:uid="{4E8BA9D7-4C8F-4A43-8A24-B1461A9131C0}"/>
    <hyperlink ref="AF831" r:id="rId1172" xr:uid="{2B0AB114-4519-4280-886E-F5E69BFEAE30}"/>
    <hyperlink ref="AF832" r:id="rId1173" xr:uid="{CC24643D-C319-4B75-900A-AA53555D45B2}"/>
    <hyperlink ref="AF833" r:id="rId1174" xr:uid="{786722CB-10F4-486B-A996-A86AD18A873A}"/>
    <hyperlink ref="AF834" r:id="rId1175" xr:uid="{4898BA95-9D69-410F-99E8-C7A2C12D9AC5}"/>
    <hyperlink ref="AF835" r:id="rId1176" xr:uid="{9F026AEA-BF5D-4C0A-83ED-29EAE968C7A7}"/>
    <hyperlink ref="AF836" r:id="rId1177" xr:uid="{E804F66D-BAD8-44DC-A984-17FD98F6F841}"/>
    <hyperlink ref="AF837" r:id="rId1178" xr:uid="{955C6A99-80E7-438E-B099-A9DB7324C46D}"/>
    <hyperlink ref="AF838" r:id="rId1179" xr:uid="{31824FD2-D362-4EBA-985C-92FED0E137D2}"/>
    <hyperlink ref="AF839" r:id="rId1180" xr:uid="{02AD4387-85E5-4326-B9D0-A64026A1A6A5}"/>
    <hyperlink ref="AF840" r:id="rId1181" xr:uid="{853BBCDB-A03B-4E9E-AF04-EF3DE745D612}"/>
    <hyperlink ref="AF841" r:id="rId1182" xr:uid="{259788B8-20FF-4351-9C25-B2CFA4CD780C}"/>
    <hyperlink ref="AF842" r:id="rId1183" xr:uid="{649A8CB6-2295-42FE-9FEC-E9E565C35989}"/>
    <hyperlink ref="AF843" r:id="rId1184" xr:uid="{79EB60F1-65FC-44FE-A46F-A5F79539B3A3}"/>
    <hyperlink ref="AF844" r:id="rId1185" xr:uid="{64B21FE6-730B-48D3-B38B-9257307D7048}"/>
    <hyperlink ref="AF845" r:id="rId1186" xr:uid="{42552027-BA4E-426E-A466-581DD9F07912}"/>
    <hyperlink ref="AF846" r:id="rId1187" xr:uid="{2AABF589-5A74-4ED7-936D-8CB04346334B}"/>
    <hyperlink ref="AF847" r:id="rId1188" xr:uid="{75FED9AE-DCD6-4756-9EEC-13A326857D54}"/>
    <hyperlink ref="AF848" r:id="rId1189" xr:uid="{6F4D5FA0-1A8F-4BD3-94C6-31EBFE10CDB0}"/>
    <hyperlink ref="AF849" r:id="rId1190" xr:uid="{A2A2D17B-D930-4B39-B910-20E512A20FB1}"/>
  </hyperlinks>
  <pageMargins left="0.7" right="0.7" top="0.75" bottom="0.75" header="0.3" footer="0.3"/>
  <pageSetup orientation="portrait" horizontalDpi="0" verticalDpi="0" r:id="rId1191"/>
  <legacyDrawing r:id="rId1192"/>
  <tableParts count="1">
    <tablePart r:id="rId119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38</v>
      </c>
    </row>
    <row r="2" spans="1:1" ht="15" customHeight="1" x14ac:dyDescent="0.25"/>
    <row r="3" spans="1:1" ht="15" customHeight="1" x14ac:dyDescent="0.25">
      <c r="A3" s="14" t="s">
        <v>39</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F10"/>
  <sheetViews>
    <sheetView workbookViewId="0">
      <pane ySplit="2" topLeftCell="A3" activePane="bottomLeft" state="frozen"/>
      <selection pane="bottomLeft" activeCell="A2" sqref="A2:AF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7109375" hidden="1" customWidth="1"/>
    <col min="26" max="26" width="15.140625" hidden="1" customWidth="1"/>
    <col min="27" max="27" width="15.42578125" hidden="1" customWidth="1"/>
    <col min="28" max="28" width="13.140625" hidden="1" customWidth="1"/>
    <col min="29" max="29" width="15.85546875" hidden="1" customWidth="1"/>
    <col min="30" max="30" width="14.5703125" hidden="1" customWidth="1"/>
    <col min="31" max="31" width="17.42578125" hidden="1" customWidth="1"/>
    <col min="32" max="32" width="11.5703125" hidden="1" customWidth="1"/>
  </cols>
  <sheetData>
    <row r="1" spans="1:32" x14ac:dyDescent="0.25">
      <c r="B1" s="36" t="s">
        <v>32</v>
      </c>
      <c r="C1" s="37"/>
      <c r="D1" s="37"/>
      <c r="E1" s="38"/>
      <c r="F1" s="35" t="s">
        <v>35</v>
      </c>
      <c r="G1" s="39" t="s">
        <v>36</v>
      </c>
      <c r="H1" s="40"/>
      <c r="I1" s="41" t="s">
        <v>33</v>
      </c>
      <c r="J1" s="42"/>
      <c r="K1" s="43" t="s">
        <v>34</v>
      </c>
      <c r="L1" s="44"/>
      <c r="M1" s="44"/>
      <c r="N1" s="44"/>
      <c r="O1" s="44"/>
      <c r="P1" s="44"/>
      <c r="Q1" s="44"/>
      <c r="R1" s="44"/>
      <c r="S1" s="44"/>
      <c r="T1" s="44"/>
      <c r="U1" s="44"/>
      <c r="V1" s="44"/>
      <c r="W1" s="44"/>
      <c r="X1" s="44"/>
    </row>
    <row r="2" spans="1:32" s="10" customFormat="1" ht="30" customHeight="1" x14ac:dyDescent="0.25">
      <c r="A2" s="8" t="s">
        <v>130</v>
      </c>
      <c r="B2" s="10" t="s">
        <v>15</v>
      </c>
      <c r="C2" s="10" t="s">
        <v>14</v>
      </c>
      <c r="D2" s="10" t="s">
        <v>5</v>
      </c>
      <c r="E2" s="10" t="s">
        <v>131</v>
      </c>
      <c r="F2" s="10" t="s">
        <v>37</v>
      </c>
      <c r="G2" s="10" t="s">
        <v>150</v>
      </c>
      <c r="H2" s="10" t="s">
        <v>151</v>
      </c>
      <c r="I2" s="10" t="s">
        <v>6</v>
      </c>
      <c r="J2" s="10" t="s">
        <v>149</v>
      </c>
      <c r="K2" s="10" t="s">
        <v>132</v>
      </c>
      <c r="L2" s="10" t="s">
        <v>134</v>
      </c>
      <c r="M2" s="10" t="s">
        <v>135</v>
      </c>
      <c r="N2" s="10" t="s">
        <v>136</v>
      </c>
      <c r="O2" s="10" t="s">
        <v>137</v>
      </c>
      <c r="P2" s="10" t="s">
        <v>153</v>
      </c>
      <c r="Q2" s="10" t="s">
        <v>154</v>
      </c>
      <c r="R2" s="10" t="s">
        <v>138</v>
      </c>
      <c r="S2" s="10" t="s">
        <v>139</v>
      </c>
      <c r="T2" s="10" t="s">
        <v>140</v>
      </c>
      <c r="U2" s="10" t="s">
        <v>141</v>
      </c>
      <c r="V2" s="10" t="s">
        <v>142</v>
      </c>
      <c r="W2" s="10" t="s">
        <v>143</v>
      </c>
      <c r="X2" s="10" t="s">
        <v>144</v>
      </c>
      <c r="Y2" s="10" t="s">
        <v>8313</v>
      </c>
      <c r="Z2" s="10" t="s">
        <v>8315</v>
      </c>
      <c r="AA2" s="10" t="s">
        <v>8321</v>
      </c>
      <c r="AB2" s="10" t="s">
        <v>8331</v>
      </c>
      <c r="AC2" s="10" t="s">
        <v>8341</v>
      </c>
      <c r="AD2" s="10" t="s">
        <v>8344</v>
      </c>
      <c r="AE2" s="10" t="s">
        <v>8345</v>
      </c>
      <c r="AF2" s="10" t="s">
        <v>8347</v>
      </c>
    </row>
    <row r="3" spans="1:32" x14ac:dyDescent="0.25">
      <c r="A3" s="11"/>
      <c r="B3" s="12"/>
      <c r="C3" s="12"/>
      <c r="D3" s="12"/>
      <c r="E3" s="12"/>
      <c r="F3" s="13"/>
      <c r="G3" s="45"/>
      <c r="H3" s="45"/>
      <c r="I3" s="34"/>
      <c r="J3" s="34"/>
      <c r="K3" s="30"/>
      <c r="L3" s="30"/>
      <c r="M3" s="30"/>
      <c r="N3" s="30"/>
      <c r="O3" s="30"/>
      <c r="P3" s="30"/>
      <c r="Q3" s="30"/>
      <c r="R3" s="30"/>
      <c r="S3" s="30"/>
      <c r="T3" s="30"/>
      <c r="U3" s="30"/>
      <c r="V3" s="30"/>
      <c r="W3" s="31"/>
      <c r="X3" s="31"/>
      <c r="Y3" s="54"/>
      <c r="Z3" s="54"/>
      <c r="AA3" s="54"/>
      <c r="AB3" s="54"/>
      <c r="AC3" s="54"/>
      <c r="AD3" s="54"/>
      <c r="AE3" s="54"/>
      <c r="AF3" s="54"/>
    </row>
    <row r="10" spans="1:32"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130</v>
      </c>
      <c r="B1" s="1" t="s">
        <v>0</v>
      </c>
      <c r="C1" s="1" t="s">
        <v>133</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6" sqref="A2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0" t="s">
        <v>146</v>
      </c>
      <c r="B1" s="10" t="s">
        <v>11</v>
      </c>
      <c r="D1" t="s">
        <v>67</v>
      </c>
      <c r="E1" t="s">
        <v>68</v>
      </c>
      <c r="F1" s="19" t="s">
        <v>74</v>
      </c>
      <c r="G1" s="20" t="s">
        <v>75</v>
      </c>
      <c r="H1" s="19" t="s">
        <v>80</v>
      </c>
      <c r="I1" s="20" t="s">
        <v>81</v>
      </c>
      <c r="J1" s="19" t="s">
        <v>86</v>
      </c>
      <c r="K1" s="20" t="s">
        <v>87</v>
      </c>
      <c r="L1" s="19" t="s">
        <v>92</v>
      </c>
      <c r="M1" s="20" t="s">
        <v>93</v>
      </c>
      <c r="N1" s="19" t="s">
        <v>98</v>
      </c>
      <c r="O1" s="20" t="s">
        <v>99</v>
      </c>
      <c r="P1" s="20" t="s">
        <v>124</v>
      </c>
      <c r="Q1" s="20" t="s">
        <v>125</v>
      </c>
      <c r="R1" s="19" t="s">
        <v>104</v>
      </c>
      <c r="S1" s="19" t="s">
        <v>105</v>
      </c>
      <c r="T1" s="19" t="s">
        <v>110</v>
      </c>
      <c r="U1" s="20" t="s">
        <v>111</v>
      </c>
      <c r="W1" t="s">
        <v>115</v>
      </c>
      <c r="X1" t="s">
        <v>11</v>
      </c>
    </row>
    <row r="2" spans="1:24" ht="15.75" thickTop="1" x14ac:dyDescent="0.25">
      <c r="A2" s="18" t="s">
        <v>8306</v>
      </c>
      <c r="B2" s="18" t="s">
        <v>8304</v>
      </c>
      <c r="D2" s="15">
        <f>MIN(Vertices[Degree])</f>
        <v>0</v>
      </c>
      <c r="E2" s="3">
        <f>COUNTIF(Vertices[Degree], "&gt;= " &amp; D2) - COUNTIF(Vertices[Degree], "&gt;=" &amp; D3)</f>
        <v>0</v>
      </c>
      <c r="F2" s="21">
        <f>MIN(Vertices[In-Degree])</f>
        <v>0</v>
      </c>
      <c r="G2" s="22">
        <f>COUNTIF(Vertices[In-Degree], "&gt;= " &amp; F2) - COUNTIF(Vertices[In-Degree], "&gt;=" &amp; F3)</f>
        <v>728</v>
      </c>
      <c r="H2" s="21">
        <f>MIN(Vertices[Out-Degree])</f>
        <v>0</v>
      </c>
      <c r="I2" s="22">
        <f>COUNTIF(Vertices[Out-Degree], "&gt;= " &amp; H2) - COUNTIF(Vertices[Out-Degree], "&gt;=" &amp; H3)</f>
        <v>159</v>
      </c>
      <c r="J2" s="21">
        <f>MIN(Vertices[Betweenness Centrality])</f>
        <v>0</v>
      </c>
      <c r="K2" s="22">
        <f>COUNTIF(Vertices[Betweenness Centrality], "&gt;= " &amp; J2) - COUNTIF(Vertices[Betweenness Centrality], "&gt;=" &amp; J3)</f>
        <v>765</v>
      </c>
      <c r="L2" s="21">
        <f>MIN(Vertices[Closeness Centrality])</f>
        <v>0</v>
      </c>
      <c r="M2" s="22">
        <f>COUNTIF(Vertices[Closeness Centrality], "&gt;= " &amp; L2) - COUNTIF(Vertices[Closeness Centrality], "&gt;=" &amp; L3)</f>
        <v>732</v>
      </c>
      <c r="N2" s="21">
        <f>MIN(Vertices[Eigenvector Centrality])</f>
        <v>0</v>
      </c>
      <c r="O2" s="22">
        <f>COUNTIF(Vertices[Eigenvector Centrality], "&gt;= " &amp; N2) - COUNTIF(Vertices[Eigenvector Centrality], "&gt;=" &amp; N3)</f>
        <v>545</v>
      </c>
      <c r="P2" s="21">
        <f>MIN(Vertices[PageRank])</f>
        <v>0.251197</v>
      </c>
      <c r="Q2" s="22">
        <f>COUNTIF(Vertices[PageRank], "&gt;= " &amp; P2) - COUNTIF(Vertices[PageRank], "&gt;=" &amp; P3)</f>
        <v>449</v>
      </c>
      <c r="R2" s="21">
        <f>MIN(Vertices[Clustering Coefficient])</f>
        <v>0</v>
      </c>
      <c r="S2" s="27">
        <f>COUNTIF(Vertices[Clustering Coefficient], "&gt;= " &amp; R2) - COUNTIF(Vertices[Clustering Coefficient], "&gt;=" &amp; R3)</f>
        <v>511</v>
      </c>
      <c r="T2" s="21">
        <f ca="1">MIN(INDIRECT(DynamicFilterSourceColumnRange))</f>
        <v>38968.607858796298</v>
      </c>
      <c r="U2" s="22">
        <f t="shared" ref="U2:U45" ca="1" si="0">COUNTIF(INDIRECT(DynamicFilterSourceColumnRange), "&gt;= " &amp; T2) - COUNTIF(INDIRECT(DynamicFilterSourceColumnRange), "&gt;=" &amp; T3)</f>
        <v>1</v>
      </c>
      <c r="W2" t="s">
        <v>112</v>
      </c>
      <c r="X2">
        <f>ROWS(HistogramBins[Degree Bin]) - 1</f>
        <v>43</v>
      </c>
    </row>
    <row r="3" spans="1:24" x14ac:dyDescent="0.25">
      <c r="A3" s="72"/>
      <c r="B3" s="72"/>
      <c r="D3" s="16">
        <f t="shared" ref="D3:D44" si="1">D2+($D$45-$D$2)/BinDivisor</f>
        <v>0</v>
      </c>
      <c r="E3" s="3">
        <f>COUNTIF(Vertices[Degree], "&gt;= " &amp; D3) - COUNTIF(Vertices[Degree], "&gt;=" &amp; D4)</f>
        <v>0</v>
      </c>
      <c r="F3" s="23">
        <f t="shared" ref="F3:F44" si="2">F2+($F$45-$F$2)/BinDivisor</f>
        <v>3.8837209302325579</v>
      </c>
      <c r="G3" s="24">
        <f>COUNTIF(Vertices[In-Degree], "&gt;= " &amp; F3) - COUNTIF(Vertices[In-Degree], "&gt;=" &amp; F4)</f>
        <v>57</v>
      </c>
      <c r="H3" s="23">
        <f t="shared" ref="H3:H44" si="3">H2+($H$45-$H$2)/BinDivisor</f>
        <v>0.62790697674418605</v>
      </c>
      <c r="I3" s="24">
        <f>COUNTIF(Vertices[Out-Degree], "&gt;= " &amp; H3) - COUNTIF(Vertices[Out-Degree], "&gt;=" &amp; H4)</f>
        <v>342</v>
      </c>
      <c r="J3" s="23">
        <f t="shared" ref="J3:J44" si="4">J2+($J$45-$J$2)/BinDivisor</f>
        <v>2811.7148133023256</v>
      </c>
      <c r="K3" s="24">
        <f>COUNTIF(Vertices[Betweenness Centrality], "&gt;= " &amp; J3) - COUNTIF(Vertices[Betweenness Centrality], "&gt;=" &amp; J4)</f>
        <v>39</v>
      </c>
      <c r="L3" s="23">
        <f t="shared" ref="L3:L44" si="5">L2+($L$45-$L$2)/BinDivisor</f>
        <v>2.3255813953488372E-2</v>
      </c>
      <c r="M3" s="24">
        <f>COUNTIF(Vertices[Closeness Centrality], "&gt;= " &amp; L3) - COUNTIF(Vertices[Closeness Centrality], "&gt;=" &amp; L4)</f>
        <v>0</v>
      </c>
      <c r="N3" s="23">
        <f t="shared" ref="N3:N44" si="6">N2+($N$45-$N$2)/BinDivisor</f>
        <v>7.2574418604651159E-4</v>
      </c>
      <c r="O3" s="24">
        <f>COUNTIF(Vertices[Eigenvector Centrality], "&gt;= " &amp; N3) - COUNTIF(Vertices[Eigenvector Centrality], "&gt;=" &amp; N4)</f>
        <v>74</v>
      </c>
      <c r="P3" s="23">
        <f t="shared" ref="P3:P44" si="7">P2+($P$45-$P$2)/BinDivisor</f>
        <v>0.81997562790697665</v>
      </c>
      <c r="Q3" s="24">
        <f>COUNTIF(Vertices[PageRank], "&gt;= " &amp; P3) - COUNTIF(Vertices[PageRank], "&gt;=" &amp; P4)</f>
        <v>279</v>
      </c>
      <c r="R3" s="23">
        <f t="shared" ref="R3:R44" si="8">R2+($R$45-$R$2)/BinDivisor</f>
        <v>2.3255813953488372E-2</v>
      </c>
      <c r="S3" s="28">
        <f>COUNTIF(Vertices[Clustering Coefficient], "&gt;= " &amp; R3) - COUNTIF(Vertices[Clustering Coefficient], "&gt;=" &amp; R4)</f>
        <v>11</v>
      </c>
      <c r="T3" s="23">
        <f t="shared" ref="T3:T44" ca="1" si="9">T2+($T$45-$T$2)/BinDivisor</f>
        <v>39067.836374084844</v>
      </c>
      <c r="U3" s="24">
        <f t="shared" ca="1" si="0"/>
        <v>2</v>
      </c>
      <c r="W3" t="s">
        <v>113</v>
      </c>
      <c r="X3" t="s">
        <v>73</v>
      </c>
    </row>
    <row r="4" spans="1:24" x14ac:dyDescent="0.25">
      <c r="A4" s="18" t="s">
        <v>132</v>
      </c>
      <c r="B4" s="18">
        <v>848</v>
      </c>
      <c r="D4" s="16">
        <f t="shared" si="1"/>
        <v>0</v>
      </c>
      <c r="E4" s="3">
        <f>COUNTIF(Vertices[Degree], "&gt;= " &amp; D4) - COUNTIF(Vertices[Degree], "&gt;=" &amp; D5)</f>
        <v>0</v>
      </c>
      <c r="F4" s="21">
        <f t="shared" si="2"/>
        <v>7.7674418604651159</v>
      </c>
      <c r="G4" s="22">
        <f>COUNTIF(Vertices[In-Degree], "&gt;= " &amp; F4) - COUNTIF(Vertices[In-Degree], "&gt;=" &amp; F5)</f>
        <v>34</v>
      </c>
      <c r="H4" s="21">
        <f t="shared" si="3"/>
        <v>1.2558139534883721</v>
      </c>
      <c r="I4" s="22">
        <f>COUNTIF(Vertices[Out-Degree], "&gt;= " &amp; H4) - COUNTIF(Vertices[Out-Degree], "&gt;=" &amp; H5)</f>
        <v>0</v>
      </c>
      <c r="J4" s="21">
        <f t="shared" si="4"/>
        <v>5623.4296266046513</v>
      </c>
      <c r="K4" s="22">
        <f>COUNTIF(Vertices[Betweenness Centrality], "&gt;= " &amp; J4) - COUNTIF(Vertices[Betweenness Centrality], "&gt;=" &amp; J5)</f>
        <v>19</v>
      </c>
      <c r="L4" s="21">
        <f t="shared" si="5"/>
        <v>4.6511627906976744E-2</v>
      </c>
      <c r="M4" s="22">
        <f>COUNTIF(Vertices[Closeness Centrality], "&gt;= " &amp; L4) - COUNTIF(Vertices[Closeness Centrality], "&gt;=" &amp; L5)</f>
        <v>0</v>
      </c>
      <c r="N4" s="21">
        <f t="shared" si="6"/>
        <v>1.4514883720930232E-3</v>
      </c>
      <c r="O4" s="22">
        <f>COUNTIF(Vertices[Eigenvector Centrality], "&gt;= " &amp; N4) - COUNTIF(Vertices[Eigenvector Centrality], "&gt;=" &amp; N5)</f>
        <v>53</v>
      </c>
      <c r="P4" s="21">
        <f t="shared" si="7"/>
        <v>1.3887542558139532</v>
      </c>
      <c r="Q4" s="22">
        <f>COUNTIF(Vertices[PageRank], "&gt;= " &amp; P4) - COUNTIF(Vertices[PageRank], "&gt;=" &amp; P5)</f>
        <v>50</v>
      </c>
      <c r="R4" s="21">
        <f t="shared" si="8"/>
        <v>4.6511627906976744E-2</v>
      </c>
      <c r="S4" s="27">
        <f>COUNTIF(Vertices[Clustering Coefficient], "&gt;= " &amp; R4) - COUNTIF(Vertices[Clustering Coefficient], "&gt;=" &amp; R5)</f>
        <v>27</v>
      </c>
      <c r="T4" s="21">
        <f t="shared" ca="1" si="9"/>
        <v>39167.064889373389</v>
      </c>
      <c r="U4" s="22">
        <f t="shared" ca="1" si="0"/>
        <v>2</v>
      </c>
      <c r="W4" s="9" t="s">
        <v>114</v>
      </c>
      <c r="X4" s="9" t="s">
        <v>9836</v>
      </c>
    </row>
    <row r="5" spans="1:24" x14ac:dyDescent="0.25">
      <c r="A5" s="72"/>
      <c r="B5" s="72"/>
      <c r="D5" s="16">
        <f t="shared" si="1"/>
        <v>0</v>
      </c>
      <c r="E5" s="3">
        <f>COUNTIF(Vertices[Degree], "&gt;= " &amp; D5) - COUNTIF(Vertices[Degree], "&gt;=" &amp; D6)</f>
        <v>0</v>
      </c>
      <c r="F5" s="23">
        <f t="shared" si="2"/>
        <v>11.651162790697674</v>
      </c>
      <c r="G5" s="24">
        <f>COUNTIF(Vertices[In-Degree], "&gt;= " &amp; F5) - COUNTIF(Vertices[In-Degree], "&gt;=" &amp; F6)</f>
        <v>7</v>
      </c>
      <c r="H5" s="23">
        <f t="shared" si="3"/>
        <v>1.8837209302325582</v>
      </c>
      <c r="I5" s="24">
        <f>COUNTIF(Vertices[Out-Degree], "&gt;= " &amp; H5) - COUNTIF(Vertices[Out-Degree], "&gt;=" &amp; H6)</f>
        <v>117</v>
      </c>
      <c r="J5" s="23">
        <f t="shared" si="4"/>
        <v>8435.1444399069769</v>
      </c>
      <c r="K5" s="24">
        <f>COUNTIF(Vertices[Betweenness Centrality], "&gt;= " &amp; J5) - COUNTIF(Vertices[Betweenness Centrality], "&gt;=" &amp; J6)</f>
        <v>8</v>
      </c>
      <c r="L5" s="23">
        <f t="shared" si="5"/>
        <v>6.9767441860465115E-2</v>
      </c>
      <c r="M5" s="24">
        <f>COUNTIF(Vertices[Closeness Centrality], "&gt;= " &amp; L5) - COUNTIF(Vertices[Closeness Centrality], "&gt;=" &amp; L6)</f>
        <v>6</v>
      </c>
      <c r="N5" s="23">
        <f t="shared" si="6"/>
        <v>2.1772325581395349E-3</v>
      </c>
      <c r="O5" s="24">
        <f>COUNTIF(Vertices[Eigenvector Centrality], "&gt;= " &amp; N5) - COUNTIF(Vertices[Eigenvector Centrality], "&gt;=" &amp; N6)</f>
        <v>61</v>
      </c>
      <c r="P5" s="23">
        <f t="shared" si="7"/>
        <v>1.9575328837209298</v>
      </c>
      <c r="Q5" s="24">
        <f>COUNTIF(Vertices[PageRank], "&gt;= " &amp; P5) - COUNTIF(Vertices[PageRank], "&gt;=" &amp; P6)</f>
        <v>33</v>
      </c>
      <c r="R5" s="23">
        <f t="shared" si="8"/>
        <v>6.9767441860465115E-2</v>
      </c>
      <c r="S5" s="28">
        <f>COUNTIF(Vertices[Clustering Coefficient], "&gt;= " &amp; R5) - COUNTIF(Vertices[Clustering Coefficient], "&gt;=" &amp; R6)</f>
        <v>28</v>
      </c>
      <c r="T5" s="23">
        <f t="shared" ca="1" si="9"/>
        <v>39266.293404661934</v>
      </c>
      <c r="U5" s="24">
        <f t="shared" ca="1" si="0"/>
        <v>1</v>
      </c>
    </row>
    <row r="6" spans="1:24" x14ac:dyDescent="0.25">
      <c r="A6" s="18" t="s">
        <v>134</v>
      </c>
      <c r="B6" s="18">
        <v>2156</v>
      </c>
      <c r="D6" s="16">
        <f t="shared" si="1"/>
        <v>0</v>
      </c>
      <c r="E6" s="3">
        <f>COUNTIF(Vertices[Degree], "&gt;= " &amp; D6) - COUNTIF(Vertices[Degree], "&gt;=" &amp; D7)</f>
        <v>0</v>
      </c>
      <c r="F6" s="21">
        <f t="shared" si="2"/>
        <v>15.534883720930232</v>
      </c>
      <c r="G6" s="22">
        <f>COUNTIF(Vertices[In-Degree], "&gt;= " &amp; F6) - COUNTIF(Vertices[In-Degree], "&gt;=" &amp; F7)</f>
        <v>9</v>
      </c>
      <c r="H6" s="21">
        <f t="shared" si="3"/>
        <v>2.5116279069767442</v>
      </c>
      <c r="I6" s="22">
        <f>COUNTIF(Vertices[Out-Degree], "&gt;= " &amp; H6) - COUNTIF(Vertices[Out-Degree], "&gt;=" &amp; H7)</f>
        <v>65</v>
      </c>
      <c r="J6" s="21">
        <f t="shared" si="4"/>
        <v>11246.859253209303</v>
      </c>
      <c r="K6" s="22">
        <f>COUNTIF(Vertices[Betweenness Centrality], "&gt;= " &amp; J6) - COUNTIF(Vertices[Betweenness Centrality], "&gt;=" &amp; J7)</f>
        <v>2</v>
      </c>
      <c r="L6" s="21">
        <f t="shared" si="5"/>
        <v>9.3023255813953487E-2</v>
      </c>
      <c r="M6" s="22">
        <f>COUNTIF(Vertices[Closeness Centrality], "&gt;= " &amp; L6) - COUNTIF(Vertices[Closeness Centrality], "&gt;=" &amp; L7)</f>
        <v>10</v>
      </c>
      <c r="N6" s="21">
        <f t="shared" si="6"/>
        <v>2.9029767441860464E-3</v>
      </c>
      <c r="O6" s="22">
        <f>COUNTIF(Vertices[Eigenvector Centrality], "&gt;= " &amp; N6) - COUNTIF(Vertices[Eigenvector Centrality], "&gt;=" &amp; N7)</f>
        <v>38</v>
      </c>
      <c r="P6" s="21">
        <f t="shared" si="7"/>
        <v>2.5263115116279065</v>
      </c>
      <c r="Q6" s="22">
        <f>COUNTIF(Vertices[PageRank], "&gt;= " &amp; P6) - COUNTIF(Vertices[PageRank], "&gt;=" &amp; P7)</f>
        <v>13</v>
      </c>
      <c r="R6" s="21">
        <f t="shared" si="8"/>
        <v>9.3023255813953487E-2</v>
      </c>
      <c r="S6" s="27">
        <f>COUNTIF(Vertices[Clustering Coefficient], "&gt;= " &amp; R6) - COUNTIF(Vertices[Clustering Coefficient], "&gt;=" &amp; R7)</f>
        <v>34</v>
      </c>
      <c r="T6" s="21">
        <f t="shared" ca="1" si="9"/>
        <v>39365.521919950479</v>
      </c>
      <c r="U6" s="22">
        <f t="shared" ca="1" si="0"/>
        <v>2</v>
      </c>
    </row>
    <row r="7" spans="1:24" x14ac:dyDescent="0.25">
      <c r="A7" s="18" t="s">
        <v>135</v>
      </c>
      <c r="B7" s="18">
        <v>0</v>
      </c>
      <c r="D7" s="16">
        <f t="shared" si="1"/>
        <v>0</v>
      </c>
      <c r="E7" s="3">
        <f>COUNTIF(Vertices[Degree], "&gt;= " &amp; D7) - COUNTIF(Vertices[Degree], "&gt;=" &amp; D8)</f>
        <v>0</v>
      </c>
      <c r="F7" s="23">
        <f t="shared" si="2"/>
        <v>19.418604651162788</v>
      </c>
      <c r="G7" s="24">
        <f>COUNTIF(Vertices[In-Degree], "&gt;= " &amp; F7) - COUNTIF(Vertices[In-Degree], "&gt;=" &amp; F8)</f>
        <v>2</v>
      </c>
      <c r="H7" s="23">
        <f t="shared" si="3"/>
        <v>3.1395348837209305</v>
      </c>
      <c r="I7" s="24">
        <f>COUNTIF(Vertices[Out-Degree], "&gt;= " &amp; H7) - COUNTIF(Vertices[Out-Degree], "&gt;=" &amp; H8)</f>
        <v>0</v>
      </c>
      <c r="J7" s="23">
        <f t="shared" si="4"/>
        <v>14058.574066511628</v>
      </c>
      <c r="K7" s="24">
        <f>COUNTIF(Vertices[Betweenness Centrality], "&gt;= " &amp; J7) - COUNTIF(Vertices[Betweenness Centrality], "&gt;=" &amp; J8)</f>
        <v>5</v>
      </c>
      <c r="L7" s="23">
        <f t="shared" si="5"/>
        <v>0.11627906976744186</v>
      </c>
      <c r="M7" s="24">
        <f>COUNTIF(Vertices[Closeness Centrality], "&gt;= " &amp; L7) - COUNTIF(Vertices[Closeness Centrality], "&gt;=" &amp; L8)</f>
        <v>0</v>
      </c>
      <c r="N7" s="23">
        <f t="shared" si="6"/>
        <v>3.6287209302325579E-3</v>
      </c>
      <c r="O7" s="24">
        <f>COUNTIF(Vertices[Eigenvector Centrality], "&gt;= " &amp; N7) - COUNTIF(Vertices[Eigenvector Centrality], "&gt;=" &amp; N8)</f>
        <v>22</v>
      </c>
      <c r="P7" s="23">
        <f t="shared" si="7"/>
        <v>3.0950901395348831</v>
      </c>
      <c r="Q7" s="24">
        <f>COUNTIF(Vertices[PageRank], "&gt;= " &amp; P7) - COUNTIF(Vertices[PageRank], "&gt;=" &amp; P8)</f>
        <v>10</v>
      </c>
      <c r="R7" s="23">
        <f t="shared" si="8"/>
        <v>0.11627906976744186</v>
      </c>
      <c r="S7" s="28">
        <f>COUNTIF(Vertices[Clustering Coefficient], "&gt;= " &amp; R7) - COUNTIF(Vertices[Clustering Coefficient], "&gt;=" &amp; R8)</f>
        <v>13</v>
      </c>
      <c r="T7" s="23">
        <f t="shared" ca="1" si="9"/>
        <v>39464.750435239024</v>
      </c>
      <c r="U7" s="24">
        <f t="shared" ca="1" si="0"/>
        <v>2</v>
      </c>
    </row>
    <row r="8" spans="1:24" x14ac:dyDescent="0.25">
      <c r="A8" s="18" t="s">
        <v>136</v>
      </c>
      <c r="B8" s="18">
        <v>2156</v>
      </c>
      <c r="D8" s="16">
        <f t="shared" si="1"/>
        <v>0</v>
      </c>
      <c r="E8" s="3">
        <f>COUNTIF(Vertices[Degree], "&gt;= " &amp; D8) - COUNTIF(Vertices[Degree], "&gt;=" &amp; D9)</f>
        <v>0</v>
      </c>
      <c r="F8" s="21">
        <f t="shared" si="2"/>
        <v>23.302325581395344</v>
      </c>
      <c r="G8" s="22">
        <f>COUNTIF(Vertices[In-Degree], "&gt;= " &amp; F8) - COUNTIF(Vertices[In-Degree], "&gt;=" &amp; F9)</f>
        <v>1</v>
      </c>
      <c r="H8" s="21">
        <f t="shared" si="3"/>
        <v>3.7674418604651168</v>
      </c>
      <c r="I8" s="22">
        <f>COUNTIF(Vertices[Out-Degree], "&gt;= " &amp; H8) - COUNTIF(Vertices[Out-Degree], "&gt;=" &amp; H9)</f>
        <v>40</v>
      </c>
      <c r="J8" s="21">
        <f t="shared" si="4"/>
        <v>16870.288879813954</v>
      </c>
      <c r="K8" s="22">
        <f>COUNTIF(Vertices[Betweenness Centrality], "&gt;= " &amp; J8) - COUNTIF(Vertices[Betweenness Centrality], "&gt;=" &amp; J9)</f>
        <v>2</v>
      </c>
      <c r="L8" s="21">
        <f t="shared" si="5"/>
        <v>0.13953488372093023</v>
      </c>
      <c r="M8" s="22">
        <f>COUNTIF(Vertices[Closeness Centrality], "&gt;= " &amp; L8) - COUNTIF(Vertices[Closeness Centrality], "&gt;=" &amp; L9)</f>
        <v>8</v>
      </c>
      <c r="N8" s="21">
        <f t="shared" si="6"/>
        <v>4.3544651162790698E-3</v>
      </c>
      <c r="O8" s="22">
        <f>COUNTIF(Vertices[Eigenvector Centrality], "&gt;= " &amp; N8) - COUNTIF(Vertices[Eigenvector Centrality], "&gt;=" &amp; N9)</f>
        <v>9</v>
      </c>
      <c r="P8" s="21">
        <f t="shared" si="7"/>
        <v>3.6638687674418597</v>
      </c>
      <c r="Q8" s="22">
        <f>COUNTIF(Vertices[PageRank], "&gt;= " &amp; P8) - COUNTIF(Vertices[PageRank], "&gt;=" &amp; P9)</f>
        <v>6</v>
      </c>
      <c r="R8" s="21">
        <f t="shared" si="8"/>
        <v>0.13953488372093023</v>
      </c>
      <c r="S8" s="27">
        <f>COUNTIF(Vertices[Clustering Coefficient], "&gt;= " &amp; R8) - COUNTIF(Vertices[Clustering Coefficient], "&gt;=" &amp; R9)</f>
        <v>17</v>
      </c>
      <c r="T8" s="21">
        <f t="shared" ca="1" si="9"/>
        <v>39563.978950527569</v>
      </c>
      <c r="U8" s="22">
        <f t="shared" ca="1" si="0"/>
        <v>4</v>
      </c>
    </row>
    <row r="9" spans="1:24" x14ac:dyDescent="0.25">
      <c r="A9" s="72"/>
      <c r="B9" s="72"/>
      <c r="D9" s="16">
        <f t="shared" si="1"/>
        <v>0</v>
      </c>
      <c r="E9" s="3">
        <f>COUNTIF(Vertices[Degree], "&gt;= " &amp; D9) - COUNTIF(Vertices[Degree], "&gt;=" &amp; D10)</f>
        <v>0</v>
      </c>
      <c r="F9" s="23">
        <f t="shared" si="2"/>
        <v>27.1860465116279</v>
      </c>
      <c r="G9" s="24">
        <f>COUNTIF(Vertices[In-Degree], "&gt;= " &amp; F9) - COUNTIF(Vertices[In-Degree], "&gt;=" &amp; F10)</f>
        <v>3</v>
      </c>
      <c r="H9" s="23">
        <f t="shared" si="3"/>
        <v>4.395348837209303</v>
      </c>
      <c r="I9" s="24">
        <f>COUNTIF(Vertices[Out-Degree], "&gt;= " &amp; H9) - COUNTIF(Vertices[Out-Degree], "&gt;=" &amp; H10)</f>
        <v>34</v>
      </c>
      <c r="J9" s="23">
        <f t="shared" si="4"/>
        <v>19682.003693116279</v>
      </c>
      <c r="K9" s="24">
        <f>COUNTIF(Vertices[Betweenness Centrality], "&gt;= " &amp; J9) - COUNTIF(Vertices[Betweenness Centrality], "&gt;=" &amp; J10)</f>
        <v>0</v>
      </c>
      <c r="L9" s="23">
        <f t="shared" si="5"/>
        <v>0.16279069767441862</v>
      </c>
      <c r="M9" s="24">
        <f>COUNTIF(Vertices[Closeness Centrality], "&gt;= " &amp; L9) - COUNTIF(Vertices[Closeness Centrality], "&gt;=" &amp; L10)</f>
        <v>1</v>
      </c>
      <c r="N9" s="23">
        <f t="shared" si="6"/>
        <v>5.0802093023255817E-3</v>
      </c>
      <c r="O9" s="24">
        <f>COUNTIF(Vertices[Eigenvector Centrality], "&gt;= " &amp; N9) - COUNTIF(Vertices[Eigenvector Centrality], "&gt;=" &amp; N10)</f>
        <v>13</v>
      </c>
      <c r="P9" s="23">
        <f t="shared" si="7"/>
        <v>4.2326473953488364</v>
      </c>
      <c r="Q9" s="24">
        <f>COUNTIF(Vertices[PageRank], "&gt;= " &amp; P9) - COUNTIF(Vertices[PageRank], "&gt;=" &amp; P10)</f>
        <v>1</v>
      </c>
      <c r="R9" s="23">
        <f t="shared" si="8"/>
        <v>0.16279069767441862</v>
      </c>
      <c r="S9" s="28">
        <f>COUNTIF(Vertices[Clustering Coefficient], "&gt;= " &amp; R9) - COUNTIF(Vertices[Clustering Coefficient], "&gt;=" &amp; R10)</f>
        <v>28</v>
      </c>
      <c r="T9" s="23">
        <f t="shared" ca="1" si="9"/>
        <v>39663.207465816115</v>
      </c>
      <c r="U9" s="24">
        <f t="shared" ca="1" si="0"/>
        <v>7</v>
      </c>
    </row>
    <row r="10" spans="1:24" x14ac:dyDescent="0.25">
      <c r="A10" s="18" t="s">
        <v>137</v>
      </c>
      <c r="B10" s="18">
        <v>256</v>
      </c>
      <c r="D10" s="16">
        <f t="shared" si="1"/>
        <v>0</v>
      </c>
      <c r="E10" s="3">
        <f>COUNTIF(Vertices[Degree], "&gt;= " &amp; D10) - COUNTIF(Vertices[Degree], "&gt;=" &amp; D11)</f>
        <v>0</v>
      </c>
      <c r="F10" s="21">
        <f t="shared" si="2"/>
        <v>31.069767441860456</v>
      </c>
      <c r="G10" s="22">
        <f>COUNTIF(Vertices[In-Degree], "&gt;= " &amp; F10) - COUNTIF(Vertices[In-Degree], "&gt;=" &amp; F11)</f>
        <v>0</v>
      </c>
      <c r="H10" s="21">
        <f t="shared" si="3"/>
        <v>5.0232558139534893</v>
      </c>
      <c r="I10" s="22">
        <f>COUNTIF(Vertices[Out-Degree], "&gt;= " &amp; H10) - COUNTIF(Vertices[Out-Degree], "&gt;=" &amp; H11)</f>
        <v>0</v>
      </c>
      <c r="J10" s="21">
        <f t="shared" si="4"/>
        <v>22493.718506418605</v>
      </c>
      <c r="K10" s="22">
        <f>COUNTIF(Vertices[Betweenness Centrality], "&gt;= " &amp; J10) - COUNTIF(Vertices[Betweenness Centrality], "&gt;=" &amp; J11)</f>
        <v>1</v>
      </c>
      <c r="L10" s="21">
        <f t="shared" si="5"/>
        <v>0.18604651162790697</v>
      </c>
      <c r="M10" s="22">
        <f>COUNTIF(Vertices[Closeness Centrality], "&gt;= " &amp; L10) - COUNTIF(Vertices[Closeness Centrality], "&gt;=" &amp; L11)</f>
        <v>8</v>
      </c>
      <c r="N10" s="21">
        <f t="shared" si="6"/>
        <v>5.8059534883720936E-3</v>
      </c>
      <c r="O10" s="22">
        <f>COUNTIF(Vertices[Eigenvector Centrality], "&gt;= " &amp; N10) - COUNTIF(Vertices[Eigenvector Centrality], "&gt;=" &amp; N11)</f>
        <v>11</v>
      </c>
      <c r="P10" s="21">
        <f t="shared" si="7"/>
        <v>4.8014260232558126</v>
      </c>
      <c r="Q10" s="22">
        <f>COUNTIF(Vertices[PageRank], "&gt;= " &amp; P10) - COUNTIF(Vertices[PageRank], "&gt;=" &amp; P11)</f>
        <v>2</v>
      </c>
      <c r="R10" s="21">
        <f t="shared" si="8"/>
        <v>0.18604651162790697</v>
      </c>
      <c r="S10" s="27">
        <f>COUNTIF(Vertices[Clustering Coefficient], "&gt;= " &amp; R10) - COUNTIF(Vertices[Clustering Coefficient], "&gt;=" &amp; R11)</f>
        <v>17</v>
      </c>
      <c r="T10" s="21">
        <f t="shared" ca="1" si="9"/>
        <v>39762.43598110466</v>
      </c>
      <c r="U10" s="22">
        <f t="shared" ca="1" si="0"/>
        <v>6</v>
      </c>
    </row>
    <row r="11" spans="1:24" x14ac:dyDescent="0.25">
      <c r="A11" s="72"/>
      <c r="B11" s="72"/>
      <c r="D11" s="16">
        <f t="shared" si="1"/>
        <v>0</v>
      </c>
      <c r="E11" s="3">
        <f>COUNTIF(Vertices[Degree], "&gt;= " &amp; D11) - COUNTIF(Vertices[Degree], "&gt;=" &amp; D12)</f>
        <v>0</v>
      </c>
      <c r="F11" s="23">
        <f t="shared" si="2"/>
        <v>34.953488372093013</v>
      </c>
      <c r="G11" s="24">
        <f>COUNTIF(Vertices[In-Degree], "&gt;= " &amp; F11) - COUNTIF(Vertices[In-Degree], "&gt;=" &amp; F12)</f>
        <v>1</v>
      </c>
      <c r="H11" s="23">
        <f t="shared" si="3"/>
        <v>5.6511627906976756</v>
      </c>
      <c r="I11" s="24">
        <f>COUNTIF(Vertices[Out-Degree], "&gt;= " &amp; H11) - COUNTIF(Vertices[Out-Degree], "&gt;=" &amp; H12)</f>
        <v>18</v>
      </c>
      <c r="J11" s="23">
        <f t="shared" si="4"/>
        <v>25305.433319720931</v>
      </c>
      <c r="K11" s="24">
        <f>COUNTIF(Vertices[Betweenness Centrality], "&gt;= " &amp; J11) - COUNTIF(Vertices[Betweenness Centrality], "&gt;=" &amp; J12)</f>
        <v>1</v>
      </c>
      <c r="L11" s="23">
        <f t="shared" si="5"/>
        <v>0.20930232558139533</v>
      </c>
      <c r="M11" s="24">
        <f>COUNTIF(Vertices[Closeness Centrality], "&gt;= " &amp; L11) - COUNTIF(Vertices[Closeness Centrality], "&gt;=" &amp; L12)</f>
        <v>0</v>
      </c>
      <c r="N11" s="23">
        <f t="shared" si="6"/>
        <v>6.5316976744186055E-3</v>
      </c>
      <c r="O11" s="24">
        <f>COUNTIF(Vertices[Eigenvector Centrality], "&gt;= " &amp; N11) - COUNTIF(Vertices[Eigenvector Centrality], "&gt;=" &amp; N12)</f>
        <v>6</v>
      </c>
      <c r="P11" s="23">
        <f t="shared" si="7"/>
        <v>5.3702046511627888</v>
      </c>
      <c r="Q11" s="24">
        <f>COUNTIF(Vertices[PageRank], "&gt;= " &amp; P11) - COUNTIF(Vertices[PageRank], "&gt;=" &amp; P12)</f>
        <v>0</v>
      </c>
      <c r="R11" s="23">
        <f t="shared" si="8"/>
        <v>0.20930232558139533</v>
      </c>
      <c r="S11" s="28">
        <f>COUNTIF(Vertices[Clustering Coefficient], "&gt;= " &amp; R11) - COUNTIF(Vertices[Clustering Coefficient], "&gt;=" &amp; R12)</f>
        <v>4</v>
      </c>
      <c r="T11" s="23">
        <f t="shared" ca="1" si="9"/>
        <v>39861.664496393205</v>
      </c>
      <c r="U11" s="24">
        <f t="shared" ca="1" si="0"/>
        <v>32</v>
      </c>
    </row>
    <row r="12" spans="1:24" x14ac:dyDescent="0.25">
      <c r="A12" s="18" t="s">
        <v>153</v>
      </c>
      <c r="B12" s="18">
        <v>1.6586409844836811E-2</v>
      </c>
      <c r="D12" s="16">
        <f t="shared" si="1"/>
        <v>0</v>
      </c>
      <c r="E12" s="3">
        <f>COUNTIF(Vertices[Degree], "&gt;= " &amp; D12) - COUNTIF(Vertices[Degree], "&gt;=" &amp; D13)</f>
        <v>0</v>
      </c>
      <c r="F12" s="21">
        <f t="shared" si="2"/>
        <v>38.837209302325569</v>
      </c>
      <c r="G12" s="22">
        <f>COUNTIF(Vertices[In-Degree], "&gt;= " &amp; F12) - COUNTIF(Vertices[In-Degree], "&gt;=" &amp; F13)</f>
        <v>1</v>
      </c>
      <c r="H12" s="21">
        <f t="shared" si="3"/>
        <v>6.2790697674418618</v>
      </c>
      <c r="I12" s="22">
        <f>COUNTIF(Vertices[Out-Degree], "&gt;= " &amp; H12) - COUNTIF(Vertices[Out-Degree], "&gt;=" &amp; H13)</f>
        <v>0</v>
      </c>
      <c r="J12" s="21">
        <f t="shared" si="4"/>
        <v>28117.148133023256</v>
      </c>
      <c r="K12" s="22">
        <f>COUNTIF(Vertices[Betweenness Centrality], "&gt;= " &amp; J12) - COUNTIF(Vertices[Betweenness Centrality], "&gt;=" &amp; J13)</f>
        <v>1</v>
      </c>
      <c r="L12" s="21">
        <f t="shared" si="5"/>
        <v>0.23255813953488369</v>
      </c>
      <c r="M12" s="22">
        <f>COUNTIF(Vertices[Closeness Centrality], "&gt;= " &amp; L12) - COUNTIF(Vertices[Closeness Centrality], "&gt;=" &amp; L13)</f>
        <v>2</v>
      </c>
      <c r="N12" s="21">
        <f t="shared" si="6"/>
        <v>7.2574418604651175E-3</v>
      </c>
      <c r="O12" s="22">
        <f>COUNTIF(Vertices[Eigenvector Centrality], "&gt;= " &amp; N12) - COUNTIF(Vertices[Eigenvector Centrality], "&gt;=" &amp; N13)</f>
        <v>5</v>
      </c>
      <c r="P12" s="21">
        <f t="shared" si="7"/>
        <v>5.938983279069765</v>
      </c>
      <c r="Q12" s="22">
        <f>COUNTIF(Vertices[PageRank], "&gt;= " &amp; P12) - COUNTIF(Vertices[PageRank], "&gt;=" &amp; P13)</f>
        <v>0</v>
      </c>
      <c r="R12" s="21">
        <f t="shared" si="8"/>
        <v>0.23255813953488369</v>
      </c>
      <c r="S12" s="27">
        <f>COUNTIF(Vertices[Clustering Coefficient], "&gt;= " &amp; R12) - COUNTIF(Vertices[Clustering Coefficient], "&gt;=" &amp; R13)</f>
        <v>19</v>
      </c>
      <c r="T12" s="21">
        <f t="shared" ca="1" si="9"/>
        <v>39960.89301168175</v>
      </c>
      <c r="U12" s="22">
        <f t="shared" ca="1" si="0"/>
        <v>33</v>
      </c>
    </row>
    <row r="13" spans="1:24" x14ac:dyDescent="0.25">
      <c r="A13" s="18" t="s">
        <v>154</v>
      </c>
      <c r="B13" s="18">
        <v>3.2631578947368421E-2</v>
      </c>
      <c r="D13" s="16">
        <f t="shared" si="1"/>
        <v>0</v>
      </c>
      <c r="E13" s="3">
        <f>COUNTIF(Vertices[Degree], "&gt;= " &amp; D13) - COUNTIF(Vertices[Degree], "&gt;=" &amp; D14)</f>
        <v>0</v>
      </c>
      <c r="F13" s="23">
        <f t="shared" si="2"/>
        <v>42.720930232558125</v>
      </c>
      <c r="G13" s="24">
        <f>COUNTIF(Vertices[In-Degree], "&gt;= " &amp; F13) - COUNTIF(Vertices[In-Degree], "&gt;=" &amp; F14)</f>
        <v>0</v>
      </c>
      <c r="H13" s="23">
        <f t="shared" si="3"/>
        <v>6.9069767441860481</v>
      </c>
      <c r="I13" s="24">
        <f>COUNTIF(Vertices[Out-Degree], "&gt;= " &amp; H13) - COUNTIF(Vertices[Out-Degree], "&gt;=" &amp; H14)</f>
        <v>8</v>
      </c>
      <c r="J13" s="23">
        <f t="shared" si="4"/>
        <v>30928.862946325582</v>
      </c>
      <c r="K13" s="24">
        <f>COUNTIF(Vertices[Betweenness Centrality], "&gt;= " &amp; J13) - COUNTIF(Vertices[Betweenness Centrality], "&gt;=" &amp; J14)</f>
        <v>0</v>
      </c>
      <c r="L13" s="23">
        <f t="shared" si="5"/>
        <v>0.25581395348837205</v>
      </c>
      <c r="M13" s="24">
        <f>COUNTIF(Vertices[Closeness Centrality], "&gt;= " &amp; L13) - COUNTIF(Vertices[Closeness Centrality], "&gt;=" &amp; L14)</f>
        <v>0</v>
      </c>
      <c r="N13" s="23">
        <f t="shared" si="6"/>
        <v>7.9831860465116294E-3</v>
      </c>
      <c r="O13" s="24">
        <f>COUNTIF(Vertices[Eigenvector Centrality], "&gt;= " &amp; N13) - COUNTIF(Vertices[Eigenvector Centrality], "&gt;=" &amp; N14)</f>
        <v>4</v>
      </c>
      <c r="P13" s="23">
        <f t="shared" si="7"/>
        <v>6.5077619069767412</v>
      </c>
      <c r="Q13" s="24">
        <f>COUNTIF(Vertices[PageRank], "&gt;= " &amp; P13) - COUNTIF(Vertices[PageRank], "&gt;=" &amp; P14)</f>
        <v>0</v>
      </c>
      <c r="R13" s="23">
        <f t="shared" si="8"/>
        <v>0.25581395348837205</v>
      </c>
      <c r="S13" s="28">
        <f>COUNTIF(Vertices[Clustering Coefficient], "&gt;= " &amp; R13) - COUNTIF(Vertices[Clustering Coefficient], "&gt;=" &amp; R14)</f>
        <v>3</v>
      </c>
      <c r="T13" s="23">
        <f t="shared" ca="1" si="9"/>
        <v>40060.121526970295</v>
      </c>
      <c r="U13" s="24">
        <f t="shared" ca="1" si="0"/>
        <v>16</v>
      </c>
    </row>
    <row r="14" spans="1:24" x14ac:dyDescent="0.25">
      <c r="A14" s="72"/>
      <c r="B14" s="72"/>
      <c r="D14" s="16">
        <f t="shared" si="1"/>
        <v>0</v>
      </c>
      <c r="E14" s="3">
        <f>COUNTIF(Vertices[Degree], "&gt;= " &amp; D14) - COUNTIF(Vertices[Degree], "&gt;=" &amp; D15)</f>
        <v>0</v>
      </c>
      <c r="F14" s="21">
        <f t="shared" si="2"/>
        <v>46.604651162790681</v>
      </c>
      <c r="G14" s="22">
        <f>COUNTIF(Vertices[In-Degree], "&gt;= " &amp; F14) - COUNTIF(Vertices[In-Degree], "&gt;=" &amp; F15)</f>
        <v>0</v>
      </c>
      <c r="H14" s="21">
        <f t="shared" si="3"/>
        <v>7.5348837209302344</v>
      </c>
      <c r="I14" s="22">
        <f>COUNTIF(Vertices[Out-Degree], "&gt;= " &amp; H14) - COUNTIF(Vertices[Out-Degree], "&gt;=" &amp; H15)</f>
        <v>8</v>
      </c>
      <c r="J14" s="21">
        <f t="shared" si="4"/>
        <v>33740.577759627908</v>
      </c>
      <c r="K14" s="22">
        <f>COUNTIF(Vertices[Betweenness Centrality], "&gt;= " &amp; J14) - COUNTIF(Vertices[Betweenness Centrality], "&gt;=" &amp; J15)</f>
        <v>1</v>
      </c>
      <c r="L14" s="21">
        <f t="shared" si="5"/>
        <v>0.27906976744186041</v>
      </c>
      <c r="M14" s="22">
        <f>COUNTIF(Vertices[Closeness Centrality], "&gt;= " &amp; L14) - COUNTIF(Vertices[Closeness Centrality], "&gt;=" &amp; L15)</f>
        <v>0</v>
      </c>
      <c r="N14" s="21">
        <f t="shared" si="6"/>
        <v>8.7089302325581413E-3</v>
      </c>
      <c r="O14" s="22">
        <f>COUNTIF(Vertices[Eigenvector Centrality], "&gt;= " &amp; N14) - COUNTIF(Vertices[Eigenvector Centrality], "&gt;=" &amp; N15)</f>
        <v>1</v>
      </c>
      <c r="P14" s="21">
        <f t="shared" si="7"/>
        <v>7.0765405348837174</v>
      </c>
      <c r="Q14" s="22">
        <f>COUNTIF(Vertices[PageRank], "&gt;= " &amp; P14) - COUNTIF(Vertices[PageRank], "&gt;=" &amp; P15)</f>
        <v>1</v>
      </c>
      <c r="R14" s="21">
        <f t="shared" si="8"/>
        <v>0.27906976744186041</v>
      </c>
      <c r="S14" s="27">
        <f>COUNTIF(Vertices[Clustering Coefficient], "&gt;= " &amp; R14) - COUNTIF(Vertices[Clustering Coefficient], "&gt;=" &amp; R15)</f>
        <v>6</v>
      </c>
      <c r="T14" s="21">
        <f t="shared" ca="1" si="9"/>
        <v>40159.35004225884</v>
      </c>
      <c r="U14" s="22">
        <f t="shared" ca="1" si="0"/>
        <v>16</v>
      </c>
    </row>
    <row r="15" spans="1:24" x14ac:dyDescent="0.25">
      <c r="A15" s="18" t="s">
        <v>138</v>
      </c>
      <c r="B15" s="18">
        <v>168</v>
      </c>
      <c r="D15" s="16">
        <f t="shared" si="1"/>
        <v>0</v>
      </c>
      <c r="E15" s="3">
        <f>COUNTIF(Vertices[Degree], "&gt;= " &amp; D15) - COUNTIF(Vertices[Degree], "&gt;=" &amp; D16)</f>
        <v>0</v>
      </c>
      <c r="F15" s="23">
        <f t="shared" si="2"/>
        <v>50.488372093023237</v>
      </c>
      <c r="G15" s="24">
        <f>COUNTIF(Vertices[In-Degree], "&gt;= " &amp; F15) - COUNTIF(Vertices[In-Degree], "&gt;=" &amp; F16)</f>
        <v>0</v>
      </c>
      <c r="H15" s="23">
        <f t="shared" si="3"/>
        <v>8.1627906976744207</v>
      </c>
      <c r="I15" s="24">
        <f>COUNTIF(Vertices[Out-Degree], "&gt;= " &amp; H15) - COUNTIF(Vertices[Out-Degree], "&gt;=" &amp; H16)</f>
        <v>0</v>
      </c>
      <c r="J15" s="23">
        <f t="shared" si="4"/>
        <v>36552.292572930237</v>
      </c>
      <c r="K15" s="24">
        <f>COUNTIF(Vertices[Betweenness Centrality], "&gt;= " &amp; J15) - COUNTIF(Vertices[Betweenness Centrality], "&gt;=" &amp; J16)</f>
        <v>0</v>
      </c>
      <c r="L15" s="23">
        <f t="shared" si="5"/>
        <v>0.30232558139534876</v>
      </c>
      <c r="M15" s="24">
        <f>COUNTIF(Vertices[Closeness Centrality], "&gt;= " &amp; L15) - COUNTIF(Vertices[Closeness Centrality], "&gt;=" &amp; L16)</f>
        <v>0</v>
      </c>
      <c r="N15" s="23">
        <f t="shared" si="6"/>
        <v>9.4346744186046532E-3</v>
      </c>
      <c r="O15" s="24">
        <f>COUNTIF(Vertices[Eigenvector Centrality], "&gt;= " &amp; N15) - COUNTIF(Vertices[Eigenvector Centrality], "&gt;=" &amp; N16)</f>
        <v>2</v>
      </c>
      <c r="P15" s="23">
        <f t="shared" si="7"/>
        <v>7.6453191627906936</v>
      </c>
      <c r="Q15" s="24">
        <f>COUNTIF(Vertices[PageRank], "&gt;= " &amp; P15) - COUNTIF(Vertices[PageRank], "&gt;=" &amp; P16)</f>
        <v>1</v>
      </c>
      <c r="R15" s="23">
        <f t="shared" si="8"/>
        <v>0.30232558139534876</v>
      </c>
      <c r="S15" s="28">
        <f>COUNTIF(Vertices[Clustering Coefficient], "&gt;= " &amp; R15) - COUNTIF(Vertices[Clustering Coefficient], "&gt;=" &amp; R16)</f>
        <v>0</v>
      </c>
      <c r="T15" s="23">
        <f t="shared" ca="1" si="9"/>
        <v>40258.578557547386</v>
      </c>
      <c r="U15" s="24">
        <f t="shared" ca="1" si="0"/>
        <v>20</v>
      </c>
    </row>
    <row r="16" spans="1:24" x14ac:dyDescent="0.25">
      <c r="A16" s="18" t="s">
        <v>139</v>
      </c>
      <c r="B16" s="18">
        <v>125</v>
      </c>
      <c r="D16" s="16">
        <f t="shared" si="1"/>
        <v>0</v>
      </c>
      <c r="E16" s="3">
        <f>COUNTIF(Vertices[Degree], "&gt;= " &amp; D16) - COUNTIF(Vertices[Degree], "&gt;=" &amp; D17)</f>
        <v>0</v>
      </c>
      <c r="F16" s="21">
        <f t="shared" si="2"/>
        <v>54.372093023255793</v>
      </c>
      <c r="G16" s="22">
        <f>COUNTIF(Vertices[In-Degree], "&gt;= " &amp; F16) - COUNTIF(Vertices[In-Degree], "&gt;=" &amp; F17)</f>
        <v>1</v>
      </c>
      <c r="H16" s="21">
        <f t="shared" si="3"/>
        <v>8.7906976744186061</v>
      </c>
      <c r="I16" s="22">
        <f>COUNTIF(Vertices[Out-Degree], "&gt;= " &amp; H16) - COUNTIF(Vertices[Out-Degree], "&gt;=" &amp; H17)</f>
        <v>9</v>
      </c>
      <c r="J16" s="21">
        <f t="shared" si="4"/>
        <v>39364.007386232566</v>
      </c>
      <c r="K16" s="22">
        <f>COUNTIF(Vertices[Betweenness Centrality], "&gt;= " &amp; J16) - COUNTIF(Vertices[Betweenness Centrality], "&gt;=" &amp; J17)</f>
        <v>0</v>
      </c>
      <c r="L16" s="21">
        <f t="shared" si="5"/>
        <v>0.32558139534883712</v>
      </c>
      <c r="M16" s="22">
        <f>COUNTIF(Vertices[Closeness Centrality], "&gt;= " &amp; L16) - COUNTIF(Vertices[Closeness Centrality], "&gt;=" &amp; L17)</f>
        <v>20</v>
      </c>
      <c r="N16" s="21">
        <f t="shared" si="6"/>
        <v>1.0160418604651165E-2</v>
      </c>
      <c r="O16" s="22">
        <f>COUNTIF(Vertices[Eigenvector Centrality], "&gt;= " &amp; N16) - COUNTIF(Vertices[Eigenvector Centrality], "&gt;=" &amp; N17)</f>
        <v>0</v>
      </c>
      <c r="P16" s="21">
        <f t="shared" si="7"/>
        <v>8.2140977906976698</v>
      </c>
      <c r="Q16" s="22">
        <f>COUNTIF(Vertices[PageRank], "&gt;= " &amp; P16) - COUNTIF(Vertices[PageRank], "&gt;=" &amp; P17)</f>
        <v>0</v>
      </c>
      <c r="R16" s="21">
        <f t="shared" si="8"/>
        <v>0.32558139534883712</v>
      </c>
      <c r="S16" s="27">
        <f>COUNTIF(Vertices[Clustering Coefficient], "&gt;= " &amp; R16) - COUNTIF(Vertices[Clustering Coefficient], "&gt;=" &amp; R17)</f>
        <v>28</v>
      </c>
      <c r="T16" s="21">
        <f t="shared" ca="1" si="9"/>
        <v>40357.807072835931</v>
      </c>
      <c r="U16" s="22">
        <f t="shared" ca="1" si="0"/>
        <v>18</v>
      </c>
    </row>
    <row r="17" spans="1:21" x14ac:dyDescent="0.25">
      <c r="A17" s="18" t="s">
        <v>140</v>
      </c>
      <c r="B17" s="18">
        <v>607</v>
      </c>
      <c r="D17" s="16">
        <f t="shared" si="1"/>
        <v>0</v>
      </c>
      <c r="E17" s="3">
        <f>COUNTIF(Vertices[Degree], "&gt;= " &amp; D17) - COUNTIF(Vertices[Degree], "&gt;=" &amp; D18)</f>
        <v>0</v>
      </c>
      <c r="F17" s="23">
        <f t="shared" si="2"/>
        <v>58.255813953488349</v>
      </c>
      <c r="G17" s="24">
        <f>COUNTIF(Vertices[In-Degree], "&gt;= " &amp; F17) - COUNTIF(Vertices[In-Degree], "&gt;=" &amp; F18)</f>
        <v>1</v>
      </c>
      <c r="H17" s="23">
        <f t="shared" si="3"/>
        <v>9.4186046511627914</v>
      </c>
      <c r="I17" s="24">
        <f>COUNTIF(Vertices[Out-Degree], "&gt;= " &amp; H17) - COUNTIF(Vertices[Out-Degree], "&gt;=" &amp; H18)</f>
        <v>7</v>
      </c>
      <c r="J17" s="23">
        <f t="shared" si="4"/>
        <v>42175.722199534895</v>
      </c>
      <c r="K17" s="24">
        <f>COUNTIF(Vertices[Betweenness Centrality], "&gt;= " &amp; J17) - COUNTIF(Vertices[Betweenness Centrality], "&gt;=" &amp; J18)</f>
        <v>0</v>
      </c>
      <c r="L17" s="23">
        <f t="shared" si="5"/>
        <v>0.34883720930232548</v>
      </c>
      <c r="M17" s="24">
        <f>COUNTIF(Vertices[Closeness Centrality], "&gt;= " &amp; L17) - COUNTIF(Vertices[Closeness Centrality], "&gt;=" &amp; L18)</f>
        <v>0</v>
      </c>
      <c r="N17" s="23">
        <f t="shared" si="6"/>
        <v>1.0886162790697677E-2</v>
      </c>
      <c r="O17" s="24">
        <f>COUNTIF(Vertices[Eigenvector Centrality], "&gt;= " &amp; N17) - COUNTIF(Vertices[Eigenvector Centrality], "&gt;=" &amp; N18)</f>
        <v>0</v>
      </c>
      <c r="P17" s="23">
        <f t="shared" si="7"/>
        <v>8.782876418604646</v>
      </c>
      <c r="Q17" s="24">
        <f>COUNTIF(Vertices[PageRank], "&gt;= " &amp; P17) - COUNTIF(Vertices[PageRank], "&gt;=" &amp; P18)</f>
        <v>0</v>
      </c>
      <c r="R17" s="23">
        <f t="shared" si="8"/>
        <v>0.34883720930232548</v>
      </c>
      <c r="S17" s="28">
        <f>COUNTIF(Vertices[Clustering Coefficient], "&gt;= " &amp; R17) - COUNTIF(Vertices[Clustering Coefficient], "&gt;=" &amp; R18)</f>
        <v>9</v>
      </c>
      <c r="T17" s="23">
        <f t="shared" ca="1" si="9"/>
        <v>40457.035588124476</v>
      </c>
      <c r="U17" s="24">
        <f t="shared" ca="1" si="0"/>
        <v>10</v>
      </c>
    </row>
    <row r="18" spans="1:21" x14ac:dyDescent="0.25">
      <c r="A18" s="18" t="s">
        <v>141</v>
      </c>
      <c r="B18" s="18">
        <v>1942</v>
      </c>
      <c r="D18" s="16">
        <f t="shared" si="1"/>
        <v>0</v>
      </c>
      <c r="E18" s="3">
        <f>COUNTIF(Vertices[Degree], "&gt;= " &amp; D18) - COUNTIF(Vertices[Degree], "&gt;=" &amp; D19)</f>
        <v>0</v>
      </c>
      <c r="F18" s="21">
        <f t="shared" si="2"/>
        <v>62.139534883720906</v>
      </c>
      <c r="G18" s="22">
        <f>COUNTIF(Vertices[In-Degree], "&gt;= " &amp; F18) - COUNTIF(Vertices[In-Degree], "&gt;=" &amp; F19)</f>
        <v>0</v>
      </c>
      <c r="H18" s="21">
        <f t="shared" si="3"/>
        <v>10.046511627906977</v>
      </c>
      <c r="I18" s="22">
        <f>COUNTIF(Vertices[Out-Degree], "&gt;= " &amp; H18) - COUNTIF(Vertices[Out-Degree], "&gt;=" &amp; H19)</f>
        <v>0</v>
      </c>
      <c r="J18" s="21">
        <f t="shared" si="4"/>
        <v>44987.437012837225</v>
      </c>
      <c r="K18" s="22">
        <f>COUNTIF(Vertices[Betweenness Centrality], "&gt;= " &amp; J18) - COUNTIF(Vertices[Betweenness Centrality], "&gt;=" &amp; J19)</f>
        <v>0</v>
      </c>
      <c r="L18" s="21">
        <f t="shared" si="5"/>
        <v>0.37209302325581384</v>
      </c>
      <c r="M18" s="22">
        <f>COUNTIF(Vertices[Closeness Centrality], "&gt;= " &amp; L18) - COUNTIF(Vertices[Closeness Centrality], "&gt;=" &amp; L19)</f>
        <v>0</v>
      </c>
      <c r="N18" s="21">
        <f t="shared" si="6"/>
        <v>1.1611906976744189E-2</v>
      </c>
      <c r="O18" s="22">
        <f>COUNTIF(Vertices[Eigenvector Centrality], "&gt;= " &amp; N18) - COUNTIF(Vertices[Eigenvector Centrality], "&gt;=" &amp; N19)</f>
        <v>0</v>
      </c>
      <c r="P18" s="21">
        <f t="shared" si="7"/>
        <v>9.3516550465116222</v>
      </c>
      <c r="Q18" s="22">
        <f>COUNTIF(Vertices[PageRank], "&gt;= " &amp; P18) - COUNTIF(Vertices[PageRank], "&gt;=" &amp; P19)</f>
        <v>0</v>
      </c>
      <c r="R18" s="21">
        <f t="shared" si="8"/>
        <v>0.37209302325581384</v>
      </c>
      <c r="S18" s="27">
        <f>COUNTIF(Vertices[Clustering Coefficient], "&gt;= " &amp; R18) - COUNTIF(Vertices[Clustering Coefficient], "&gt;=" &amp; R19)</f>
        <v>0</v>
      </c>
      <c r="T18" s="21">
        <f t="shared" ca="1" si="9"/>
        <v>40556.264103413021</v>
      </c>
      <c r="U18" s="22">
        <f t="shared" ca="1" si="0"/>
        <v>22</v>
      </c>
    </row>
    <row r="19" spans="1:21" x14ac:dyDescent="0.25">
      <c r="A19" s="72"/>
      <c r="B19" s="72"/>
      <c r="D19" s="16">
        <f t="shared" si="1"/>
        <v>0</v>
      </c>
      <c r="E19" s="3">
        <f>COUNTIF(Vertices[Degree], "&gt;= " &amp; D19) - COUNTIF(Vertices[Degree], "&gt;=" &amp; D20)</f>
        <v>0</v>
      </c>
      <c r="F19" s="23">
        <f t="shared" si="2"/>
        <v>66.023255813953469</v>
      </c>
      <c r="G19" s="24">
        <f>COUNTIF(Vertices[In-Degree], "&gt;= " &amp; F19) - COUNTIF(Vertices[In-Degree], "&gt;=" &amp; F20)</f>
        <v>0</v>
      </c>
      <c r="H19" s="23">
        <f t="shared" si="3"/>
        <v>10.674418604651162</v>
      </c>
      <c r="I19" s="24">
        <f>COUNTIF(Vertices[Out-Degree], "&gt;= " &amp; H19) - COUNTIF(Vertices[Out-Degree], "&gt;=" &amp; H20)</f>
        <v>4</v>
      </c>
      <c r="J19" s="23">
        <f t="shared" si="4"/>
        <v>47799.151826139554</v>
      </c>
      <c r="K19" s="24">
        <f>COUNTIF(Vertices[Betweenness Centrality], "&gt;= " &amp; J19) - COUNTIF(Vertices[Betweenness Centrality], "&gt;=" &amp; J20)</f>
        <v>1</v>
      </c>
      <c r="L19" s="23">
        <f t="shared" si="5"/>
        <v>0.3953488372093022</v>
      </c>
      <c r="M19" s="24">
        <f>COUNTIF(Vertices[Closeness Centrality], "&gt;= " &amp; L19) - COUNTIF(Vertices[Closeness Centrality], "&gt;=" &amp; L20)</f>
        <v>0</v>
      </c>
      <c r="N19" s="23">
        <f t="shared" si="6"/>
        <v>1.2337651162790701E-2</v>
      </c>
      <c r="O19" s="24">
        <f>COUNTIF(Vertices[Eigenvector Centrality], "&gt;= " &amp; N19) - COUNTIF(Vertices[Eigenvector Centrality], "&gt;=" &amp; N20)</f>
        <v>0</v>
      </c>
      <c r="P19" s="23">
        <f t="shared" si="7"/>
        <v>9.9204336744185984</v>
      </c>
      <c r="Q19" s="24">
        <f>COUNTIF(Vertices[PageRank], "&gt;= " &amp; P19) - COUNTIF(Vertices[PageRank], "&gt;=" &amp; P20)</f>
        <v>0</v>
      </c>
      <c r="R19" s="23">
        <f t="shared" si="8"/>
        <v>0.3953488372093022</v>
      </c>
      <c r="S19" s="28">
        <f>COUNTIF(Vertices[Clustering Coefficient], "&gt;= " &amp; R19) - COUNTIF(Vertices[Clustering Coefficient], "&gt;=" &amp; R20)</f>
        <v>8</v>
      </c>
      <c r="T19" s="23">
        <f t="shared" ca="1" si="9"/>
        <v>40655.492618701566</v>
      </c>
      <c r="U19" s="24">
        <f t="shared" ca="1" si="0"/>
        <v>39</v>
      </c>
    </row>
    <row r="20" spans="1:21" x14ac:dyDescent="0.25">
      <c r="A20" s="18" t="s">
        <v>142</v>
      </c>
      <c r="B20" s="18">
        <v>12</v>
      </c>
      <c r="D20" s="16">
        <f t="shared" si="1"/>
        <v>0</v>
      </c>
      <c r="E20" s="3">
        <f>COUNTIF(Vertices[Degree], "&gt;= " &amp; D20) - COUNTIF(Vertices[Degree], "&gt;=" &amp; D21)</f>
        <v>0</v>
      </c>
      <c r="F20" s="21">
        <f t="shared" si="2"/>
        <v>69.906976744186025</v>
      </c>
      <c r="G20" s="22">
        <f>COUNTIF(Vertices[In-Degree], "&gt;= " &amp; F20) - COUNTIF(Vertices[In-Degree], "&gt;=" &amp; F21)</f>
        <v>0</v>
      </c>
      <c r="H20" s="21">
        <f t="shared" si="3"/>
        <v>11.302325581395348</v>
      </c>
      <c r="I20" s="22">
        <f>COUNTIF(Vertices[Out-Degree], "&gt;= " &amp; H20) - COUNTIF(Vertices[Out-Degree], "&gt;=" &amp; H21)</f>
        <v>0</v>
      </c>
      <c r="J20" s="21">
        <f t="shared" si="4"/>
        <v>50610.866639441883</v>
      </c>
      <c r="K20" s="22">
        <f>COUNTIF(Vertices[Betweenness Centrality], "&gt;= " &amp; J20) - COUNTIF(Vertices[Betweenness Centrality], "&gt;=" &amp; J21)</f>
        <v>0</v>
      </c>
      <c r="L20" s="21">
        <f t="shared" si="5"/>
        <v>0.41860465116279055</v>
      </c>
      <c r="M20" s="22">
        <f>COUNTIF(Vertices[Closeness Centrality], "&gt;= " &amp; L20) - COUNTIF(Vertices[Closeness Centrality], "&gt;=" &amp; L21)</f>
        <v>0</v>
      </c>
      <c r="N20" s="21">
        <f t="shared" si="6"/>
        <v>1.3063395348837213E-2</v>
      </c>
      <c r="O20" s="22">
        <f>COUNTIF(Vertices[Eigenvector Centrality], "&gt;= " &amp; N20) - COUNTIF(Vertices[Eigenvector Centrality], "&gt;=" &amp; N21)</f>
        <v>0</v>
      </c>
      <c r="P20" s="21">
        <f t="shared" si="7"/>
        <v>10.489212302325575</v>
      </c>
      <c r="Q20" s="22">
        <f>COUNTIF(Vertices[PageRank], "&gt;= " &amp; P20) - COUNTIF(Vertices[PageRank], "&gt;=" &amp; P21)</f>
        <v>0</v>
      </c>
      <c r="R20" s="21">
        <f t="shared" si="8"/>
        <v>0.41860465116279055</v>
      </c>
      <c r="S20" s="27">
        <f>COUNTIF(Vertices[Clustering Coefficient], "&gt;= " &amp; R20) - COUNTIF(Vertices[Clustering Coefficient], "&gt;=" &amp; R21)</f>
        <v>0</v>
      </c>
      <c r="T20" s="21">
        <f t="shared" ca="1" si="9"/>
        <v>40754.721133990111</v>
      </c>
      <c r="U20" s="22">
        <f t="shared" ca="1" si="0"/>
        <v>56</v>
      </c>
    </row>
    <row r="21" spans="1:21" x14ac:dyDescent="0.25">
      <c r="A21" s="18" t="s">
        <v>143</v>
      </c>
      <c r="B21" s="18">
        <v>3.8973610000000001</v>
      </c>
      <c r="D21" s="16">
        <f t="shared" si="1"/>
        <v>0</v>
      </c>
      <c r="E21" s="3">
        <f>COUNTIF(Vertices[Degree], "&gt;= " &amp; D21) - COUNTIF(Vertices[Degree], "&gt;=" &amp; D22)</f>
        <v>0</v>
      </c>
      <c r="F21" s="23">
        <f t="shared" si="2"/>
        <v>73.790697674418581</v>
      </c>
      <c r="G21" s="24">
        <f>COUNTIF(Vertices[In-Degree], "&gt;= " &amp; F21) - COUNTIF(Vertices[In-Degree], "&gt;=" &amp; F22)</f>
        <v>0</v>
      </c>
      <c r="H21" s="23">
        <f t="shared" si="3"/>
        <v>11.930232558139533</v>
      </c>
      <c r="I21" s="24">
        <f>COUNTIF(Vertices[Out-Degree], "&gt;= " &amp; H21) - COUNTIF(Vertices[Out-Degree], "&gt;=" &amp; H22)</f>
        <v>8</v>
      </c>
      <c r="J21" s="23">
        <f t="shared" si="4"/>
        <v>53422.581452744213</v>
      </c>
      <c r="K21" s="24">
        <f>COUNTIF(Vertices[Betweenness Centrality], "&gt;= " &amp; J21) - COUNTIF(Vertices[Betweenness Centrality], "&gt;=" &amp; J22)</f>
        <v>0</v>
      </c>
      <c r="L21" s="23">
        <f t="shared" si="5"/>
        <v>0.44186046511627891</v>
      </c>
      <c r="M21" s="24">
        <f>COUNTIF(Vertices[Closeness Centrality], "&gt;= " &amp; L21) - COUNTIF(Vertices[Closeness Centrality], "&gt;=" &amp; L22)</f>
        <v>0</v>
      </c>
      <c r="N21" s="23">
        <f t="shared" si="6"/>
        <v>1.3789139534883725E-2</v>
      </c>
      <c r="O21" s="24">
        <f>COUNTIF(Vertices[Eigenvector Centrality], "&gt;= " &amp; N21) - COUNTIF(Vertices[Eigenvector Centrality], "&gt;=" &amp; N22)</f>
        <v>1</v>
      </c>
      <c r="P21" s="23">
        <f t="shared" si="7"/>
        <v>11.057990930232551</v>
      </c>
      <c r="Q21" s="24">
        <f>COUNTIF(Vertices[PageRank], "&gt;= " &amp; P21) - COUNTIF(Vertices[PageRank], "&gt;=" &amp; P22)</f>
        <v>0</v>
      </c>
      <c r="R21" s="23">
        <f t="shared" si="8"/>
        <v>0.44186046511627891</v>
      </c>
      <c r="S21" s="28">
        <f>COUNTIF(Vertices[Clustering Coefficient], "&gt;= " &amp; R21) - COUNTIF(Vertices[Clustering Coefficient], "&gt;=" &amp; R22)</f>
        <v>1</v>
      </c>
      <c r="T21" s="23">
        <f t="shared" ca="1" si="9"/>
        <v>40853.949649278657</v>
      </c>
      <c r="U21" s="24">
        <f t="shared" ca="1" si="0"/>
        <v>53</v>
      </c>
    </row>
    <row r="22" spans="1:21" x14ac:dyDescent="0.25">
      <c r="A22" s="72"/>
      <c r="B22" s="72"/>
      <c r="D22" s="16">
        <f t="shared" si="1"/>
        <v>0</v>
      </c>
      <c r="E22" s="3">
        <f>COUNTIF(Vertices[Degree], "&gt;= " &amp; D22) - COUNTIF(Vertices[Degree], "&gt;=" &amp; D23)</f>
        <v>0</v>
      </c>
      <c r="F22" s="21">
        <f t="shared" si="2"/>
        <v>77.674418604651137</v>
      </c>
      <c r="G22" s="22">
        <f>COUNTIF(Vertices[In-Degree], "&gt;= " &amp; F22) - COUNTIF(Vertices[In-Degree], "&gt;=" &amp; F23)</f>
        <v>0</v>
      </c>
      <c r="H22" s="21">
        <f t="shared" si="3"/>
        <v>12.558139534883718</v>
      </c>
      <c r="I22" s="22">
        <f>COUNTIF(Vertices[Out-Degree], "&gt;= " &amp; H22) - COUNTIF(Vertices[Out-Degree], "&gt;=" &amp; H23)</f>
        <v>1</v>
      </c>
      <c r="J22" s="21">
        <f t="shared" si="4"/>
        <v>56234.296266046542</v>
      </c>
      <c r="K22" s="22">
        <f>COUNTIF(Vertices[Betweenness Centrality], "&gt;= " &amp; J22) - COUNTIF(Vertices[Betweenness Centrality], "&gt;=" &amp; J23)</f>
        <v>2</v>
      </c>
      <c r="L22" s="21">
        <f t="shared" si="5"/>
        <v>0.46511627906976727</v>
      </c>
      <c r="M22" s="22">
        <f>COUNTIF(Vertices[Closeness Centrality], "&gt;= " &amp; L22) - COUNTIF(Vertices[Closeness Centrality], "&gt;=" &amp; L23)</f>
        <v>0</v>
      </c>
      <c r="N22" s="21">
        <f t="shared" si="6"/>
        <v>1.4514883720930237E-2</v>
      </c>
      <c r="O22" s="22">
        <f>COUNTIF(Vertices[Eigenvector Centrality], "&gt;= " &amp; N22) - COUNTIF(Vertices[Eigenvector Centrality], "&gt;=" &amp; N23)</f>
        <v>0</v>
      </c>
      <c r="P22" s="21">
        <f t="shared" si="7"/>
        <v>11.626769558139527</v>
      </c>
      <c r="Q22" s="22">
        <f>COUNTIF(Vertices[PageRank], "&gt;= " &amp; P22) - COUNTIF(Vertices[PageRank], "&gt;=" &amp; P23)</f>
        <v>0</v>
      </c>
      <c r="R22" s="21">
        <f t="shared" si="8"/>
        <v>0.46511627906976727</v>
      </c>
      <c r="S22" s="27">
        <f>COUNTIF(Vertices[Clustering Coefficient], "&gt;= " &amp; R22) - COUNTIF(Vertices[Clustering Coefficient], "&gt;=" &amp; R23)</f>
        <v>0</v>
      </c>
      <c r="T22" s="21">
        <f t="shared" ca="1" si="9"/>
        <v>40953.178164567202</v>
      </c>
      <c r="U22" s="22">
        <f t="shared" ca="1" si="0"/>
        <v>34</v>
      </c>
    </row>
    <row r="23" spans="1:21" x14ac:dyDescent="0.25">
      <c r="A23" s="18" t="s">
        <v>144</v>
      </c>
      <c r="B23" s="18">
        <v>2.6452963845759727E-3</v>
      </c>
      <c r="D23" s="16">
        <f t="shared" si="1"/>
        <v>0</v>
      </c>
      <c r="E23" s="3">
        <f>COUNTIF(Vertices[Degree], "&gt;= " &amp; D23) - COUNTIF(Vertices[Degree], "&gt;=" &amp; D24)</f>
        <v>0</v>
      </c>
      <c r="F23" s="23">
        <f t="shared" si="2"/>
        <v>81.558139534883693</v>
      </c>
      <c r="G23" s="24">
        <f>COUNTIF(Vertices[In-Degree], "&gt;= " &amp; F23) - COUNTIF(Vertices[In-Degree], "&gt;=" &amp; F24)</f>
        <v>0</v>
      </c>
      <c r="H23" s="23">
        <f t="shared" si="3"/>
        <v>13.186046511627904</v>
      </c>
      <c r="I23" s="24">
        <f>COUNTIF(Vertices[Out-Degree], "&gt;= " &amp; H23) - COUNTIF(Vertices[Out-Degree], "&gt;=" &amp; H24)</f>
        <v>0</v>
      </c>
      <c r="J23" s="23">
        <f t="shared" si="4"/>
        <v>59046.011079348871</v>
      </c>
      <c r="K23" s="24">
        <f>COUNTIF(Vertices[Betweenness Centrality], "&gt;= " &amp; J23) - COUNTIF(Vertices[Betweenness Centrality], "&gt;=" &amp; J24)</f>
        <v>0</v>
      </c>
      <c r="L23" s="23">
        <f t="shared" si="5"/>
        <v>0.48837209302325563</v>
      </c>
      <c r="M23" s="24">
        <f>COUNTIF(Vertices[Closeness Centrality], "&gt;= " &amp; L23) - COUNTIF(Vertices[Closeness Centrality], "&gt;=" &amp; L24)</f>
        <v>9</v>
      </c>
      <c r="N23" s="23">
        <f t="shared" si="6"/>
        <v>1.5240627906976749E-2</v>
      </c>
      <c r="O23" s="24">
        <f>COUNTIF(Vertices[Eigenvector Centrality], "&gt;= " &amp; N23) - COUNTIF(Vertices[Eigenvector Centrality], "&gt;=" &amp; N24)</f>
        <v>0</v>
      </c>
      <c r="P23" s="23">
        <f t="shared" si="7"/>
        <v>12.195548186046503</v>
      </c>
      <c r="Q23" s="24">
        <f>COUNTIF(Vertices[PageRank], "&gt;= " &amp; P23) - COUNTIF(Vertices[PageRank], "&gt;=" &amp; P24)</f>
        <v>0</v>
      </c>
      <c r="R23" s="23">
        <f t="shared" si="8"/>
        <v>0.48837209302325563</v>
      </c>
      <c r="S23" s="28">
        <f>COUNTIF(Vertices[Clustering Coefficient], "&gt;= " &amp; R23) - COUNTIF(Vertices[Clustering Coefficient], "&gt;=" &amp; R24)</f>
        <v>75</v>
      </c>
      <c r="T23" s="23">
        <f t="shared" ca="1" si="9"/>
        <v>41052.406679855747</v>
      </c>
      <c r="U23" s="24">
        <f t="shared" ca="1" si="0"/>
        <v>15</v>
      </c>
    </row>
    <row r="24" spans="1:21" x14ac:dyDescent="0.25">
      <c r="A24" s="18" t="s">
        <v>8307</v>
      </c>
      <c r="B24" s="18" t="s">
        <v>8309</v>
      </c>
      <c r="D24" s="16">
        <f t="shared" si="1"/>
        <v>0</v>
      </c>
      <c r="E24" s="3">
        <f>COUNTIF(Vertices[Degree], "&gt;= " &amp; D24) - COUNTIF(Vertices[Degree], "&gt;=" &amp; D25)</f>
        <v>0</v>
      </c>
      <c r="F24" s="21">
        <f t="shared" si="2"/>
        <v>85.44186046511625</v>
      </c>
      <c r="G24" s="22">
        <f>COUNTIF(Vertices[In-Degree], "&gt;= " &amp; F24) - COUNTIF(Vertices[In-Degree], "&gt;=" &amp; F25)</f>
        <v>0</v>
      </c>
      <c r="H24" s="21">
        <f t="shared" si="3"/>
        <v>13.813953488372089</v>
      </c>
      <c r="I24" s="22">
        <f>COUNTIF(Vertices[Out-Degree], "&gt;= " &amp; H24) - COUNTIF(Vertices[Out-Degree], "&gt;=" &amp; H25)</f>
        <v>5</v>
      </c>
      <c r="J24" s="21">
        <f t="shared" si="4"/>
        <v>61857.7258926512</v>
      </c>
      <c r="K24" s="22">
        <f>COUNTIF(Vertices[Betweenness Centrality], "&gt;= " &amp; J24) - COUNTIF(Vertices[Betweenness Centrality], "&gt;=" &amp; J25)</f>
        <v>0</v>
      </c>
      <c r="L24" s="21">
        <f t="shared" si="5"/>
        <v>0.51162790697674398</v>
      </c>
      <c r="M24" s="22">
        <f>COUNTIF(Vertices[Closeness Centrality], "&gt;= " &amp; L24) - COUNTIF(Vertices[Closeness Centrality], "&gt;=" &amp; L25)</f>
        <v>0</v>
      </c>
      <c r="N24" s="21">
        <f t="shared" si="6"/>
        <v>1.5966372093023259E-2</v>
      </c>
      <c r="O24" s="22">
        <f>COUNTIF(Vertices[Eigenvector Centrality], "&gt;= " &amp; N24) - COUNTIF(Vertices[Eigenvector Centrality], "&gt;=" &amp; N25)</f>
        <v>0</v>
      </c>
      <c r="P24" s="21">
        <f t="shared" si="7"/>
        <v>12.764326813953479</v>
      </c>
      <c r="Q24" s="22">
        <f>COUNTIF(Vertices[PageRank], "&gt;= " &amp; P24) - COUNTIF(Vertices[PageRank], "&gt;=" &amp; P25)</f>
        <v>0</v>
      </c>
      <c r="R24" s="21">
        <f t="shared" si="8"/>
        <v>0.51162790697674398</v>
      </c>
      <c r="S24" s="27">
        <f>COUNTIF(Vertices[Clustering Coefficient], "&gt;= " &amp; R24) - COUNTIF(Vertices[Clustering Coefficient], "&gt;=" &amp; R25)</f>
        <v>0</v>
      </c>
      <c r="T24" s="21">
        <f t="shared" ca="1" si="9"/>
        <v>41151.635195144292</v>
      </c>
      <c r="U24" s="22">
        <f t="shared" ca="1" si="0"/>
        <v>34</v>
      </c>
    </row>
    <row r="25" spans="1:21" x14ac:dyDescent="0.25">
      <c r="A25" s="72"/>
      <c r="B25" s="72"/>
      <c r="D25" s="16">
        <f t="shared" si="1"/>
        <v>0</v>
      </c>
      <c r="E25" s="3">
        <f>COUNTIF(Vertices[Degree], "&gt;= " &amp; D25) - COUNTIF(Vertices[Degree], "&gt;=" &amp; D26)</f>
        <v>0</v>
      </c>
      <c r="F25" s="23">
        <f t="shared" si="2"/>
        <v>89.325581395348806</v>
      </c>
      <c r="G25" s="24">
        <f>COUNTIF(Vertices[In-Degree], "&gt;= " &amp; F25) - COUNTIF(Vertices[In-Degree], "&gt;=" &amp; F26)</f>
        <v>0</v>
      </c>
      <c r="H25" s="23">
        <f t="shared" si="3"/>
        <v>14.441860465116275</v>
      </c>
      <c r="I25" s="24">
        <f>COUNTIF(Vertices[Out-Degree], "&gt;= " &amp; H25) - COUNTIF(Vertices[Out-Degree], "&gt;=" &amp; H26)</f>
        <v>4</v>
      </c>
      <c r="J25" s="23">
        <f t="shared" si="4"/>
        <v>64669.44070595353</v>
      </c>
      <c r="K25" s="24">
        <f>COUNTIF(Vertices[Betweenness Centrality], "&gt;= " &amp; J25) - COUNTIF(Vertices[Betweenness Centrality], "&gt;=" &amp; J26)</f>
        <v>0</v>
      </c>
      <c r="L25" s="23">
        <f t="shared" si="5"/>
        <v>0.5348837209302324</v>
      </c>
      <c r="M25" s="24">
        <f>COUNTIF(Vertices[Closeness Centrality], "&gt;= " &amp; L25) - COUNTIF(Vertices[Closeness Centrality], "&gt;=" &amp; L26)</f>
        <v>0</v>
      </c>
      <c r="N25" s="23">
        <f t="shared" si="6"/>
        <v>1.6692116279069771E-2</v>
      </c>
      <c r="O25" s="24">
        <f>COUNTIF(Vertices[Eigenvector Centrality], "&gt;= " &amp; N25) - COUNTIF(Vertices[Eigenvector Centrality], "&gt;=" &amp; N26)</f>
        <v>0</v>
      </c>
      <c r="P25" s="23">
        <f t="shared" si="7"/>
        <v>13.333105441860456</v>
      </c>
      <c r="Q25" s="24">
        <f>COUNTIF(Vertices[PageRank], "&gt;= " &amp; P25) - COUNTIF(Vertices[PageRank], "&gt;=" &amp; P26)</f>
        <v>0</v>
      </c>
      <c r="R25" s="23">
        <f t="shared" si="8"/>
        <v>0.5348837209302324</v>
      </c>
      <c r="S25" s="28">
        <f>COUNTIF(Vertices[Clustering Coefficient], "&gt;= " &amp; R25) - COUNTIF(Vertices[Clustering Coefficient], "&gt;=" &amp; R26)</f>
        <v>0</v>
      </c>
      <c r="T25" s="23">
        <f t="shared" ca="1" si="9"/>
        <v>41250.863710432837</v>
      </c>
      <c r="U25" s="24">
        <f t="shared" ca="1" si="0"/>
        <v>27</v>
      </c>
    </row>
    <row r="26" spans="1:21" x14ac:dyDescent="0.25">
      <c r="A26" s="18" t="s">
        <v>8308</v>
      </c>
      <c r="B26" s="18" t="s">
        <v>8310</v>
      </c>
      <c r="D26" s="16">
        <f t="shared" si="1"/>
        <v>0</v>
      </c>
      <c r="E26" s="3">
        <f>COUNTIF(Vertices[Degree], "&gt;= " &amp; D26) - COUNTIF(Vertices[Degree], "&gt;=" &amp; D27)</f>
        <v>0</v>
      </c>
      <c r="F26" s="21">
        <f t="shared" si="2"/>
        <v>93.209302325581362</v>
      </c>
      <c r="G26" s="22">
        <f>COUNTIF(Vertices[In-Degree], "&gt;= " &amp; F26) - COUNTIF(Vertices[In-Degree], "&gt;=" &amp; F27)</f>
        <v>0</v>
      </c>
      <c r="H26" s="21">
        <f t="shared" si="3"/>
        <v>15.06976744186046</v>
      </c>
      <c r="I26" s="22">
        <f>COUNTIF(Vertices[Out-Degree], "&gt;= " &amp; H26) - COUNTIF(Vertices[Out-Degree], "&gt;=" &amp; H27)</f>
        <v>0</v>
      </c>
      <c r="J26" s="21">
        <f t="shared" si="4"/>
        <v>67481.155519255859</v>
      </c>
      <c r="K26" s="22">
        <f>COUNTIF(Vertices[Betweenness Centrality], "&gt;= " &amp; J26) - COUNTIF(Vertices[Betweenness Centrality], "&gt;=" &amp; J27)</f>
        <v>0</v>
      </c>
      <c r="L26" s="21">
        <f t="shared" si="5"/>
        <v>0.55813953488372081</v>
      </c>
      <c r="M26" s="22">
        <f>COUNTIF(Vertices[Closeness Centrality], "&gt;= " &amp; L26) - COUNTIF(Vertices[Closeness Centrality], "&gt;=" &amp; L27)</f>
        <v>0</v>
      </c>
      <c r="N26" s="21">
        <f t="shared" si="6"/>
        <v>1.7417860465116283E-2</v>
      </c>
      <c r="O26" s="22">
        <f>COUNTIF(Vertices[Eigenvector Centrality], "&gt;= " &amp; N26) - COUNTIF(Vertices[Eigenvector Centrality], "&gt;=" &amp; N27)</f>
        <v>0</v>
      </c>
      <c r="P26" s="21">
        <f t="shared" si="7"/>
        <v>13.901884069767432</v>
      </c>
      <c r="Q26" s="22">
        <f>COUNTIF(Vertices[PageRank], "&gt;= " &amp; P26) - COUNTIF(Vertices[PageRank], "&gt;=" &amp; P27)</f>
        <v>0</v>
      </c>
      <c r="R26" s="21">
        <f t="shared" si="8"/>
        <v>0.55813953488372081</v>
      </c>
      <c r="S26" s="27">
        <f>COUNTIF(Vertices[Clustering Coefficient], "&gt;= " &amp; R26) - COUNTIF(Vertices[Clustering Coefficient], "&gt;=" &amp; R27)</f>
        <v>0</v>
      </c>
      <c r="T26" s="21">
        <f t="shared" ca="1" si="9"/>
        <v>41350.092225721382</v>
      </c>
      <c r="U26" s="22">
        <f t="shared" ca="1" si="0"/>
        <v>16</v>
      </c>
    </row>
    <row r="27" spans="1:21" x14ac:dyDescent="0.25">
      <c r="D27" s="16">
        <f t="shared" si="1"/>
        <v>0</v>
      </c>
      <c r="E27" s="3">
        <f>COUNTIF(Vertices[Degree], "&gt;= " &amp; D27) - COUNTIF(Vertices[Degree], "&gt;=" &amp; D28)</f>
        <v>0</v>
      </c>
      <c r="F27" s="23">
        <f t="shared" si="2"/>
        <v>97.093023255813918</v>
      </c>
      <c r="G27" s="24">
        <f>COUNTIF(Vertices[In-Degree], "&gt;= " &amp; F27) - COUNTIF(Vertices[In-Degree], "&gt;=" &amp; F28)</f>
        <v>0</v>
      </c>
      <c r="H27" s="23">
        <f t="shared" si="3"/>
        <v>15.697674418604645</v>
      </c>
      <c r="I27" s="24">
        <f>COUNTIF(Vertices[Out-Degree], "&gt;= " &amp; H27) - COUNTIF(Vertices[Out-Degree], "&gt;=" &amp; H28)</f>
        <v>3</v>
      </c>
      <c r="J27" s="23">
        <f t="shared" si="4"/>
        <v>70292.870332558188</v>
      </c>
      <c r="K27" s="24">
        <f>COUNTIF(Vertices[Betweenness Centrality], "&gt;= " &amp; J27) - COUNTIF(Vertices[Betweenness Centrality], "&gt;=" &amp; J28)</f>
        <v>0</v>
      </c>
      <c r="L27" s="23">
        <f t="shared" si="5"/>
        <v>0.58139534883720922</v>
      </c>
      <c r="M27" s="24">
        <f>COUNTIF(Vertices[Closeness Centrality], "&gt;= " &amp; L27) - COUNTIF(Vertices[Closeness Centrality], "&gt;=" &amp; L28)</f>
        <v>0</v>
      </c>
      <c r="N27" s="23">
        <f t="shared" si="6"/>
        <v>1.8143604651162794E-2</v>
      </c>
      <c r="O27" s="24">
        <f>COUNTIF(Vertices[Eigenvector Centrality], "&gt;= " &amp; N27) - COUNTIF(Vertices[Eigenvector Centrality], "&gt;=" &amp; N28)</f>
        <v>0</v>
      </c>
      <c r="P27" s="23">
        <f t="shared" si="7"/>
        <v>14.470662697674408</v>
      </c>
      <c r="Q27" s="24">
        <f>COUNTIF(Vertices[PageRank], "&gt;= " &amp; P27) - COUNTIF(Vertices[PageRank], "&gt;=" &amp; P28)</f>
        <v>0</v>
      </c>
      <c r="R27" s="23">
        <f t="shared" si="8"/>
        <v>0.58139534883720922</v>
      </c>
      <c r="S27" s="28">
        <f>COUNTIF(Vertices[Clustering Coefficient], "&gt;= " &amp; R27) - COUNTIF(Vertices[Clustering Coefficient], "&gt;=" &amp; R28)</f>
        <v>0</v>
      </c>
      <c r="T27" s="23">
        <f t="shared" ca="1" si="9"/>
        <v>41449.320741009928</v>
      </c>
      <c r="U27" s="24">
        <f t="shared" ca="1" si="0"/>
        <v>23</v>
      </c>
    </row>
    <row r="28" spans="1:21" x14ac:dyDescent="0.25">
      <c r="D28" s="16">
        <f t="shared" si="1"/>
        <v>0</v>
      </c>
      <c r="E28" s="3">
        <f>COUNTIF(Vertices[Degree], "&gt;= " &amp; D28) - COUNTIF(Vertices[Degree], "&gt;=" &amp; D29)</f>
        <v>0</v>
      </c>
      <c r="F28" s="21">
        <f t="shared" si="2"/>
        <v>100.97674418604647</v>
      </c>
      <c r="G28" s="22">
        <f>COUNTIF(Vertices[In-Degree], "&gt;= " &amp; F28) - COUNTIF(Vertices[In-Degree], "&gt;=" &amp; F29)</f>
        <v>0</v>
      </c>
      <c r="H28" s="21">
        <f t="shared" si="3"/>
        <v>16.325581395348831</v>
      </c>
      <c r="I28" s="22">
        <f>COUNTIF(Vertices[Out-Degree], "&gt;= " &amp; H28) - COUNTIF(Vertices[Out-Degree], "&gt;=" &amp; H29)</f>
        <v>0</v>
      </c>
      <c r="J28" s="21">
        <f t="shared" si="4"/>
        <v>73104.585145860518</v>
      </c>
      <c r="K28" s="22">
        <f>COUNTIF(Vertices[Betweenness Centrality], "&gt;= " &amp; J28) - COUNTIF(Vertices[Betweenness Centrality], "&gt;=" &amp; J29)</f>
        <v>0</v>
      </c>
      <c r="L28" s="21">
        <f t="shared" si="5"/>
        <v>0.60465116279069764</v>
      </c>
      <c r="M28" s="22">
        <f>COUNTIF(Vertices[Closeness Centrality], "&gt;= " &amp; L28) - COUNTIF(Vertices[Closeness Centrality], "&gt;=" &amp; L29)</f>
        <v>0</v>
      </c>
      <c r="N28" s="21">
        <f t="shared" si="6"/>
        <v>1.8869348837209306E-2</v>
      </c>
      <c r="O28" s="22">
        <f>COUNTIF(Vertices[Eigenvector Centrality], "&gt;= " &amp; N28) - COUNTIF(Vertices[Eigenvector Centrality], "&gt;=" &amp; N29)</f>
        <v>0</v>
      </c>
      <c r="P28" s="21">
        <f t="shared" si="7"/>
        <v>15.039441325581384</v>
      </c>
      <c r="Q28" s="22">
        <f>COUNTIF(Vertices[PageRank], "&gt;= " &amp; P28) - COUNTIF(Vertices[PageRank], "&gt;=" &amp; P29)</f>
        <v>0</v>
      </c>
      <c r="R28" s="21">
        <f t="shared" si="8"/>
        <v>0.60465116279069764</v>
      </c>
      <c r="S28" s="27">
        <f>COUNTIF(Vertices[Clustering Coefficient], "&gt;= " &amp; R28) - COUNTIF(Vertices[Clustering Coefficient], "&gt;=" &amp; R29)</f>
        <v>0</v>
      </c>
      <c r="T28" s="21">
        <f t="shared" ca="1" si="9"/>
        <v>41548.549256298473</v>
      </c>
      <c r="U28" s="22">
        <f t="shared" ca="1" si="0"/>
        <v>15</v>
      </c>
    </row>
    <row r="29" spans="1:21" x14ac:dyDescent="0.25">
      <c r="A29" t="s">
        <v>147</v>
      </c>
      <c r="B29" t="s">
        <v>11</v>
      </c>
      <c r="D29" s="16">
        <f t="shared" si="1"/>
        <v>0</v>
      </c>
      <c r="E29" s="3">
        <f>COUNTIF(Vertices[Degree], "&gt;= " &amp; D29) - COUNTIF(Vertices[Degree], "&gt;=" &amp; D30)</f>
        <v>0</v>
      </c>
      <c r="F29" s="23">
        <f t="shared" si="2"/>
        <v>104.86046511627903</v>
      </c>
      <c r="G29" s="24">
        <f>COUNTIF(Vertices[In-Degree], "&gt;= " &amp; F29) - COUNTIF(Vertices[In-Degree], "&gt;=" &amp; F30)</f>
        <v>0</v>
      </c>
      <c r="H29" s="23">
        <f t="shared" si="3"/>
        <v>16.953488372093016</v>
      </c>
      <c r="I29" s="24">
        <f>COUNTIF(Vertices[Out-Degree], "&gt;= " &amp; H29) - COUNTIF(Vertices[Out-Degree], "&gt;=" &amp; H30)</f>
        <v>0</v>
      </c>
      <c r="J29" s="23">
        <f t="shared" si="4"/>
        <v>75916.299959162847</v>
      </c>
      <c r="K29" s="24">
        <f>COUNTIF(Vertices[Betweenness Centrality], "&gt;= " &amp; J29) - COUNTIF(Vertices[Betweenness Centrality], "&gt;=" &amp; J30)</f>
        <v>0</v>
      </c>
      <c r="L29" s="23">
        <f t="shared" si="5"/>
        <v>0.62790697674418605</v>
      </c>
      <c r="M29" s="24">
        <f>COUNTIF(Vertices[Closeness Centrality], "&gt;= " &amp; L29) - COUNTIF(Vertices[Closeness Centrality], "&gt;=" &amp; L30)</f>
        <v>0</v>
      </c>
      <c r="N29" s="23">
        <f t="shared" si="6"/>
        <v>1.9595093023255818E-2</v>
      </c>
      <c r="O29" s="24">
        <f>COUNTIF(Vertices[Eigenvector Centrality], "&gt;= " &amp; N29) - COUNTIF(Vertices[Eigenvector Centrality], "&gt;=" &amp; N30)</f>
        <v>0</v>
      </c>
      <c r="P29" s="23">
        <f t="shared" si="7"/>
        <v>15.60821995348836</v>
      </c>
      <c r="Q29" s="24">
        <f>COUNTIF(Vertices[PageRank], "&gt;= " &amp; P29) - COUNTIF(Vertices[PageRank], "&gt;=" &amp; P30)</f>
        <v>1</v>
      </c>
      <c r="R29" s="23">
        <f t="shared" si="8"/>
        <v>0.62790697674418605</v>
      </c>
      <c r="S29" s="28">
        <f>COUNTIF(Vertices[Clustering Coefficient], "&gt;= " &amp; R29) - COUNTIF(Vertices[Clustering Coefficient], "&gt;=" &amp; R30)</f>
        <v>0</v>
      </c>
      <c r="T29" s="23">
        <f t="shared" ca="1" si="9"/>
        <v>41647.777771587018</v>
      </c>
      <c r="U29" s="24">
        <f t="shared" ca="1" si="0"/>
        <v>25</v>
      </c>
    </row>
    <row r="30" spans="1:21" x14ac:dyDescent="0.25">
      <c r="A30" s="17"/>
      <c r="B30" s="17"/>
      <c r="D30" s="16">
        <f t="shared" si="1"/>
        <v>0</v>
      </c>
      <c r="E30" s="3">
        <f>COUNTIF(Vertices[Degree], "&gt;= " &amp; D30) - COUNTIF(Vertices[Degree], "&gt;=" &amp; D31)</f>
        <v>0</v>
      </c>
      <c r="F30" s="21">
        <f t="shared" si="2"/>
        <v>108.74418604651159</v>
      </c>
      <c r="G30" s="22">
        <f>COUNTIF(Vertices[In-Degree], "&gt;= " &amp; F30) - COUNTIF(Vertices[In-Degree], "&gt;=" &amp; F31)</f>
        <v>0</v>
      </c>
      <c r="H30" s="21">
        <f t="shared" si="3"/>
        <v>17.581395348837201</v>
      </c>
      <c r="I30" s="22">
        <f>COUNTIF(Vertices[Out-Degree], "&gt;= " &amp; H30) - COUNTIF(Vertices[Out-Degree], "&gt;=" &amp; H31)</f>
        <v>1</v>
      </c>
      <c r="J30" s="21">
        <f t="shared" si="4"/>
        <v>78728.014772465176</v>
      </c>
      <c r="K30" s="22">
        <f>COUNTIF(Vertices[Betweenness Centrality], "&gt;= " &amp; J30) - COUNTIF(Vertices[Betweenness Centrality], "&gt;=" &amp; J31)</f>
        <v>0</v>
      </c>
      <c r="L30" s="21">
        <f t="shared" si="5"/>
        <v>0.65116279069767447</v>
      </c>
      <c r="M30" s="22">
        <f>COUNTIF(Vertices[Closeness Centrality], "&gt;= " &amp; L30) - COUNTIF(Vertices[Closeness Centrality], "&gt;=" &amp; L31)</f>
        <v>0</v>
      </c>
      <c r="N30" s="21">
        <f t="shared" si="6"/>
        <v>2.032083720930233E-2</v>
      </c>
      <c r="O30" s="22">
        <f>COUNTIF(Vertices[Eigenvector Centrality], "&gt;= " &amp; N30) - COUNTIF(Vertices[Eigenvector Centrality], "&gt;=" &amp; N31)</f>
        <v>1</v>
      </c>
      <c r="P30" s="21">
        <f t="shared" si="7"/>
        <v>16.176998581395338</v>
      </c>
      <c r="Q30" s="22">
        <f>COUNTIF(Vertices[PageRank], "&gt;= " &amp; P30) - COUNTIF(Vertices[PageRank], "&gt;=" &amp; P31)</f>
        <v>0</v>
      </c>
      <c r="R30" s="21">
        <f t="shared" si="8"/>
        <v>0.65116279069767447</v>
      </c>
      <c r="S30" s="27">
        <f>COUNTIF(Vertices[Clustering Coefficient], "&gt;= " &amp; R30) - COUNTIF(Vertices[Clustering Coefficient], "&gt;=" &amp; R31)</f>
        <v>4</v>
      </c>
      <c r="T30" s="21">
        <f t="shared" ca="1" si="9"/>
        <v>41747.006286875563</v>
      </c>
      <c r="U30" s="22">
        <f t="shared" ca="1" si="0"/>
        <v>39</v>
      </c>
    </row>
    <row r="31" spans="1:21" x14ac:dyDescent="0.25">
      <c r="D31" s="16">
        <f t="shared" si="1"/>
        <v>0</v>
      </c>
      <c r="E31" s="3">
        <f>COUNTIF(Vertices[Degree], "&gt;= " &amp; D31) - COUNTIF(Vertices[Degree], "&gt;=" &amp; D32)</f>
        <v>0</v>
      </c>
      <c r="F31" s="23">
        <f t="shared" si="2"/>
        <v>112.62790697674414</v>
      </c>
      <c r="G31" s="24">
        <f>COUNTIF(Vertices[In-Degree], "&gt;= " &amp; F31) - COUNTIF(Vertices[In-Degree], "&gt;=" &amp; F32)</f>
        <v>0</v>
      </c>
      <c r="H31" s="23">
        <f t="shared" si="3"/>
        <v>18.209302325581387</v>
      </c>
      <c r="I31" s="24">
        <f>COUNTIF(Vertices[Out-Degree], "&gt;= " &amp; H31) - COUNTIF(Vertices[Out-Degree], "&gt;=" &amp; H32)</f>
        <v>0</v>
      </c>
      <c r="J31" s="23">
        <f t="shared" si="4"/>
        <v>81539.729585767505</v>
      </c>
      <c r="K31" s="24">
        <f>COUNTIF(Vertices[Betweenness Centrality], "&gt;= " &amp; J31) - COUNTIF(Vertices[Betweenness Centrality], "&gt;=" &amp; J32)</f>
        <v>0</v>
      </c>
      <c r="L31" s="23">
        <f t="shared" si="5"/>
        <v>0.67441860465116288</v>
      </c>
      <c r="M31" s="24">
        <f>COUNTIF(Vertices[Closeness Centrality], "&gt;= " &amp; L31) - COUNTIF(Vertices[Closeness Centrality], "&gt;=" &amp; L32)</f>
        <v>0</v>
      </c>
      <c r="N31" s="23">
        <f t="shared" si="6"/>
        <v>2.1046581395348842E-2</v>
      </c>
      <c r="O31" s="24">
        <f>COUNTIF(Vertices[Eigenvector Centrality], "&gt;= " &amp; N31) - COUNTIF(Vertices[Eigenvector Centrality], "&gt;=" &amp; N32)</f>
        <v>0</v>
      </c>
      <c r="P31" s="23">
        <f t="shared" si="7"/>
        <v>16.745777209302315</v>
      </c>
      <c r="Q31" s="24">
        <f>COUNTIF(Vertices[PageRank], "&gt;= " &amp; P31) - COUNTIF(Vertices[PageRank], "&gt;=" &amp; P32)</f>
        <v>1</v>
      </c>
      <c r="R31" s="23">
        <f t="shared" si="8"/>
        <v>0.67441860465116288</v>
      </c>
      <c r="S31" s="28">
        <f>COUNTIF(Vertices[Clustering Coefficient], "&gt;= " &amp; R31) - COUNTIF(Vertices[Clustering Coefficient], "&gt;=" &amp; R32)</f>
        <v>0</v>
      </c>
      <c r="T31" s="23">
        <f t="shared" ca="1" si="9"/>
        <v>41846.234802164108</v>
      </c>
      <c r="U31" s="24">
        <f t="shared" ca="1" si="0"/>
        <v>20</v>
      </c>
    </row>
    <row r="32" spans="1:21" x14ac:dyDescent="0.25">
      <c r="D32" s="16">
        <f t="shared" si="1"/>
        <v>0</v>
      </c>
      <c r="E32" s="3">
        <f>COUNTIF(Vertices[Degree], "&gt;= " &amp; D32) - COUNTIF(Vertices[Degree], "&gt;=" &amp; D33)</f>
        <v>0</v>
      </c>
      <c r="F32" s="21">
        <f t="shared" si="2"/>
        <v>116.5116279069767</v>
      </c>
      <c r="G32" s="22">
        <f>COUNTIF(Vertices[In-Degree], "&gt;= " &amp; F32) - COUNTIF(Vertices[In-Degree], "&gt;=" &amp; F33)</f>
        <v>0</v>
      </c>
      <c r="H32" s="21">
        <f t="shared" si="3"/>
        <v>18.837209302325572</v>
      </c>
      <c r="I32" s="22">
        <f>COUNTIF(Vertices[Out-Degree], "&gt;= " &amp; H32) - COUNTIF(Vertices[Out-Degree], "&gt;=" &amp; H33)</f>
        <v>3</v>
      </c>
      <c r="J32" s="21">
        <f t="shared" si="4"/>
        <v>84351.444399069835</v>
      </c>
      <c r="K32" s="22">
        <f>COUNTIF(Vertices[Betweenness Centrality], "&gt;= " &amp; J32) - COUNTIF(Vertices[Betweenness Centrality], "&gt;=" &amp; J33)</f>
        <v>0</v>
      </c>
      <c r="L32" s="21">
        <f t="shared" si="5"/>
        <v>0.69767441860465129</v>
      </c>
      <c r="M32" s="22">
        <f>COUNTIF(Vertices[Closeness Centrality], "&gt;= " &amp; L32) - COUNTIF(Vertices[Closeness Centrality], "&gt;=" &amp; L33)</f>
        <v>0</v>
      </c>
      <c r="N32" s="21">
        <f t="shared" si="6"/>
        <v>2.1772325581395354E-2</v>
      </c>
      <c r="O32" s="22">
        <f>COUNTIF(Vertices[Eigenvector Centrality], "&gt;= " &amp; N32) - COUNTIF(Vertices[Eigenvector Centrality], "&gt;=" &amp; N33)</f>
        <v>0</v>
      </c>
      <c r="P32" s="21">
        <f t="shared" si="7"/>
        <v>17.314555837209291</v>
      </c>
      <c r="Q32" s="22">
        <f>COUNTIF(Vertices[PageRank], "&gt;= " &amp; P32) - COUNTIF(Vertices[PageRank], "&gt;=" &amp; P33)</f>
        <v>0</v>
      </c>
      <c r="R32" s="21">
        <f t="shared" si="8"/>
        <v>0.69767441860465129</v>
      </c>
      <c r="S32" s="27">
        <f>COUNTIF(Vertices[Clustering Coefficient], "&gt;= " &amp; R32) - COUNTIF(Vertices[Clustering Coefficient], "&gt;=" &amp; R33)</f>
        <v>0</v>
      </c>
      <c r="T32" s="21">
        <f t="shared" ca="1" si="9"/>
        <v>41945.463317452653</v>
      </c>
      <c r="U32" s="22">
        <f t="shared" ca="1" si="0"/>
        <v>19</v>
      </c>
    </row>
    <row r="33" spans="1:21" x14ac:dyDescent="0.25">
      <c r="D33" s="16">
        <f t="shared" si="1"/>
        <v>0</v>
      </c>
      <c r="E33" s="3">
        <f>COUNTIF(Vertices[Degree], "&gt;= " &amp; D33) - COUNTIF(Vertices[Degree], "&gt;=" &amp; D34)</f>
        <v>0</v>
      </c>
      <c r="F33" s="23">
        <f t="shared" si="2"/>
        <v>120.39534883720926</v>
      </c>
      <c r="G33" s="24">
        <f>COUNTIF(Vertices[In-Degree], "&gt;= " &amp; F33) - COUNTIF(Vertices[In-Degree], "&gt;=" &amp; F34)</f>
        <v>1</v>
      </c>
      <c r="H33" s="23">
        <f t="shared" si="3"/>
        <v>19.465116279069758</v>
      </c>
      <c r="I33" s="24">
        <f>COUNTIF(Vertices[Out-Degree], "&gt;= " &amp; H33) - COUNTIF(Vertices[Out-Degree], "&gt;=" &amp; H34)</f>
        <v>2</v>
      </c>
      <c r="J33" s="23">
        <f t="shared" si="4"/>
        <v>87163.159212372164</v>
      </c>
      <c r="K33" s="24">
        <f>COUNTIF(Vertices[Betweenness Centrality], "&gt;= " &amp; J33) - COUNTIF(Vertices[Betweenness Centrality], "&gt;=" &amp; J34)</f>
        <v>0</v>
      </c>
      <c r="L33" s="23">
        <f t="shared" si="5"/>
        <v>0.72093023255813971</v>
      </c>
      <c r="M33" s="24">
        <f>COUNTIF(Vertices[Closeness Centrality], "&gt;= " &amp; L33) - COUNTIF(Vertices[Closeness Centrality], "&gt;=" &amp; L34)</f>
        <v>0</v>
      </c>
      <c r="N33" s="23">
        <f t="shared" si="6"/>
        <v>2.2498069767441866E-2</v>
      </c>
      <c r="O33" s="24">
        <f>COUNTIF(Vertices[Eigenvector Centrality], "&gt;= " &amp; N33) - COUNTIF(Vertices[Eigenvector Centrality], "&gt;=" &amp; N34)</f>
        <v>0</v>
      </c>
      <c r="P33" s="23">
        <f t="shared" si="7"/>
        <v>17.883334465116267</v>
      </c>
      <c r="Q33" s="24">
        <f>COUNTIF(Vertices[PageRank], "&gt;= " &amp; P33) - COUNTIF(Vertices[PageRank], "&gt;=" &amp; P34)</f>
        <v>0</v>
      </c>
      <c r="R33" s="23">
        <f t="shared" si="8"/>
        <v>0.72093023255813971</v>
      </c>
      <c r="S33" s="28">
        <f>COUNTIF(Vertices[Clustering Coefficient], "&gt;= " &amp; R33) - COUNTIF(Vertices[Clustering Coefficient], "&gt;=" &amp; R34)</f>
        <v>0</v>
      </c>
      <c r="T33" s="23">
        <f t="shared" ca="1" si="9"/>
        <v>42044.691832741199</v>
      </c>
      <c r="U33" s="24">
        <f t="shared" ca="1" si="0"/>
        <v>12</v>
      </c>
    </row>
    <row r="34" spans="1:21" x14ac:dyDescent="0.25">
      <c r="D34" s="16">
        <f t="shared" si="1"/>
        <v>0</v>
      </c>
      <c r="E34" s="3">
        <f>COUNTIF(Vertices[Degree], "&gt;= " &amp; D34) - COUNTIF(Vertices[Degree], "&gt;=" &amp; D35)</f>
        <v>0</v>
      </c>
      <c r="F34" s="21">
        <f t="shared" si="2"/>
        <v>124.27906976744181</v>
      </c>
      <c r="G34" s="22">
        <f>COUNTIF(Vertices[In-Degree], "&gt;= " &amp; F34) - COUNTIF(Vertices[In-Degree], "&gt;=" &amp; F35)</f>
        <v>0</v>
      </c>
      <c r="H34" s="21">
        <f t="shared" si="3"/>
        <v>20.093023255813943</v>
      </c>
      <c r="I34" s="22">
        <f>COUNTIF(Vertices[Out-Degree], "&gt;= " &amp; H34) - COUNTIF(Vertices[Out-Degree], "&gt;=" &amp; H35)</f>
        <v>0</v>
      </c>
      <c r="J34" s="21">
        <f t="shared" si="4"/>
        <v>89974.874025674493</v>
      </c>
      <c r="K34" s="22">
        <f>COUNTIF(Vertices[Betweenness Centrality], "&gt;= " &amp; J34) - COUNTIF(Vertices[Betweenness Centrality], "&gt;=" &amp; J35)</f>
        <v>0</v>
      </c>
      <c r="L34" s="21">
        <f t="shared" si="5"/>
        <v>0.74418604651162812</v>
      </c>
      <c r="M34" s="22">
        <f>COUNTIF(Vertices[Closeness Centrality], "&gt;= " &amp; L34) - COUNTIF(Vertices[Closeness Centrality], "&gt;=" &amp; L35)</f>
        <v>0</v>
      </c>
      <c r="N34" s="21">
        <f t="shared" si="6"/>
        <v>2.3223813953488378E-2</v>
      </c>
      <c r="O34" s="22">
        <f>COUNTIF(Vertices[Eigenvector Centrality], "&gt;= " &amp; N34) - COUNTIF(Vertices[Eigenvector Centrality], "&gt;=" &amp; N35)</f>
        <v>0</v>
      </c>
      <c r="P34" s="21">
        <f t="shared" si="7"/>
        <v>18.452113093023243</v>
      </c>
      <c r="Q34" s="22">
        <f>COUNTIF(Vertices[PageRank], "&gt;= " &amp; P34) - COUNTIF(Vertices[PageRank], "&gt;=" &amp; P35)</f>
        <v>0</v>
      </c>
      <c r="R34" s="21">
        <f t="shared" si="8"/>
        <v>0.74418604651162812</v>
      </c>
      <c r="S34" s="27">
        <f>COUNTIF(Vertices[Clustering Coefficient], "&gt;= " &amp; R34) - COUNTIF(Vertices[Clustering Coefficient], "&gt;=" &amp; R35)</f>
        <v>0</v>
      </c>
      <c r="T34" s="21">
        <f t="shared" ca="1" si="9"/>
        <v>42143.920348029744</v>
      </c>
      <c r="U34" s="22">
        <f t="shared" ca="1" si="0"/>
        <v>12</v>
      </c>
    </row>
    <row r="35" spans="1:21" x14ac:dyDescent="0.25">
      <c r="D35" s="16">
        <f t="shared" si="1"/>
        <v>0</v>
      </c>
      <c r="E35" s="3">
        <f>COUNTIF(Vertices[Degree], "&gt;= " &amp; D35) - COUNTIF(Vertices[Degree], "&gt;=" &amp; D36)</f>
        <v>0</v>
      </c>
      <c r="F35" s="23">
        <f t="shared" si="2"/>
        <v>128.16279069767438</v>
      </c>
      <c r="G35" s="24">
        <f>COUNTIF(Vertices[In-Degree], "&gt;= " &amp; F35) - COUNTIF(Vertices[In-Degree], "&gt;=" &amp; F36)</f>
        <v>1</v>
      </c>
      <c r="H35" s="23">
        <f t="shared" si="3"/>
        <v>20.720930232558128</v>
      </c>
      <c r="I35" s="24">
        <f>COUNTIF(Vertices[Out-Degree], "&gt;= " &amp; H35) - COUNTIF(Vertices[Out-Degree], "&gt;=" &amp; H36)</f>
        <v>3</v>
      </c>
      <c r="J35" s="23">
        <f t="shared" si="4"/>
        <v>92786.588838976822</v>
      </c>
      <c r="K35" s="24">
        <f>COUNTIF(Vertices[Betweenness Centrality], "&gt;= " &amp; J35) - COUNTIF(Vertices[Betweenness Centrality], "&gt;=" &amp; J36)</f>
        <v>0</v>
      </c>
      <c r="L35" s="23">
        <f t="shared" si="5"/>
        <v>0.76744186046511653</v>
      </c>
      <c r="M35" s="24">
        <f>COUNTIF(Vertices[Closeness Centrality], "&gt;= " &amp; L35) - COUNTIF(Vertices[Closeness Centrality], "&gt;=" &amp; L36)</f>
        <v>0</v>
      </c>
      <c r="N35" s="23">
        <f t="shared" si="6"/>
        <v>2.394955813953489E-2</v>
      </c>
      <c r="O35" s="24">
        <f>COUNTIF(Vertices[Eigenvector Centrality], "&gt;= " &amp; N35) - COUNTIF(Vertices[Eigenvector Centrality], "&gt;=" &amp; N36)</f>
        <v>1</v>
      </c>
      <c r="P35" s="23">
        <f t="shared" si="7"/>
        <v>19.020891720930219</v>
      </c>
      <c r="Q35" s="24">
        <f>COUNTIF(Vertices[PageRank], "&gt;= " &amp; P35) - COUNTIF(Vertices[PageRank], "&gt;=" &amp; P36)</f>
        <v>0</v>
      </c>
      <c r="R35" s="23">
        <f t="shared" si="8"/>
        <v>0.76744186046511653</v>
      </c>
      <c r="S35" s="28">
        <f>COUNTIF(Vertices[Clustering Coefficient], "&gt;= " &amp; R35) - COUNTIF(Vertices[Clustering Coefficient], "&gt;=" &amp; R36)</f>
        <v>0</v>
      </c>
      <c r="T35" s="23">
        <f t="shared" ca="1" si="9"/>
        <v>42243.148863318289</v>
      </c>
      <c r="U35" s="24">
        <f t="shared" ca="1" si="0"/>
        <v>17</v>
      </c>
    </row>
    <row r="36" spans="1:21" x14ac:dyDescent="0.25">
      <c r="D36" s="16">
        <f t="shared" si="1"/>
        <v>0</v>
      </c>
      <c r="E36" s="3">
        <f>COUNTIF(Vertices[Degree], "&gt;= " &amp; D36) - COUNTIF(Vertices[Degree], "&gt;=" &amp; D37)</f>
        <v>0</v>
      </c>
      <c r="F36" s="21">
        <f t="shared" si="2"/>
        <v>132.04651162790694</v>
      </c>
      <c r="G36" s="22">
        <f>COUNTIF(Vertices[In-Degree], "&gt;= " &amp; F36) - COUNTIF(Vertices[In-Degree], "&gt;=" &amp; F37)</f>
        <v>0</v>
      </c>
      <c r="H36" s="21">
        <f t="shared" si="3"/>
        <v>21.348837209302314</v>
      </c>
      <c r="I36" s="22">
        <f>COUNTIF(Vertices[Out-Degree], "&gt;= " &amp; H36) - COUNTIF(Vertices[Out-Degree], "&gt;=" &amp; H37)</f>
        <v>0</v>
      </c>
      <c r="J36" s="21">
        <f t="shared" si="4"/>
        <v>95598.303652279152</v>
      </c>
      <c r="K36" s="22">
        <f>COUNTIF(Vertices[Betweenness Centrality], "&gt;= " &amp; J36) - COUNTIF(Vertices[Betweenness Centrality], "&gt;=" &amp; J37)</f>
        <v>0</v>
      </c>
      <c r="L36" s="21">
        <f t="shared" si="5"/>
        <v>0.79069767441860495</v>
      </c>
      <c r="M36" s="22">
        <f>COUNTIF(Vertices[Closeness Centrality], "&gt;= " &amp; L36) - COUNTIF(Vertices[Closeness Centrality], "&gt;=" &amp; L37)</f>
        <v>0</v>
      </c>
      <c r="N36" s="21">
        <f t="shared" si="6"/>
        <v>2.4675302325581402E-2</v>
      </c>
      <c r="O36" s="22">
        <f>COUNTIF(Vertices[Eigenvector Centrality], "&gt;= " &amp; N36) - COUNTIF(Vertices[Eigenvector Centrality], "&gt;=" &amp; N37)</f>
        <v>0</v>
      </c>
      <c r="P36" s="21">
        <f t="shared" si="7"/>
        <v>19.589670348837195</v>
      </c>
      <c r="Q36" s="22">
        <f>COUNTIF(Vertices[PageRank], "&gt;= " &amp; P36) - COUNTIF(Vertices[PageRank], "&gt;=" &amp; P37)</f>
        <v>0</v>
      </c>
      <c r="R36" s="21">
        <f t="shared" si="8"/>
        <v>0.79069767441860495</v>
      </c>
      <c r="S36" s="27">
        <f>COUNTIF(Vertices[Clustering Coefficient], "&gt;= " &amp; R36) - COUNTIF(Vertices[Clustering Coefficient], "&gt;=" &amp; R37)</f>
        <v>0</v>
      </c>
      <c r="T36" s="21">
        <f t="shared" ca="1" si="9"/>
        <v>42342.377378606834</v>
      </c>
      <c r="U36" s="22">
        <f t="shared" ca="1" si="0"/>
        <v>18</v>
      </c>
    </row>
    <row r="37" spans="1:21" x14ac:dyDescent="0.25">
      <c r="D37" s="16">
        <f t="shared" si="1"/>
        <v>0</v>
      </c>
      <c r="E37" s="3">
        <f>COUNTIF(Vertices[Degree], "&gt;= " &amp; D37) - COUNTIF(Vertices[Degree], "&gt;=" &amp; D38)</f>
        <v>0</v>
      </c>
      <c r="F37" s="23">
        <f t="shared" si="2"/>
        <v>135.93023255813949</v>
      </c>
      <c r="G37" s="24">
        <f>COUNTIF(Vertices[In-Degree], "&gt;= " &amp; F37) - COUNTIF(Vertices[In-Degree], "&gt;=" &amp; F38)</f>
        <v>0</v>
      </c>
      <c r="H37" s="23">
        <f t="shared" si="3"/>
        <v>21.976744186046499</v>
      </c>
      <c r="I37" s="24">
        <f>COUNTIF(Vertices[Out-Degree], "&gt;= " &amp; H37) - COUNTIF(Vertices[Out-Degree], "&gt;=" &amp; H38)</f>
        <v>2</v>
      </c>
      <c r="J37" s="23">
        <f t="shared" si="4"/>
        <v>98410.018465581481</v>
      </c>
      <c r="K37" s="24">
        <f>COUNTIF(Vertices[Betweenness Centrality], "&gt;= " &amp; J37) - COUNTIF(Vertices[Betweenness Centrality], "&gt;=" &amp; J38)</f>
        <v>0</v>
      </c>
      <c r="L37" s="23">
        <f t="shared" si="5"/>
        <v>0.81395348837209336</v>
      </c>
      <c r="M37" s="24">
        <f>COUNTIF(Vertices[Closeness Centrality], "&gt;= " &amp; L37) - COUNTIF(Vertices[Closeness Centrality], "&gt;=" &amp; L38)</f>
        <v>0</v>
      </c>
      <c r="N37" s="23">
        <f t="shared" si="6"/>
        <v>2.5401046511627914E-2</v>
      </c>
      <c r="O37" s="24">
        <f>COUNTIF(Vertices[Eigenvector Centrality], "&gt;= " &amp; N37) - COUNTIF(Vertices[Eigenvector Centrality], "&gt;=" &amp; N38)</f>
        <v>0</v>
      </c>
      <c r="P37" s="23">
        <f t="shared" si="7"/>
        <v>20.158448976744172</v>
      </c>
      <c r="Q37" s="24">
        <f>COUNTIF(Vertices[PageRank], "&gt;= " &amp; P37) - COUNTIF(Vertices[PageRank], "&gt;=" &amp; P38)</f>
        <v>0</v>
      </c>
      <c r="R37" s="23">
        <f t="shared" si="8"/>
        <v>0.81395348837209336</v>
      </c>
      <c r="S37" s="28">
        <f>COUNTIF(Vertices[Clustering Coefficient], "&gt;= " &amp; R37) - COUNTIF(Vertices[Clustering Coefficient], "&gt;=" &amp; R38)</f>
        <v>1</v>
      </c>
      <c r="T37" s="23">
        <f t="shared" ca="1" si="9"/>
        <v>42441.605893895379</v>
      </c>
      <c r="U37" s="24">
        <f t="shared" ca="1" si="0"/>
        <v>9</v>
      </c>
    </row>
    <row r="38" spans="1:21" x14ac:dyDescent="0.25">
      <c r="D38" s="16">
        <f t="shared" si="1"/>
        <v>0</v>
      </c>
      <c r="E38" s="3">
        <f>COUNTIF(Vertices[Degree], "&gt;= " &amp; D38) - COUNTIF(Vertices[Degree], "&gt;=" &amp; D39)</f>
        <v>0</v>
      </c>
      <c r="F38" s="21">
        <f t="shared" si="2"/>
        <v>139.81395348837205</v>
      </c>
      <c r="G38" s="22">
        <f>COUNTIF(Vertices[In-Degree], "&gt;= " &amp; F38) - COUNTIF(Vertices[In-Degree], "&gt;=" &amp; F39)</f>
        <v>0</v>
      </c>
      <c r="H38" s="21">
        <f t="shared" si="3"/>
        <v>22.604651162790685</v>
      </c>
      <c r="I38" s="22">
        <f>COUNTIF(Vertices[Out-Degree], "&gt;= " &amp; H38) - COUNTIF(Vertices[Out-Degree], "&gt;=" &amp; H39)</f>
        <v>2</v>
      </c>
      <c r="J38" s="21">
        <f t="shared" si="4"/>
        <v>101221.73327888381</v>
      </c>
      <c r="K38" s="22">
        <f>COUNTIF(Vertices[Betweenness Centrality], "&gt;= " &amp; J38) - COUNTIF(Vertices[Betweenness Centrality], "&gt;=" &amp; J39)</f>
        <v>0</v>
      </c>
      <c r="L38" s="21">
        <f t="shared" si="5"/>
        <v>0.83720930232558177</v>
      </c>
      <c r="M38" s="22">
        <f>COUNTIF(Vertices[Closeness Centrality], "&gt;= " &amp; L38) - COUNTIF(Vertices[Closeness Centrality], "&gt;=" &amp; L39)</f>
        <v>0</v>
      </c>
      <c r="N38" s="21">
        <f t="shared" si="6"/>
        <v>2.6126790697674426E-2</v>
      </c>
      <c r="O38" s="22">
        <f>COUNTIF(Vertices[Eigenvector Centrality], "&gt;= " &amp; N38) - COUNTIF(Vertices[Eigenvector Centrality], "&gt;=" &amp; N39)</f>
        <v>0</v>
      </c>
      <c r="P38" s="21">
        <f t="shared" si="7"/>
        <v>20.727227604651148</v>
      </c>
      <c r="Q38" s="22">
        <f>COUNTIF(Vertices[PageRank], "&gt;= " &amp; P38) - COUNTIF(Vertices[PageRank], "&gt;=" &amp; P39)</f>
        <v>0</v>
      </c>
      <c r="R38" s="21">
        <f t="shared" si="8"/>
        <v>0.83720930232558177</v>
      </c>
      <c r="S38" s="27">
        <f>COUNTIF(Vertices[Clustering Coefficient], "&gt;= " &amp; R38) - COUNTIF(Vertices[Clustering Coefficient], "&gt;=" &amp; R39)</f>
        <v>0</v>
      </c>
      <c r="T38" s="21">
        <f t="shared" ca="1" si="9"/>
        <v>42540.834409183924</v>
      </c>
      <c r="U38" s="22">
        <f t="shared" ca="1" si="0"/>
        <v>12</v>
      </c>
    </row>
    <row r="39" spans="1:21" x14ac:dyDescent="0.25">
      <c r="D39" s="16">
        <f t="shared" si="1"/>
        <v>0</v>
      </c>
      <c r="E39" s="3">
        <f>COUNTIF(Vertices[Degree], "&gt;= " &amp; D39) - COUNTIF(Vertices[Degree], "&gt;=" &amp; D40)</f>
        <v>0</v>
      </c>
      <c r="F39" s="23">
        <f t="shared" si="2"/>
        <v>143.69767441860461</v>
      </c>
      <c r="G39" s="24">
        <f>COUNTIF(Vertices[In-Degree], "&gt;= " &amp; F39) - COUNTIF(Vertices[In-Degree], "&gt;=" &amp; F40)</f>
        <v>0</v>
      </c>
      <c r="H39" s="23">
        <f t="shared" si="3"/>
        <v>23.23255813953487</v>
      </c>
      <c r="I39" s="24">
        <f>COUNTIF(Vertices[Out-Degree], "&gt;= " &amp; H39) - COUNTIF(Vertices[Out-Degree], "&gt;=" &amp; H40)</f>
        <v>0</v>
      </c>
      <c r="J39" s="23">
        <f t="shared" si="4"/>
        <v>104033.44809218614</v>
      </c>
      <c r="K39" s="24">
        <f>COUNTIF(Vertices[Betweenness Centrality], "&gt;= " &amp; J39) - COUNTIF(Vertices[Betweenness Centrality], "&gt;=" &amp; J40)</f>
        <v>0</v>
      </c>
      <c r="L39" s="23">
        <f t="shared" si="5"/>
        <v>0.86046511627907019</v>
      </c>
      <c r="M39" s="24">
        <f>COUNTIF(Vertices[Closeness Centrality], "&gt;= " &amp; L39) - COUNTIF(Vertices[Closeness Centrality], "&gt;=" &amp; L40)</f>
        <v>0</v>
      </c>
      <c r="N39" s="23">
        <f t="shared" si="6"/>
        <v>2.6852534883720938E-2</v>
      </c>
      <c r="O39" s="24">
        <f>COUNTIF(Vertices[Eigenvector Centrality], "&gt;= " &amp; N39) - COUNTIF(Vertices[Eigenvector Centrality], "&gt;=" &amp; N40)</f>
        <v>0</v>
      </c>
      <c r="P39" s="23">
        <f t="shared" si="7"/>
        <v>21.296006232558124</v>
      </c>
      <c r="Q39" s="24">
        <f>COUNTIF(Vertices[PageRank], "&gt;= " &amp; P39) - COUNTIF(Vertices[PageRank], "&gt;=" &amp; P40)</f>
        <v>0</v>
      </c>
      <c r="R39" s="23">
        <f t="shared" si="8"/>
        <v>0.86046511627907019</v>
      </c>
      <c r="S39" s="28">
        <f>COUNTIF(Vertices[Clustering Coefficient], "&gt;= " &amp; R39) - COUNTIF(Vertices[Clustering Coefficient], "&gt;=" &amp; R40)</f>
        <v>0</v>
      </c>
      <c r="T39" s="23">
        <f t="shared" ca="1" si="9"/>
        <v>42640.06292447247</v>
      </c>
      <c r="U39" s="24">
        <f t="shared" ca="1" si="0"/>
        <v>18</v>
      </c>
    </row>
    <row r="40" spans="1:21" x14ac:dyDescent="0.25">
      <c r="D40" s="16">
        <f t="shared" si="1"/>
        <v>0</v>
      </c>
      <c r="E40" s="3">
        <f>COUNTIF(Vertices[Degree], "&gt;= " &amp; D40) - COUNTIF(Vertices[Degree], "&gt;=" &amp; D41)</f>
        <v>0</v>
      </c>
      <c r="F40" s="21">
        <f t="shared" si="2"/>
        <v>147.58139534883716</v>
      </c>
      <c r="G40" s="22">
        <f>COUNTIF(Vertices[In-Degree], "&gt;= " &amp; F40) - COUNTIF(Vertices[In-Degree], "&gt;=" &amp; F41)</f>
        <v>0</v>
      </c>
      <c r="H40" s="21">
        <f t="shared" si="3"/>
        <v>23.860465116279055</v>
      </c>
      <c r="I40" s="22">
        <f>COUNTIF(Vertices[Out-Degree], "&gt;= " &amp; H40) - COUNTIF(Vertices[Out-Degree], "&gt;=" &amp; H41)</f>
        <v>1</v>
      </c>
      <c r="J40" s="21">
        <f t="shared" si="4"/>
        <v>106845.16290548847</v>
      </c>
      <c r="K40" s="22">
        <f>COUNTIF(Vertices[Betweenness Centrality], "&gt;= " &amp; J40) - COUNTIF(Vertices[Betweenness Centrality], "&gt;=" &amp; J41)</f>
        <v>0</v>
      </c>
      <c r="L40" s="21">
        <f t="shared" si="5"/>
        <v>0.8837209302325586</v>
      </c>
      <c r="M40" s="22">
        <f>COUNTIF(Vertices[Closeness Centrality], "&gt;= " &amp; L40) - COUNTIF(Vertices[Closeness Centrality], "&gt;=" &amp; L41)</f>
        <v>0</v>
      </c>
      <c r="N40" s="21">
        <f t="shared" si="6"/>
        <v>2.7578279069767449E-2</v>
      </c>
      <c r="O40" s="22">
        <f>COUNTIF(Vertices[Eigenvector Centrality], "&gt;= " &amp; N40) - COUNTIF(Vertices[Eigenvector Centrality], "&gt;=" &amp; N41)</f>
        <v>0</v>
      </c>
      <c r="P40" s="21">
        <f t="shared" si="7"/>
        <v>21.8647848604651</v>
      </c>
      <c r="Q40" s="22">
        <f>COUNTIF(Vertices[PageRank], "&gt;= " &amp; P40) - COUNTIF(Vertices[PageRank], "&gt;=" &amp; P41)</f>
        <v>0</v>
      </c>
      <c r="R40" s="21">
        <f t="shared" si="8"/>
        <v>0.8837209302325586</v>
      </c>
      <c r="S40" s="27">
        <f>COUNTIF(Vertices[Clustering Coefficient], "&gt;= " &amp; R40) - COUNTIF(Vertices[Clustering Coefficient], "&gt;=" &amp; R41)</f>
        <v>0</v>
      </c>
      <c r="T40" s="21">
        <f t="shared" ca="1" si="9"/>
        <v>42739.291439761015</v>
      </c>
      <c r="U40" s="22">
        <f t="shared" ca="1" si="0"/>
        <v>20</v>
      </c>
    </row>
    <row r="41" spans="1:21" x14ac:dyDescent="0.25">
      <c r="D41" s="16">
        <f t="shared" si="1"/>
        <v>0</v>
      </c>
      <c r="E41" s="3">
        <f>COUNTIF(Vertices[Degree], "&gt;= " &amp; D41) - COUNTIF(Vertices[Degree], "&gt;=" &amp; D42)</f>
        <v>0</v>
      </c>
      <c r="F41" s="23">
        <f t="shared" si="2"/>
        <v>151.46511627906972</v>
      </c>
      <c r="G41" s="24">
        <f>COUNTIF(Vertices[In-Degree], "&gt;= " &amp; F41) - COUNTIF(Vertices[In-Degree], "&gt;=" &amp; F42)</f>
        <v>0</v>
      </c>
      <c r="H41" s="23">
        <f t="shared" si="3"/>
        <v>24.488372093023241</v>
      </c>
      <c r="I41" s="24">
        <f>COUNTIF(Vertices[Out-Degree], "&gt;= " &amp; H41) - COUNTIF(Vertices[Out-Degree], "&gt;=" &amp; H42)</f>
        <v>0</v>
      </c>
      <c r="J41" s="23">
        <f t="shared" si="4"/>
        <v>109656.8777187908</v>
      </c>
      <c r="K41" s="24">
        <f>COUNTIF(Vertices[Betweenness Centrality], "&gt;= " &amp; J41) - COUNTIF(Vertices[Betweenness Centrality], "&gt;=" &amp; J42)</f>
        <v>0</v>
      </c>
      <c r="L41" s="23">
        <f t="shared" si="5"/>
        <v>0.90697674418604701</v>
      </c>
      <c r="M41" s="24">
        <f>COUNTIF(Vertices[Closeness Centrality], "&gt;= " &amp; L41) - COUNTIF(Vertices[Closeness Centrality], "&gt;=" &amp; L42)</f>
        <v>0</v>
      </c>
      <c r="N41" s="23">
        <f t="shared" si="6"/>
        <v>2.8304023255813961E-2</v>
      </c>
      <c r="O41" s="24">
        <f>COUNTIF(Vertices[Eigenvector Centrality], "&gt;= " &amp; N41) - COUNTIF(Vertices[Eigenvector Centrality], "&gt;=" &amp; N42)</f>
        <v>0</v>
      </c>
      <c r="P41" s="23">
        <f t="shared" si="7"/>
        <v>22.433563488372076</v>
      </c>
      <c r="Q41" s="24">
        <f>COUNTIF(Vertices[PageRank], "&gt;= " &amp; P41) - COUNTIF(Vertices[PageRank], "&gt;=" &amp; P42)</f>
        <v>0</v>
      </c>
      <c r="R41" s="23">
        <f t="shared" si="8"/>
        <v>0.90697674418604701</v>
      </c>
      <c r="S41" s="28">
        <f>COUNTIF(Vertices[Clustering Coefficient], "&gt;= " &amp; R41) - COUNTIF(Vertices[Clustering Coefficient], "&gt;=" &amp; R42)</f>
        <v>0</v>
      </c>
      <c r="T41" s="23">
        <f t="shared" ca="1" si="9"/>
        <v>42838.51995504956</v>
      </c>
      <c r="U41" s="24">
        <f t="shared" ca="1" si="0"/>
        <v>24</v>
      </c>
    </row>
    <row r="42" spans="1:21" x14ac:dyDescent="0.25">
      <c r="D42" s="16">
        <f t="shared" si="1"/>
        <v>0</v>
      </c>
      <c r="E42" s="3">
        <f>COUNTIF(Vertices[Degree], "&gt;= " &amp; D42) - COUNTIF(Vertices[Degree], "&gt;=" &amp; D43)</f>
        <v>0</v>
      </c>
      <c r="F42" s="21">
        <f t="shared" si="2"/>
        <v>155.34883720930227</v>
      </c>
      <c r="G42" s="22">
        <f>COUNTIF(Vertices[In-Degree], "&gt;= " &amp; F42) - COUNTIF(Vertices[In-Degree], "&gt;=" &amp; F43)</f>
        <v>0</v>
      </c>
      <c r="H42" s="21">
        <f t="shared" si="3"/>
        <v>25.116279069767426</v>
      </c>
      <c r="I42" s="22">
        <f>COUNTIF(Vertices[Out-Degree], "&gt;= " &amp; H42) - COUNTIF(Vertices[Out-Degree], "&gt;=" &amp; H43)</f>
        <v>0</v>
      </c>
      <c r="J42" s="21">
        <f t="shared" si="4"/>
        <v>112468.59253209313</v>
      </c>
      <c r="K42" s="22">
        <f>COUNTIF(Vertices[Betweenness Centrality], "&gt;= " &amp; J42) - COUNTIF(Vertices[Betweenness Centrality], "&gt;=" &amp; J43)</f>
        <v>0</v>
      </c>
      <c r="L42" s="21">
        <f t="shared" si="5"/>
        <v>0.93023255813953543</v>
      </c>
      <c r="M42" s="22">
        <f>COUNTIF(Vertices[Closeness Centrality], "&gt;= " &amp; L42) - COUNTIF(Vertices[Closeness Centrality], "&gt;=" &amp; L43)</f>
        <v>0</v>
      </c>
      <c r="N42" s="21">
        <f t="shared" si="6"/>
        <v>2.9029767441860473E-2</v>
      </c>
      <c r="O42" s="22">
        <f>COUNTIF(Vertices[Eigenvector Centrality], "&gt;= " &amp; N42) - COUNTIF(Vertices[Eigenvector Centrality], "&gt;=" &amp; N43)</f>
        <v>0</v>
      </c>
      <c r="P42" s="21">
        <f t="shared" si="7"/>
        <v>23.002342116279053</v>
      </c>
      <c r="Q42" s="22">
        <f>COUNTIF(Vertices[PageRank], "&gt;= " &amp; P42) - COUNTIF(Vertices[PageRank], "&gt;=" &amp; P43)</f>
        <v>0</v>
      </c>
      <c r="R42" s="21">
        <f t="shared" si="8"/>
        <v>0.93023255813953543</v>
      </c>
      <c r="S42" s="27">
        <f>COUNTIF(Vertices[Clustering Coefficient], "&gt;= " &amp; R42) - COUNTIF(Vertices[Clustering Coefficient], "&gt;=" &amp; R43)</f>
        <v>0</v>
      </c>
      <c r="T42" s="21">
        <f t="shared" ca="1" si="9"/>
        <v>42937.748470338105</v>
      </c>
      <c r="U42" s="22">
        <f t="shared" ca="1" si="0"/>
        <v>25</v>
      </c>
    </row>
    <row r="43" spans="1:21" x14ac:dyDescent="0.25">
      <c r="A43" s="17" t="s">
        <v>69</v>
      </c>
      <c r="B43" s="30" t="str">
        <f>IF(COUNT(Vertices[Degree])&gt;0, D2, NoMetricMessage)</f>
        <v>Not Available</v>
      </c>
      <c r="D43" s="16">
        <f t="shared" si="1"/>
        <v>0</v>
      </c>
      <c r="E43" s="3">
        <f>COUNTIF(Vertices[Degree], "&gt;= " &amp; D43) - COUNTIF(Vertices[Degree], "&gt;=" &amp; D44)</f>
        <v>0</v>
      </c>
      <c r="F43" s="23">
        <f t="shared" si="2"/>
        <v>159.23255813953483</v>
      </c>
      <c r="G43" s="24">
        <f>COUNTIF(Vertices[In-Degree], "&gt;= " &amp; F43) - COUNTIF(Vertices[In-Degree], "&gt;=" &amp; F44)</f>
        <v>0</v>
      </c>
      <c r="H43" s="23">
        <f t="shared" si="3"/>
        <v>25.744186046511611</v>
      </c>
      <c r="I43" s="24">
        <f>COUNTIF(Vertices[Out-Degree], "&gt;= " &amp; H43) - COUNTIF(Vertices[Out-Degree], "&gt;=" &amp; H44)</f>
        <v>1</v>
      </c>
      <c r="J43" s="23">
        <f t="shared" si="4"/>
        <v>115280.30734539546</v>
      </c>
      <c r="K43" s="24">
        <f>COUNTIF(Vertices[Betweenness Centrality], "&gt;= " &amp; J43) - COUNTIF(Vertices[Betweenness Centrality], "&gt;=" &amp; J44)</f>
        <v>0</v>
      </c>
      <c r="L43" s="23">
        <f t="shared" si="5"/>
        <v>0.95348837209302384</v>
      </c>
      <c r="M43" s="24">
        <f>COUNTIF(Vertices[Closeness Centrality], "&gt;= " &amp; L43) - COUNTIF(Vertices[Closeness Centrality], "&gt;=" &amp; L44)</f>
        <v>0</v>
      </c>
      <c r="N43" s="23">
        <f t="shared" si="6"/>
        <v>2.9755511627906985E-2</v>
      </c>
      <c r="O43" s="24">
        <f>COUNTIF(Vertices[Eigenvector Centrality], "&gt;= " &amp; N43) - COUNTIF(Vertices[Eigenvector Centrality], "&gt;=" &amp; N44)</f>
        <v>0</v>
      </c>
      <c r="P43" s="23">
        <f t="shared" si="7"/>
        <v>23.571120744186029</v>
      </c>
      <c r="Q43" s="24">
        <f>COUNTIF(Vertices[PageRank], "&gt;= " &amp; P43) - COUNTIF(Vertices[PageRank], "&gt;=" &amp; P44)</f>
        <v>0</v>
      </c>
      <c r="R43" s="23">
        <f t="shared" si="8"/>
        <v>0.95348837209302384</v>
      </c>
      <c r="S43" s="28">
        <f>COUNTIF(Vertices[Clustering Coefficient], "&gt;= " &amp; R43) - COUNTIF(Vertices[Clustering Coefficient], "&gt;=" &amp; R44)</f>
        <v>0</v>
      </c>
      <c r="T43" s="23">
        <f t="shared" ca="1" si="9"/>
        <v>43036.97698562665</v>
      </c>
      <c r="U43" s="24">
        <f t="shared" ca="1" si="0"/>
        <v>33</v>
      </c>
    </row>
    <row r="44" spans="1:21" x14ac:dyDescent="0.25">
      <c r="A44" s="17" t="s">
        <v>70</v>
      </c>
      <c r="B44" s="30" t="str">
        <f>IF(COUNT(Vertices[Degree])&gt;0, D45, NoMetricMessage)</f>
        <v>Not Available</v>
      </c>
      <c r="D44" s="16">
        <f t="shared" si="1"/>
        <v>0</v>
      </c>
      <c r="E44" s="3">
        <f>COUNTIF(Vertices[Degree], "&gt;= " &amp; D44) - COUNTIF(Vertices[Degree], "&gt;=" &amp; D45)</f>
        <v>0</v>
      </c>
      <c r="F44" s="21">
        <f t="shared" si="2"/>
        <v>163.11627906976739</v>
      </c>
      <c r="G44" s="22">
        <f>COUNTIF(Vertices[In-Degree], "&gt;= " &amp; F44) - COUNTIF(Vertices[In-Degree], "&gt;=" &amp; F45)</f>
        <v>0</v>
      </c>
      <c r="H44" s="21">
        <f t="shared" si="3"/>
        <v>26.372093023255797</v>
      </c>
      <c r="I44" s="22">
        <f>COUNTIF(Vertices[Out-Degree], "&gt;= " &amp; H44) - COUNTIF(Vertices[Out-Degree], "&gt;=" &amp; H45)</f>
        <v>0</v>
      </c>
      <c r="J44" s="21">
        <f t="shared" si="4"/>
        <v>118092.02215869779</v>
      </c>
      <c r="K44" s="22">
        <f>COUNTIF(Vertices[Betweenness Centrality], "&gt;= " &amp; J44) - COUNTIF(Vertices[Betweenness Centrality], "&gt;=" &amp; J45)</f>
        <v>0</v>
      </c>
      <c r="L44" s="21">
        <f t="shared" si="5"/>
        <v>0.97674418604651225</v>
      </c>
      <c r="M44" s="22">
        <f>COUNTIF(Vertices[Closeness Centrality], "&gt;= " &amp; L44) - COUNTIF(Vertices[Closeness Centrality], "&gt;=" &amp; L45)</f>
        <v>0</v>
      </c>
      <c r="N44" s="21">
        <f t="shared" si="6"/>
        <v>3.0481255813953497E-2</v>
      </c>
      <c r="O44" s="22">
        <f>COUNTIF(Vertices[Eigenvector Centrality], "&gt;= " &amp; N44) - COUNTIF(Vertices[Eigenvector Centrality], "&gt;=" &amp; N45)</f>
        <v>0</v>
      </c>
      <c r="P44" s="21">
        <f t="shared" si="7"/>
        <v>24.139899372093005</v>
      </c>
      <c r="Q44" s="22">
        <f>COUNTIF(Vertices[PageRank], "&gt;= " &amp; P44) - COUNTIF(Vertices[PageRank], "&gt;=" &amp; P45)</f>
        <v>0</v>
      </c>
      <c r="R44" s="21">
        <f t="shared" si="8"/>
        <v>0.97674418604651225</v>
      </c>
      <c r="S44" s="27">
        <f>COUNTIF(Vertices[Clustering Coefficient], "&gt;= " &amp; R44) - COUNTIF(Vertices[Clustering Coefficient], "&gt;=" &amp; R45)</f>
        <v>0</v>
      </c>
      <c r="T44" s="21">
        <f t="shared" ca="1" si="9"/>
        <v>43136.205500915195</v>
      </c>
      <c r="U44" s="22">
        <f t="shared" ca="1" si="0"/>
        <v>38</v>
      </c>
    </row>
    <row r="45" spans="1:21" x14ac:dyDescent="0.25">
      <c r="A45" s="17" t="s">
        <v>71</v>
      </c>
      <c r="B45" s="31" t="str">
        <f>IFERROR(AVERAGE(Vertices[Degree]),NoMetricMessage)</f>
        <v>Not Available</v>
      </c>
      <c r="D45" s="16">
        <f>MAX(Vertices[Degree])</f>
        <v>0</v>
      </c>
      <c r="E45" s="3">
        <f>COUNTIF(Vertices[Degree], "&gt;= " &amp; D45) - COUNTIF(Vertices[Degree], "&gt;=" &amp; D46)</f>
        <v>0</v>
      </c>
      <c r="F45" s="25">
        <f>MAX(Vertices[In-Degree])</f>
        <v>167</v>
      </c>
      <c r="G45" s="26">
        <f>COUNTIF(Vertices[In-Degree], "&gt;= " &amp; F45) - COUNTIF(Vertices[In-Degree], "&gt;=" &amp; F46)</f>
        <v>1</v>
      </c>
      <c r="H45" s="25">
        <f>MAX(Vertices[Out-Degree])</f>
        <v>27</v>
      </c>
      <c r="I45" s="26">
        <f>COUNTIF(Vertices[Out-Degree], "&gt;= " &amp; H45) - COUNTIF(Vertices[Out-Degree], "&gt;=" &amp; H46)</f>
        <v>1</v>
      </c>
      <c r="J45" s="25">
        <f>MAX(Vertices[Betweenness Centrality])</f>
        <v>120903.736972</v>
      </c>
      <c r="K45" s="26">
        <f>COUNTIF(Vertices[Betweenness Centrality], "&gt;= " &amp; J45) - COUNTIF(Vertices[Betweenness Centrality], "&gt;=" &amp; J46)</f>
        <v>1</v>
      </c>
      <c r="L45" s="25">
        <f>MAX(Vertices[Closeness Centrality])</f>
        <v>1</v>
      </c>
      <c r="M45" s="26">
        <f>COUNTIF(Vertices[Closeness Centrality], "&gt;= " &amp; L45) - COUNTIF(Vertices[Closeness Centrality], "&gt;=" &amp; L46)</f>
        <v>52</v>
      </c>
      <c r="N45" s="25">
        <f>MAX(Vertices[Eigenvector Centrality])</f>
        <v>3.1206999999999999E-2</v>
      </c>
      <c r="O45" s="26">
        <f>COUNTIF(Vertices[Eigenvector Centrality], "&gt;= " &amp; N45) - COUNTIF(Vertices[Eigenvector Centrality], "&gt;=" &amp; N46)</f>
        <v>1</v>
      </c>
      <c r="P45" s="25">
        <f>MAX(Vertices[PageRank])</f>
        <v>24.708677999999999</v>
      </c>
      <c r="Q45" s="26">
        <f>COUNTIF(Vertices[PageRank], "&gt;= " &amp; P45) - COUNTIF(Vertices[PageRank], "&gt;=" &amp; P46)</f>
        <v>1</v>
      </c>
      <c r="R45" s="25">
        <f>MAX(Vertices[Clustering Coefficient])</f>
        <v>1</v>
      </c>
      <c r="S45" s="29">
        <f>COUNTIF(Vertices[Clustering Coefficient], "&gt;= " &amp; R45) - COUNTIF(Vertices[Clustering Coefficient], "&gt;=" &amp; R46)</f>
        <v>4</v>
      </c>
      <c r="T45" s="25">
        <f ca="1">MAX(INDIRECT(DynamicFilterSourceColumnRange))</f>
        <v>43235.434016203704</v>
      </c>
      <c r="U45" s="26">
        <f t="shared" ca="1" si="0"/>
        <v>1</v>
      </c>
    </row>
    <row r="46" spans="1:21" x14ac:dyDescent="0.25">
      <c r="A46" s="17" t="s">
        <v>72</v>
      </c>
      <c r="B46" s="31" t="str">
        <f>IFERROR(MEDIAN(Vertices[Degree]),NoMetricMessage)</f>
        <v>Not Available</v>
      </c>
    </row>
    <row r="57" spans="1:2" x14ac:dyDescent="0.25">
      <c r="A57" s="17" t="s">
        <v>76</v>
      </c>
      <c r="B57" s="30">
        <f>IF(COUNT(Vertices[In-Degree])&gt;0, F2, NoMetricMessage)</f>
        <v>0</v>
      </c>
    </row>
    <row r="58" spans="1:2" x14ac:dyDescent="0.25">
      <c r="A58" s="17" t="s">
        <v>77</v>
      </c>
      <c r="B58" s="30">
        <f>IF(COUNT(Vertices[In-Degree])&gt;0, F45, NoMetricMessage)</f>
        <v>167</v>
      </c>
    </row>
    <row r="59" spans="1:2" x14ac:dyDescent="0.25">
      <c r="A59" s="17" t="s">
        <v>78</v>
      </c>
      <c r="B59" s="31">
        <f>IFERROR(AVERAGE(Vertices[In-Degree]),NoMetricMessage)</f>
        <v>2.5424528301886791</v>
      </c>
    </row>
    <row r="60" spans="1:2" x14ac:dyDescent="0.25">
      <c r="A60" s="17" t="s">
        <v>79</v>
      </c>
      <c r="B60" s="31">
        <f>IFERROR(MEDIAN(Vertices[In-Degree]),NoMetricMessage)</f>
        <v>1</v>
      </c>
    </row>
    <row r="71" spans="1:2" x14ac:dyDescent="0.25">
      <c r="A71" s="17" t="s">
        <v>82</v>
      </c>
      <c r="B71" s="30">
        <f>IF(COUNT(Vertices[Out-Degree])&gt;0, H2, NoMetricMessage)</f>
        <v>0</v>
      </c>
    </row>
    <row r="72" spans="1:2" x14ac:dyDescent="0.25">
      <c r="A72" s="17" t="s">
        <v>83</v>
      </c>
      <c r="B72" s="30">
        <f>IF(COUNT(Vertices[Out-Degree])&gt;0, H45, NoMetricMessage)</f>
        <v>27</v>
      </c>
    </row>
    <row r="73" spans="1:2" x14ac:dyDescent="0.25">
      <c r="A73" s="17" t="s">
        <v>84</v>
      </c>
      <c r="B73" s="31">
        <f>IFERROR(AVERAGE(Vertices[Out-Degree]),NoMetricMessage)</f>
        <v>2.5424528301886791</v>
      </c>
    </row>
    <row r="74" spans="1:2" x14ac:dyDescent="0.25">
      <c r="A74" s="17" t="s">
        <v>85</v>
      </c>
      <c r="B74" s="31">
        <f>IFERROR(MEDIAN(Vertices[Out-Degree]),NoMetricMessage)</f>
        <v>1</v>
      </c>
    </row>
    <row r="85" spans="1:2" x14ac:dyDescent="0.25">
      <c r="A85" s="17" t="s">
        <v>88</v>
      </c>
      <c r="B85" s="31">
        <f>IF(COUNT(Vertices[Betweenness Centrality])&gt;0, J2, NoMetricMessage)</f>
        <v>0</v>
      </c>
    </row>
    <row r="86" spans="1:2" x14ac:dyDescent="0.25">
      <c r="A86" s="17" t="s">
        <v>89</v>
      </c>
      <c r="B86" s="31">
        <f>IF(COUNT(Vertices[Betweenness Centrality])&gt;0, J45, NoMetricMessage)</f>
        <v>120903.736972</v>
      </c>
    </row>
    <row r="87" spans="1:2" x14ac:dyDescent="0.25">
      <c r="A87" s="17" t="s">
        <v>90</v>
      </c>
      <c r="B87" s="31">
        <f>IFERROR(AVERAGE(Vertices[Betweenness Centrality]),NoMetricMessage)</f>
        <v>1261.6320754740555</v>
      </c>
    </row>
    <row r="88" spans="1:2" x14ac:dyDescent="0.25">
      <c r="A88" s="17" t="s">
        <v>91</v>
      </c>
      <c r="B88" s="31">
        <f>IFERROR(MEDIAN(Vertices[Betweenness Centrality]),NoMetricMessage)</f>
        <v>0</v>
      </c>
    </row>
    <row r="99" spans="1:2" x14ac:dyDescent="0.25">
      <c r="A99" s="17" t="s">
        <v>94</v>
      </c>
      <c r="B99" s="31">
        <f>IF(COUNT(Vertices[Closeness Centrality])&gt;0, L2, NoMetricMessage)</f>
        <v>0</v>
      </c>
    </row>
    <row r="100" spans="1:2" x14ac:dyDescent="0.25">
      <c r="A100" s="17" t="s">
        <v>95</v>
      </c>
      <c r="B100" s="31">
        <f>IF(COUNT(Vertices[Closeness Centrality])&gt;0, L45, NoMetricMessage)</f>
        <v>1</v>
      </c>
    </row>
    <row r="101" spans="1:2" x14ac:dyDescent="0.25">
      <c r="A101" s="17" t="s">
        <v>96</v>
      </c>
      <c r="B101" s="31">
        <f>IFERROR(AVERAGE(Vertices[Closeness Centrality]),NoMetricMessage)</f>
        <v>8.0781287735849194E-2</v>
      </c>
    </row>
    <row r="102" spans="1:2" x14ac:dyDescent="0.25">
      <c r="A102" s="17" t="s">
        <v>97</v>
      </c>
      <c r="B102" s="31">
        <f>IFERROR(MEDIAN(Vertices[Closeness Centrality]),NoMetricMessage)</f>
        <v>4.5100000000000001E-4</v>
      </c>
    </row>
    <row r="113" spans="1:2" x14ac:dyDescent="0.25">
      <c r="A113" s="17" t="s">
        <v>100</v>
      </c>
      <c r="B113" s="31">
        <f>IF(COUNT(Vertices[Eigenvector Centrality])&gt;0, N2, NoMetricMessage)</f>
        <v>0</v>
      </c>
    </row>
    <row r="114" spans="1:2" x14ac:dyDescent="0.25">
      <c r="A114" s="17" t="s">
        <v>101</v>
      </c>
      <c r="B114" s="31">
        <f>IF(COUNT(Vertices[Eigenvector Centrality])&gt;0, N45, NoMetricMessage)</f>
        <v>3.1206999999999999E-2</v>
      </c>
    </row>
    <row r="115" spans="1:2" x14ac:dyDescent="0.25">
      <c r="A115" s="17" t="s">
        <v>102</v>
      </c>
      <c r="B115" s="31">
        <f>IFERROR(AVERAGE(Vertices[Eigenvector Centrality]),NoMetricMessage)</f>
        <v>1.1792216981132073E-3</v>
      </c>
    </row>
    <row r="116" spans="1:2" x14ac:dyDescent="0.25">
      <c r="A116" s="17" t="s">
        <v>103</v>
      </c>
      <c r="B116" s="31">
        <f>IFERROR(MEDIAN(Vertices[Eigenvector Centrality]),NoMetricMessage)</f>
        <v>1.08E-4</v>
      </c>
    </row>
    <row r="127" spans="1:2" x14ac:dyDescent="0.25">
      <c r="A127" s="17" t="s">
        <v>126</v>
      </c>
      <c r="B127" s="31">
        <f>IF(COUNT(Vertices[PageRank])&gt;0, P2, NoMetricMessage)</f>
        <v>0.251197</v>
      </c>
    </row>
    <row r="128" spans="1:2" x14ac:dyDescent="0.25">
      <c r="A128" s="17" t="s">
        <v>127</v>
      </c>
      <c r="B128" s="31">
        <f>IF(COUNT(Vertices[PageRank])&gt;0, P45, NoMetricMessage)</f>
        <v>24.708677999999999</v>
      </c>
    </row>
    <row r="129" spans="1:2" x14ac:dyDescent="0.25">
      <c r="A129" s="17" t="s">
        <v>128</v>
      </c>
      <c r="B129" s="31">
        <f>IFERROR(AVERAGE(Vertices[PageRank]),NoMetricMessage)</f>
        <v>0.99999934551886727</v>
      </c>
    </row>
    <row r="130" spans="1:2" x14ac:dyDescent="0.25">
      <c r="A130" s="17" t="s">
        <v>129</v>
      </c>
      <c r="B130" s="31">
        <f>IFERROR(MEDIAN(Vertices[PageRank]),NoMetricMessage)</f>
        <v>0.77027000000000001</v>
      </c>
    </row>
    <row r="141" spans="1:2" x14ac:dyDescent="0.25">
      <c r="A141" s="17" t="s">
        <v>106</v>
      </c>
      <c r="B141" s="31">
        <f>IF(COUNT(Vertices[Clustering Coefficient])&gt;0, R2, NoMetricMessage)</f>
        <v>0</v>
      </c>
    </row>
    <row r="142" spans="1:2" x14ac:dyDescent="0.25">
      <c r="A142" s="17" t="s">
        <v>107</v>
      </c>
      <c r="B142" s="31">
        <f>IF(COUNT(Vertices[Clustering Coefficient])&gt;0, R45, NoMetricMessage)</f>
        <v>1</v>
      </c>
    </row>
    <row r="143" spans="1:2" x14ac:dyDescent="0.25">
      <c r="A143" s="17" t="s">
        <v>108</v>
      </c>
      <c r="B143" s="31">
        <f>IFERROR(AVERAGE(Vertices[Clustering Coefficient]),NoMetricMessage)</f>
        <v>0.10552828607879308</v>
      </c>
    </row>
    <row r="144" spans="1:2" x14ac:dyDescent="0.25">
      <c r="A144" s="17" t="s">
        <v>109</v>
      </c>
      <c r="B144" s="31">
        <f>IFERROR(MEDIAN(Vertices[Clustering Coefficient]),NoMetricMessage)</f>
        <v>0</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1</v>
      </c>
      <c r="B1" s="5" t="s">
        <v>117</v>
      </c>
      <c r="C1" s="4" t="s">
        <v>2</v>
      </c>
      <c r="D1" s="4" t="s">
        <v>3</v>
      </c>
      <c r="E1" s="4" t="s">
        <v>148</v>
      </c>
      <c r="F1" s="5" t="s">
        <v>152</v>
      </c>
      <c r="G1" s="4" t="s">
        <v>8</v>
      </c>
      <c r="H1" s="4" t="s">
        <v>56</v>
      </c>
      <c r="J1" s="4" t="s">
        <v>12</v>
      </c>
      <c r="K1" s="4" t="s">
        <v>11</v>
      </c>
      <c r="M1" s="4" t="s">
        <v>16</v>
      </c>
      <c r="N1" s="4" t="s">
        <v>17</v>
      </c>
      <c r="O1" s="4" t="s">
        <v>18</v>
      </c>
      <c r="P1" s="4" t="s">
        <v>19</v>
      </c>
    </row>
    <row r="2" spans="1:18" x14ac:dyDescent="0.25">
      <c r="A2" s="1" t="s">
        <v>40</v>
      </c>
      <c r="B2" s="1" t="s">
        <v>118</v>
      </c>
      <c r="C2" t="s">
        <v>43</v>
      </c>
      <c r="D2" t="s">
        <v>44</v>
      </c>
      <c r="E2" t="s">
        <v>44</v>
      </c>
      <c r="F2" s="1" t="s">
        <v>40</v>
      </c>
      <c r="G2" t="s">
        <v>54</v>
      </c>
      <c r="H2" t="s">
        <v>145</v>
      </c>
      <c r="J2" t="s">
        <v>13</v>
      </c>
      <c r="K2">
        <v>108</v>
      </c>
      <c r="M2" t="s">
        <v>9835</v>
      </c>
      <c r="N2" t="s">
        <v>161</v>
      </c>
      <c r="O2">
        <v>43234</v>
      </c>
      <c r="P2">
        <v>43236.598182870403</v>
      </c>
    </row>
    <row r="3" spans="1:18" x14ac:dyDescent="0.25">
      <c r="A3" s="1" t="s">
        <v>41</v>
      </c>
      <c r="B3" s="1" t="s">
        <v>119</v>
      </c>
      <c r="C3" t="s">
        <v>41</v>
      </c>
      <c r="D3" t="s">
        <v>45</v>
      </c>
      <c r="E3" t="s">
        <v>45</v>
      </c>
      <c r="F3" s="1" t="s">
        <v>41</v>
      </c>
      <c r="G3" t="s">
        <v>55</v>
      </c>
      <c r="H3" t="s">
        <v>57</v>
      </c>
      <c r="J3" t="s">
        <v>23</v>
      </c>
      <c r="K3" t="s">
        <v>8304</v>
      </c>
      <c r="M3" t="s">
        <v>9835</v>
      </c>
      <c r="N3" t="s">
        <v>166</v>
      </c>
      <c r="O3">
        <v>43234</v>
      </c>
      <c r="P3">
        <v>43236.598182870403</v>
      </c>
    </row>
    <row r="4" spans="1:18" x14ac:dyDescent="0.25">
      <c r="A4" s="1" t="s">
        <v>42</v>
      </c>
      <c r="B4" s="1" t="s">
        <v>120</v>
      </c>
      <c r="C4" t="s">
        <v>42</v>
      </c>
      <c r="D4" t="s">
        <v>46</v>
      </c>
      <c r="E4" t="s">
        <v>46</v>
      </c>
      <c r="F4" s="1" t="s">
        <v>42</v>
      </c>
      <c r="G4">
        <v>0</v>
      </c>
      <c r="H4" t="s">
        <v>58</v>
      </c>
      <c r="J4" s="9" t="s">
        <v>66</v>
      </c>
      <c r="K4" s="9"/>
      <c r="M4" t="s">
        <v>9835</v>
      </c>
      <c r="N4" t="s">
        <v>9466</v>
      </c>
      <c r="O4">
        <v>1</v>
      </c>
      <c r="P4">
        <v>25</v>
      </c>
    </row>
    <row r="5" spans="1:18" ht="409.5" x14ac:dyDescent="0.25">
      <c r="A5">
        <v>1</v>
      </c>
      <c r="B5" s="1" t="s">
        <v>121</v>
      </c>
      <c r="C5" t="s">
        <v>40</v>
      </c>
      <c r="D5" t="s">
        <v>47</v>
      </c>
      <c r="E5" t="s">
        <v>47</v>
      </c>
      <c r="F5">
        <v>1</v>
      </c>
      <c r="G5">
        <v>1</v>
      </c>
      <c r="H5" t="s">
        <v>59</v>
      </c>
      <c r="J5" t="s">
        <v>155</v>
      </c>
      <c r="K5" s="10" t="s">
        <v>9837</v>
      </c>
      <c r="M5" t="s">
        <v>132</v>
      </c>
      <c r="N5" t="s">
        <v>9</v>
      </c>
      <c r="O5">
        <v>202.25347900390599</v>
      </c>
      <c r="P5">
        <v>9796.7470703125</v>
      </c>
    </row>
    <row r="6" spans="1:18" x14ac:dyDescent="0.25">
      <c r="A6">
        <v>0</v>
      </c>
      <c r="B6" s="1" t="s">
        <v>122</v>
      </c>
      <c r="C6">
        <v>1</v>
      </c>
      <c r="D6" t="s">
        <v>48</v>
      </c>
      <c r="E6" t="s">
        <v>48</v>
      </c>
      <c r="F6">
        <v>0</v>
      </c>
      <c r="H6" t="s">
        <v>60</v>
      </c>
      <c r="J6" t="s">
        <v>156</v>
      </c>
      <c r="K6">
        <v>1</v>
      </c>
      <c r="M6" t="s">
        <v>132</v>
      </c>
      <c r="N6" t="s">
        <v>10</v>
      </c>
      <c r="O6">
        <v>130.18653869628901</v>
      </c>
      <c r="P6">
        <v>9868.8134765625</v>
      </c>
      <c r="R6" t="s">
        <v>116</v>
      </c>
    </row>
    <row r="7" spans="1:18" x14ac:dyDescent="0.25">
      <c r="A7">
        <v>2</v>
      </c>
      <c r="B7">
        <v>1</v>
      </c>
      <c r="C7">
        <v>0</v>
      </c>
      <c r="D7" t="s">
        <v>49</v>
      </c>
      <c r="E7" t="s">
        <v>49</v>
      </c>
      <c r="F7">
        <v>2</v>
      </c>
      <c r="H7" t="s">
        <v>61</v>
      </c>
      <c r="J7" t="s">
        <v>157</v>
      </c>
      <c r="K7" t="s">
        <v>158</v>
      </c>
      <c r="M7" t="s">
        <v>132</v>
      </c>
      <c r="N7" t="s">
        <v>25</v>
      </c>
      <c r="O7">
        <v>0</v>
      </c>
      <c r="P7">
        <v>167</v>
      </c>
    </row>
    <row r="8" spans="1:18" x14ac:dyDescent="0.25">
      <c r="A8"/>
      <c r="B8">
        <v>2</v>
      </c>
      <c r="C8">
        <v>2</v>
      </c>
      <c r="D8" t="s">
        <v>50</v>
      </c>
      <c r="E8" t="s">
        <v>50</v>
      </c>
      <c r="H8" t="s">
        <v>62</v>
      </c>
      <c r="J8" t="s">
        <v>159</v>
      </c>
      <c r="K8" t="s">
        <v>8305</v>
      </c>
      <c r="M8" t="s">
        <v>132</v>
      </c>
      <c r="N8" t="s">
        <v>26</v>
      </c>
      <c r="O8">
        <v>0</v>
      </c>
      <c r="P8">
        <v>27</v>
      </c>
    </row>
    <row r="9" spans="1:18" x14ac:dyDescent="0.25">
      <c r="A9"/>
      <c r="B9">
        <v>3</v>
      </c>
      <c r="C9">
        <v>4</v>
      </c>
      <c r="D9" t="s">
        <v>51</v>
      </c>
      <c r="E9" t="s">
        <v>51</v>
      </c>
      <c r="H9" t="s">
        <v>63</v>
      </c>
      <c r="M9" t="s">
        <v>132</v>
      </c>
      <c r="N9" t="s">
        <v>27</v>
      </c>
      <c r="O9">
        <v>0</v>
      </c>
      <c r="P9">
        <v>120903.736972</v>
      </c>
    </row>
    <row r="10" spans="1:18" x14ac:dyDescent="0.25">
      <c r="A10"/>
      <c r="B10">
        <v>4</v>
      </c>
      <c r="D10" t="s">
        <v>52</v>
      </c>
      <c r="E10" t="s">
        <v>52</v>
      </c>
      <c r="H10" t="s">
        <v>64</v>
      </c>
      <c r="M10" t="s">
        <v>132</v>
      </c>
      <c r="N10" t="s">
        <v>28</v>
      </c>
      <c r="O10">
        <v>0</v>
      </c>
      <c r="P10">
        <v>1</v>
      </c>
    </row>
    <row r="11" spans="1:18" x14ac:dyDescent="0.25">
      <c r="A11"/>
      <c r="B11">
        <v>5</v>
      </c>
      <c r="D11" t="s">
        <v>37</v>
      </c>
      <c r="E11">
        <v>1</v>
      </c>
      <c r="H11" t="s">
        <v>65</v>
      </c>
      <c r="M11" t="s">
        <v>132</v>
      </c>
      <c r="N11" t="s">
        <v>29</v>
      </c>
      <c r="O11">
        <v>0</v>
      </c>
      <c r="P11">
        <v>3.1206999999999999E-2</v>
      </c>
    </row>
    <row r="12" spans="1:18" x14ac:dyDescent="0.25">
      <c r="A12"/>
      <c r="B12"/>
      <c r="D12" t="s">
        <v>53</v>
      </c>
      <c r="E12">
        <v>2</v>
      </c>
      <c r="H12">
        <v>0</v>
      </c>
      <c r="M12" t="s">
        <v>132</v>
      </c>
      <c r="N12" t="s">
        <v>123</v>
      </c>
      <c r="O12">
        <v>0.251197</v>
      </c>
      <c r="P12">
        <v>24.708677999999999</v>
      </c>
    </row>
    <row r="13" spans="1:18" x14ac:dyDescent="0.25">
      <c r="A13"/>
      <c r="B13"/>
      <c r="D13">
        <v>1</v>
      </c>
      <c r="E13">
        <v>3</v>
      </c>
      <c r="H13">
        <v>1</v>
      </c>
      <c r="M13" t="s">
        <v>132</v>
      </c>
      <c r="N13" t="s">
        <v>30</v>
      </c>
      <c r="O13">
        <v>0</v>
      </c>
      <c r="P13">
        <v>1</v>
      </c>
    </row>
    <row r="14" spans="1:18" x14ac:dyDescent="0.25">
      <c r="D14">
        <v>2</v>
      </c>
      <c r="E14">
        <v>4</v>
      </c>
      <c r="H14">
        <v>2</v>
      </c>
      <c r="M14" t="s">
        <v>132</v>
      </c>
      <c r="N14" t="s">
        <v>5411</v>
      </c>
      <c r="O14">
        <v>0</v>
      </c>
      <c r="P14">
        <v>14496</v>
      </c>
    </row>
    <row r="15" spans="1:18" x14ac:dyDescent="0.25">
      <c r="D15">
        <v>3</v>
      </c>
      <c r="E15">
        <v>5</v>
      </c>
      <c r="H15">
        <v>3</v>
      </c>
      <c r="M15" t="s">
        <v>132</v>
      </c>
      <c r="N15" t="s">
        <v>5412</v>
      </c>
      <c r="O15">
        <v>0</v>
      </c>
      <c r="P15">
        <v>72250706</v>
      </c>
    </row>
    <row r="16" spans="1:18" x14ac:dyDescent="0.25">
      <c r="D16">
        <v>4</v>
      </c>
      <c r="E16">
        <v>6</v>
      </c>
      <c r="H16">
        <v>4</v>
      </c>
      <c r="M16" t="s">
        <v>132</v>
      </c>
      <c r="N16" t="s">
        <v>5413</v>
      </c>
      <c r="O16">
        <v>0</v>
      </c>
      <c r="P16">
        <v>1200123</v>
      </c>
    </row>
    <row r="17" spans="4:16" x14ac:dyDescent="0.25">
      <c r="D17">
        <v>5</v>
      </c>
      <c r="E17">
        <v>7</v>
      </c>
      <c r="H17">
        <v>5</v>
      </c>
      <c r="M17" t="s">
        <v>132</v>
      </c>
      <c r="N17" t="s">
        <v>5414</v>
      </c>
      <c r="O17">
        <v>0</v>
      </c>
      <c r="P17">
        <v>291905</v>
      </c>
    </row>
    <row r="18" spans="4:16" x14ac:dyDescent="0.25">
      <c r="D18">
        <v>6</v>
      </c>
      <c r="E18">
        <v>8</v>
      </c>
      <c r="H18">
        <v>6</v>
      </c>
      <c r="M18" t="s">
        <v>132</v>
      </c>
      <c r="N18" t="s">
        <v>5420</v>
      </c>
      <c r="O18">
        <v>38968.607858796298</v>
      </c>
      <c r="P18">
        <v>43236</v>
      </c>
    </row>
    <row r="19" spans="4:16" x14ac:dyDescent="0.25">
      <c r="D19">
        <v>7</v>
      </c>
      <c r="E19">
        <v>9</v>
      </c>
      <c r="H19">
        <v>7</v>
      </c>
    </row>
    <row r="20" spans="4:16" x14ac:dyDescent="0.25">
      <c r="D20">
        <v>8</v>
      </c>
      <c r="H20">
        <v>8</v>
      </c>
    </row>
    <row r="21" spans="4:16" x14ac:dyDescent="0.25">
      <c r="D21">
        <v>9</v>
      </c>
      <c r="H21">
        <v>9</v>
      </c>
    </row>
    <row r="22" spans="4:16" x14ac:dyDescent="0.25">
      <c r="D22">
        <v>10</v>
      </c>
    </row>
    <row r="23" spans="4:16"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434F-670E-4F0A-A5CA-D71D51A3950B}">
  <dimension ref="A1:B102"/>
  <sheetViews>
    <sheetView topLeftCell="A58" workbookViewId="0"/>
  </sheetViews>
  <sheetFormatPr defaultRowHeight="15" x14ac:dyDescent="0.25"/>
  <cols>
    <col min="1" max="1" width="62.140625" customWidth="1"/>
    <col min="2" max="2" width="20.28515625" bestFit="1" customWidth="1"/>
  </cols>
  <sheetData>
    <row r="1" spans="1:2" ht="15" customHeight="1" x14ac:dyDescent="0.25">
      <c r="A1" s="10" t="s">
        <v>8311</v>
      </c>
      <c r="B1" s="10" t="s">
        <v>8312</v>
      </c>
    </row>
    <row r="2" spans="1:2" x14ac:dyDescent="0.25">
      <c r="A2" s="60" t="s">
        <v>1999</v>
      </c>
      <c r="B2" s="54">
        <v>33</v>
      </c>
    </row>
    <row r="3" spans="1:2" x14ac:dyDescent="0.25">
      <c r="A3" s="60" t="s">
        <v>1813</v>
      </c>
      <c r="B3" s="54">
        <v>23</v>
      </c>
    </row>
    <row r="4" spans="1:2" x14ac:dyDescent="0.25">
      <c r="A4" s="60" t="s">
        <v>1764</v>
      </c>
      <c r="B4" s="54">
        <v>20</v>
      </c>
    </row>
    <row r="5" spans="1:2" x14ac:dyDescent="0.25">
      <c r="A5" s="60" t="s">
        <v>1744</v>
      </c>
      <c r="B5" s="54">
        <v>18</v>
      </c>
    </row>
    <row r="6" spans="1:2" x14ac:dyDescent="0.25">
      <c r="A6" s="60" t="s">
        <v>1836</v>
      </c>
      <c r="B6" s="54">
        <v>15</v>
      </c>
    </row>
    <row r="7" spans="1:2" x14ac:dyDescent="0.25">
      <c r="A7" s="60" t="s">
        <v>1817</v>
      </c>
      <c r="B7" s="54">
        <v>14</v>
      </c>
    </row>
    <row r="8" spans="1:2" x14ac:dyDescent="0.25">
      <c r="A8" s="60" t="s">
        <v>1884</v>
      </c>
      <c r="B8" s="54">
        <v>11</v>
      </c>
    </row>
    <row r="9" spans="1:2" x14ac:dyDescent="0.25">
      <c r="A9" s="60" t="s">
        <v>1760</v>
      </c>
      <c r="B9" s="54">
        <v>11</v>
      </c>
    </row>
    <row r="10" spans="1:2" x14ac:dyDescent="0.25">
      <c r="A10" s="60" t="s">
        <v>1979</v>
      </c>
      <c r="B10" s="54">
        <v>10</v>
      </c>
    </row>
    <row r="11" spans="1:2" x14ac:dyDescent="0.25">
      <c r="A11" s="60" t="s">
        <v>1748</v>
      </c>
      <c r="B11" s="54">
        <v>9</v>
      </c>
    </row>
    <row r="14" spans="1:2" ht="15" customHeight="1" x14ac:dyDescent="0.25">
      <c r="A14" s="10" t="s">
        <v>8314</v>
      </c>
      <c r="B14" s="10" t="s">
        <v>8312</v>
      </c>
    </row>
    <row r="15" spans="1:2" x14ac:dyDescent="0.25">
      <c r="A15" s="54" t="s">
        <v>2139</v>
      </c>
      <c r="B15" s="54">
        <v>263</v>
      </c>
    </row>
    <row r="16" spans="1:2" x14ac:dyDescent="0.25">
      <c r="A16" s="54" t="s">
        <v>2142</v>
      </c>
      <c r="B16" s="54">
        <v>84</v>
      </c>
    </row>
    <row r="17" spans="1:2" x14ac:dyDescent="0.25">
      <c r="A17" s="54" t="s">
        <v>2138</v>
      </c>
      <c r="B17" s="54">
        <v>61</v>
      </c>
    </row>
    <row r="18" spans="1:2" x14ac:dyDescent="0.25">
      <c r="A18" s="54" t="s">
        <v>2141</v>
      </c>
      <c r="B18" s="54">
        <v>48</v>
      </c>
    </row>
    <row r="19" spans="1:2" x14ac:dyDescent="0.25">
      <c r="A19" s="54" t="s">
        <v>2148</v>
      </c>
      <c r="B19" s="54">
        <v>36</v>
      </c>
    </row>
    <row r="20" spans="1:2" x14ac:dyDescent="0.25">
      <c r="A20" s="54" t="s">
        <v>2137</v>
      </c>
      <c r="B20" s="54">
        <v>31</v>
      </c>
    </row>
    <row r="21" spans="1:2" x14ac:dyDescent="0.25">
      <c r="A21" s="54" t="s">
        <v>2144</v>
      </c>
      <c r="B21" s="54">
        <v>15</v>
      </c>
    </row>
    <row r="22" spans="1:2" x14ac:dyDescent="0.25">
      <c r="A22" s="54" t="s">
        <v>2162</v>
      </c>
      <c r="B22" s="54">
        <v>15</v>
      </c>
    </row>
    <row r="23" spans="1:2" x14ac:dyDescent="0.25">
      <c r="A23" s="54" t="s">
        <v>2136</v>
      </c>
      <c r="B23" s="54">
        <v>15</v>
      </c>
    </row>
    <row r="24" spans="1:2" x14ac:dyDescent="0.25">
      <c r="A24" s="54" t="s">
        <v>2181</v>
      </c>
      <c r="B24" s="54">
        <v>10</v>
      </c>
    </row>
    <row r="27" spans="1:2" ht="15" customHeight="1" x14ac:dyDescent="0.25">
      <c r="A27" s="10" t="s">
        <v>8316</v>
      </c>
      <c r="B27" s="10" t="s">
        <v>8312</v>
      </c>
    </row>
    <row r="28" spans="1:2" x14ac:dyDescent="0.25">
      <c r="A28" s="54" t="s">
        <v>2232</v>
      </c>
      <c r="B28" s="54">
        <v>36</v>
      </c>
    </row>
    <row r="29" spans="1:2" x14ac:dyDescent="0.25">
      <c r="A29" s="54" t="s">
        <v>2215</v>
      </c>
      <c r="B29" s="54">
        <v>33</v>
      </c>
    </row>
    <row r="30" spans="1:2" x14ac:dyDescent="0.25">
      <c r="A30" s="54" t="s">
        <v>8317</v>
      </c>
      <c r="B30" s="54">
        <v>14</v>
      </c>
    </row>
    <row r="31" spans="1:2" x14ac:dyDescent="0.25">
      <c r="A31" s="54" t="s">
        <v>8318</v>
      </c>
      <c r="B31" s="54">
        <v>14</v>
      </c>
    </row>
    <row r="32" spans="1:2" x14ac:dyDescent="0.25">
      <c r="A32" s="54" t="s">
        <v>8319</v>
      </c>
      <c r="B32" s="54">
        <v>14</v>
      </c>
    </row>
    <row r="33" spans="1:2" x14ac:dyDescent="0.25">
      <c r="A33" s="54" t="s">
        <v>2210</v>
      </c>
      <c r="B33" s="54">
        <v>14</v>
      </c>
    </row>
    <row r="34" spans="1:2" x14ac:dyDescent="0.25">
      <c r="A34" s="54" t="s">
        <v>2249</v>
      </c>
      <c r="B34" s="54">
        <v>12</v>
      </c>
    </row>
    <row r="35" spans="1:2" x14ac:dyDescent="0.25">
      <c r="A35" s="54" t="s">
        <v>2226</v>
      </c>
      <c r="B35" s="54">
        <v>10</v>
      </c>
    </row>
    <row r="36" spans="1:2" x14ac:dyDescent="0.25">
      <c r="A36" s="54" t="s">
        <v>2219</v>
      </c>
      <c r="B36" s="54">
        <v>8</v>
      </c>
    </row>
    <row r="37" spans="1:2" x14ac:dyDescent="0.25">
      <c r="A37" s="54" t="s">
        <v>8320</v>
      </c>
      <c r="B37" s="54">
        <v>7</v>
      </c>
    </row>
    <row r="40" spans="1:2" ht="15" customHeight="1" x14ac:dyDescent="0.25">
      <c r="A40" s="10" t="s">
        <v>8322</v>
      </c>
      <c r="B40" s="10" t="s">
        <v>8312</v>
      </c>
    </row>
    <row r="41" spans="1:2" x14ac:dyDescent="0.25">
      <c r="A41" s="62" t="s">
        <v>8323</v>
      </c>
      <c r="B41" s="62">
        <v>23</v>
      </c>
    </row>
    <row r="42" spans="1:2" x14ac:dyDescent="0.25">
      <c r="A42" s="62" t="s">
        <v>8324</v>
      </c>
      <c r="B42" s="62">
        <v>73</v>
      </c>
    </row>
    <row r="43" spans="1:2" x14ac:dyDescent="0.25">
      <c r="A43" s="62" t="s">
        <v>8325</v>
      </c>
      <c r="B43" s="62">
        <v>0</v>
      </c>
    </row>
    <row r="44" spans="1:2" x14ac:dyDescent="0.25">
      <c r="A44" s="62" t="s">
        <v>8326</v>
      </c>
      <c r="B44" s="62">
        <v>25869</v>
      </c>
    </row>
    <row r="45" spans="1:2" x14ac:dyDescent="0.25">
      <c r="A45" s="62" t="s">
        <v>8327</v>
      </c>
      <c r="B45" s="62">
        <v>25965</v>
      </c>
    </row>
    <row r="46" spans="1:2" x14ac:dyDescent="0.25">
      <c r="A46" s="62" t="s">
        <v>8328</v>
      </c>
      <c r="B46" s="62">
        <v>1097</v>
      </c>
    </row>
    <row r="47" spans="1:2" x14ac:dyDescent="0.25">
      <c r="A47" s="62" t="s">
        <v>8329</v>
      </c>
      <c r="B47" s="62">
        <v>631</v>
      </c>
    </row>
    <row r="48" spans="1:2" x14ac:dyDescent="0.25">
      <c r="A48" s="62" t="s">
        <v>8330</v>
      </c>
      <c r="B48" s="62">
        <v>584</v>
      </c>
    </row>
    <row r="49" spans="1:2" x14ac:dyDescent="0.25">
      <c r="A49" s="62" t="s">
        <v>2232</v>
      </c>
      <c r="B49" s="62">
        <v>421</v>
      </c>
    </row>
    <row r="50" spans="1:2" x14ac:dyDescent="0.25">
      <c r="A50" s="62" t="s">
        <v>9467</v>
      </c>
      <c r="B50" s="62">
        <v>279</v>
      </c>
    </row>
    <row r="53" spans="1:2" ht="15" customHeight="1" x14ac:dyDescent="0.25">
      <c r="A53" s="10" t="s">
        <v>8332</v>
      </c>
      <c r="B53" s="10" t="s">
        <v>8312</v>
      </c>
    </row>
    <row r="54" spans="1:2" x14ac:dyDescent="0.25">
      <c r="A54" s="62" t="s">
        <v>8333</v>
      </c>
      <c r="B54" s="62">
        <v>180</v>
      </c>
    </row>
    <row r="55" spans="1:2" x14ac:dyDescent="0.25">
      <c r="A55" s="62" t="s">
        <v>8334</v>
      </c>
      <c r="B55" s="62">
        <v>114</v>
      </c>
    </row>
    <row r="56" spans="1:2" x14ac:dyDescent="0.25">
      <c r="A56" s="62" t="s">
        <v>8335</v>
      </c>
      <c r="B56" s="62">
        <v>103</v>
      </c>
    </row>
    <row r="57" spans="1:2" x14ac:dyDescent="0.25">
      <c r="A57" s="62" t="s">
        <v>8336</v>
      </c>
      <c r="B57" s="62">
        <v>103</v>
      </c>
    </row>
    <row r="58" spans="1:2" x14ac:dyDescent="0.25">
      <c r="A58" s="62" t="s">
        <v>8337</v>
      </c>
      <c r="B58" s="62">
        <v>102</v>
      </c>
    </row>
    <row r="59" spans="1:2" x14ac:dyDescent="0.25">
      <c r="A59" s="62" t="s">
        <v>8338</v>
      </c>
      <c r="B59" s="62">
        <v>102</v>
      </c>
    </row>
    <row r="60" spans="1:2" x14ac:dyDescent="0.25">
      <c r="A60" s="62" t="s">
        <v>8339</v>
      </c>
      <c r="B60" s="62">
        <v>102</v>
      </c>
    </row>
    <row r="61" spans="1:2" x14ac:dyDescent="0.25">
      <c r="A61" s="62" t="s">
        <v>8340</v>
      </c>
      <c r="B61" s="62">
        <v>102</v>
      </c>
    </row>
    <row r="62" spans="1:2" x14ac:dyDescent="0.25">
      <c r="A62" s="62" t="s">
        <v>9468</v>
      </c>
      <c r="B62" s="62">
        <v>102</v>
      </c>
    </row>
    <row r="63" spans="1:2" x14ac:dyDescent="0.25">
      <c r="A63" s="62" t="s">
        <v>9469</v>
      </c>
      <c r="B63" s="62">
        <v>102</v>
      </c>
    </row>
    <row r="66" spans="1:2" ht="15" customHeight="1" x14ac:dyDescent="0.25">
      <c r="A66" s="10" t="s">
        <v>8342</v>
      </c>
      <c r="B66" s="10" t="s">
        <v>8312</v>
      </c>
    </row>
    <row r="67" spans="1:2" x14ac:dyDescent="0.25">
      <c r="A67" s="54" t="s">
        <v>738</v>
      </c>
      <c r="B67" s="54">
        <v>5</v>
      </c>
    </row>
    <row r="68" spans="1:2" x14ac:dyDescent="0.25">
      <c r="A68" s="54" t="s">
        <v>599</v>
      </c>
      <c r="B68" s="54">
        <v>4</v>
      </c>
    </row>
    <row r="69" spans="1:2" x14ac:dyDescent="0.25">
      <c r="A69" s="54" t="s">
        <v>804</v>
      </c>
      <c r="B69" s="54">
        <v>3</v>
      </c>
    </row>
    <row r="70" spans="1:2" x14ac:dyDescent="0.25">
      <c r="A70" s="54" t="s">
        <v>794</v>
      </c>
      <c r="B70" s="54">
        <v>2</v>
      </c>
    </row>
    <row r="71" spans="1:2" x14ac:dyDescent="0.25">
      <c r="A71" s="54" t="s">
        <v>778</v>
      </c>
      <c r="B71" s="54">
        <v>2</v>
      </c>
    </row>
    <row r="72" spans="1:2" x14ac:dyDescent="0.25">
      <c r="A72" s="54" t="s">
        <v>741</v>
      </c>
      <c r="B72" s="54">
        <v>2</v>
      </c>
    </row>
    <row r="73" spans="1:2" x14ac:dyDescent="0.25">
      <c r="A73" s="54" t="s">
        <v>756</v>
      </c>
      <c r="B73" s="54">
        <v>2</v>
      </c>
    </row>
    <row r="74" spans="1:2" x14ac:dyDescent="0.25">
      <c r="A74" s="54" t="s">
        <v>985</v>
      </c>
      <c r="B74" s="54">
        <v>2</v>
      </c>
    </row>
    <row r="75" spans="1:2" x14ac:dyDescent="0.25">
      <c r="A75" s="54" t="s">
        <v>979</v>
      </c>
      <c r="B75" s="54">
        <v>2</v>
      </c>
    </row>
    <row r="76" spans="1:2" x14ac:dyDescent="0.25">
      <c r="A76" s="54" t="s">
        <v>797</v>
      </c>
      <c r="B76" s="54">
        <v>2</v>
      </c>
    </row>
    <row r="79" spans="1:2" ht="15" customHeight="1" x14ac:dyDescent="0.25">
      <c r="A79" s="10" t="s">
        <v>8343</v>
      </c>
      <c r="B79" s="10" t="s">
        <v>8312</v>
      </c>
    </row>
    <row r="80" spans="1:2" x14ac:dyDescent="0.25">
      <c r="A80" s="54" t="s">
        <v>738</v>
      </c>
      <c r="B80" s="54">
        <v>211</v>
      </c>
    </row>
    <row r="81" spans="1:2" x14ac:dyDescent="0.25">
      <c r="A81" s="54" t="s">
        <v>748</v>
      </c>
      <c r="B81" s="54">
        <v>142</v>
      </c>
    </row>
    <row r="82" spans="1:2" x14ac:dyDescent="0.25">
      <c r="A82" s="54" t="s">
        <v>857</v>
      </c>
      <c r="B82" s="54">
        <v>139</v>
      </c>
    </row>
    <row r="83" spans="1:2" x14ac:dyDescent="0.25">
      <c r="A83" s="54" t="s">
        <v>818</v>
      </c>
      <c r="B83" s="54">
        <v>61</v>
      </c>
    </row>
    <row r="84" spans="1:2" x14ac:dyDescent="0.25">
      <c r="A84" s="54" t="s">
        <v>715</v>
      </c>
      <c r="B84" s="54">
        <v>60</v>
      </c>
    </row>
    <row r="85" spans="1:2" x14ac:dyDescent="0.25">
      <c r="A85" s="54" t="s">
        <v>891</v>
      </c>
      <c r="B85" s="54">
        <v>41</v>
      </c>
    </row>
    <row r="86" spans="1:2" x14ac:dyDescent="0.25">
      <c r="A86" s="54" t="s">
        <v>816</v>
      </c>
      <c r="B86" s="54">
        <v>34</v>
      </c>
    </row>
    <row r="87" spans="1:2" x14ac:dyDescent="0.25">
      <c r="A87" s="54" t="s">
        <v>771</v>
      </c>
      <c r="B87" s="54">
        <v>31</v>
      </c>
    </row>
    <row r="88" spans="1:2" x14ac:dyDescent="0.25">
      <c r="A88" s="54" t="s">
        <v>850</v>
      </c>
      <c r="B88" s="54">
        <v>29</v>
      </c>
    </row>
    <row r="89" spans="1:2" x14ac:dyDescent="0.25">
      <c r="A89" s="54" t="s">
        <v>848</v>
      </c>
      <c r="B89" s="54">
        <v>27</v>
      </c>
    </row>
    <row r="92" spans="1:2" ht="15" customHeight="1" x14ac:dyDescent="0.25">
      <c r="A92" s="10" t="s">
        <v>8346</v>
      </c>
      <c r="B92" s="10" t="s">
        <v>8312</v>
      </c>
    </row>
    <row r="93" spans="1:2" x14ac:dyDescent="0.25">
      <c r="A93" s="54" t="s">
        <v>673</v>
      </c>
      <c r="B93" s="54">
        <v>1200123</v>
      </c>
    </row>
    <row r="94" spans="1:2" x14ac:dyDescent="0.25">
      <c r="A94" s="54" t="s">
        <v>807</v>
      </c>
      <c r="B94" s="54">
        <v>267054</v>
      </c>
    </row>
    <row r="95" spans="1:2" x14ac:dyDescent="0.25">
      <c r="A95" s="54" t="s">
        <v>633</v>
      </c>
      <c r="B95" s="54">
        <v>245456</v>
      </c>
    </row>
    <row r="96" spans="1:2" x14ac:dyDescent="0.25">
      <c r="A96" s="54" t="s">
        <v>780</v>
      </c>
      <c r="B96" s="54">
        <v>241448</v>
      </c>
    </row>
    <row r="97" spans="1:2" x14ac:dyDescent="0.25">
      <c r="A97" s="54" t="s">
        <v>986</v>
      </c>
      <c r="B97" s="54">
        <v>231528</v>
      </c>
    </row>
    <row r="98" spans="1:2" x14ac:dyDescent="0.25">
      <c r="A98" s="54" t="s">
        <v>473</v>
      </c>
      <c r="B98" s="54">
        <v>203634</v>
      </c>
    </row>
    <row r="99" spans="1:2" x14ac:dyDescent="0.25">
      <c r="A99" s="54" t="s">
        <v>556</v>
      </c>
      <c r="B99" s="54">
        <v>189225</v>
      </c>
    </row>
    <row r="100" spans="1:2" x14ac:dyDescent="0.25">
      <c r="A100" s="54" t="s">
        <v>610</v>
      </c>
      <c r="B100" s="54">
        <v>181440</v>
      </c>
    </row>
    <row r="101" spans="1:2" x14ac:dyDescent="0.25">
      <c r="A101" s="54" t="s">
        <v>596</v>
      </c>
      <c r="B101" s="54">
        <v>167244</v>
      </c>
    </row>
    <row r="102" spans="1:2" x14ac:dyDescent="0.25">
      <c r="A102" s="54" t="s">
        <v>726</v>
      </c>
      <c r="B102" s="54">
        <v>145509</v>
      </c>
    </row>
  </sheetData>
  <hyperlinks>
    <hyperlink ref="A2" r:id="rId1" xr:uid="{76C98DE2-A236-4503-A55B-66E5C83D4224}"/>
    <hyperlink ref="A3" r:id="rId2" xr:uid="{2BB3EAA4-B225-4CAE-846E-5853C23C08D4}"/>
    <hyperlink ref="A4" r:id="rId3" xr:uid="{9C6FA79B-60BA-494A-9450-DA5BECF15A2E}"/>
    <hyperlink ref="A5" r:id="rId4" xr:uid="{12E9FE78-C359-4394-A978-F357A97D1821}"/>
    <hyperlink ref="A6" r:id="rId5" xr:uid="{A51ADB2E-11B4-42A5-A8ED-1B1650062EAD}"/>
    <hyperlink ref="A7" r:id="rId6" xr:uid="{2C8A8CA4-ABCF-4577-870A-2D0A5F3722AD}"/>
    <hyperlink ref="A8" r:id="rId7" xr:uid="{372AAF84-CD43-45A2-8BA1-0EFA3E6488F6}"/>
    <hyperlink ref="A9" r:id="rId8" xr:uid="{5161B3BE-0E13-409C-86BF-8BC349D547FF}"/>
    <hyperlink ref="A10" r:id="rId9" xr:uid="{9337CA53-A8ED-470E-BB84-E44ED45BA741}"/>
    <hyperlink ref="A11" r:id="rId10" xr:uid="{F160CD9E-21A6-400A-BE57-4E1F15791A56}"/>
  </hyperlinks>
  <pageMargins left="0.7" right="0.7" top="0.75" bottom="0.75" header="0.3" footer="0.3"/>
  <tableParts count="8">
    <tablePart r:id="rId11"/>
    <tablePart r:id="rId12"/>
    <tablePart r:id="rId13"/>
    <tablePart r:id="rId14"/>
    <tablePart r:id="rId15"/>
    <tablePart r:id="rId16"/>
    <tablePart r:id="rId17"/>
    <tablePart r:id="rId1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324928-8F91-4E56-885A-384901C03C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Delovni listi</vt:lpstr>
      </vt:variant>
      <vt:variant>
        <vt:i4>8</vt:i4>
      </vt:variant>
      <vt:variant>
        <vt:lpstr>Imenovani obsegi</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Twitter Search Ntwrk Top Items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Hertis</dc:creator>
  <cp:lastModifiedBy>Hertis</cp:lastModifiedBy>
  <dcterms:created xsi:type="dcterms:W3CDTF">2008-01-30T00:41:58Z</dcterms:created>
  <dcterms:modified xsi:type="dcterms:W3CDTF">2018-05-16T19:20:29Z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