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PartesInteressadas" sheetId="2" r:id="rId5"/>
    <sheet state="visible" name="Grafico" sheetId="3" r:id="rId6"/>
    <sheet state="visible" name="Param" sheetId="4" r:id="rId7"/>
  </sheets>
  <definedNames>
    <definedName name="Poder">Param!$E$5:$E$9</definedName>
    <definedName name="Interesse">Param!$F$5:$F$9</definedName>
  </definedNames>
  <calcPr/>
</workbook>
</file>

<file path=xl/sharedStrings.xml><?xml version="1.0" encoding="utf-8"?>
<sst xmlns="http://schemas.openxmlformats.org/spreadsheetml/2006/main" count="208" uniqueCount="120">
  <si>
    <t>Registro das partes interessadas</t>
  </si>
  <si>
    <t>Nome do Projeto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</si>
  <si>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</si>
  <si>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</si>
  <si>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</si>
  <si>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</si>
  <si>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</si>
  <si>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</si>
  <si>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</si>
  <si>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</si>
  <si>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</si>
  <si>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</si>
  <si>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</si>
  <si>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</si>
  <si>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</si>
  <si>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</si>
  <si>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</si>
  <si>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</si>
  <si>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</si>
  <si>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</si>
  <si>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</si>
  <si>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</si>
  <si>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Ana Célia, Arthur Melo, Felipe Xavier, Matheus Duarte, Pedro Maure e Yuri Thairony</t>
  </si>
  <si>
    <t>Criação inicial do documento – iteração 1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</si>
  <si>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</si>
  <si>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</si>
  <si>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</si>
  <si>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</si>
  <si>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</si>
  <si>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</si>
  <si>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</si>
  <si>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</si>
  <si>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</si>
  <si>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</si>
  <si>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</si>
  <si>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</si>
  <si>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</si>
  <si>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</si>
  <si>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</si>
  <si>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</si>
  <si>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</si>
  <si>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</si>
  <si>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Instituições patrocinadoras</t>
  </si>
  <si>
    <t>Cliente/Patrocinador</t>
  </si>
  <si>
    <t>Acessar a plataforma, patrocinar ações, interagir com usuários</t>
  </si>
  <si>
    <t>Visibilidade para suas ações de responsabilidade socioambiental, apoiando projetos e ações voluntárias pela plataforma QAjuda, seja com patrocínio direto ou outros recursos</t>
  </si>
  <si>
    <t>2-Baixo</t>
  </si>
  <si>
    <t>3-Médio</t>
  </si>
  <si>
    <t>Instituir badges/selos como forma de gamificar/avaliar a participação em ações na plataforma; abrir espaços para propagandas e anúncios de empresas ligadas à promoção de ações sociais; fazer parceria com instituições para promover ações "oficiais" da plataforma, com parceiros de instituições interessadas em patrocinar esses eventos.</t>
  </si>
  <si>
    <t>Instituições beneficentes</t>
  </si>
  <si>
    <t>Cliente</t>
  </si>
  <si>
    <t>Acessar a plataforma, participar de ações, 
interagir com usuários</t>
  </si>
  <si>
    <t>Visibilidade para a instituição e suas ações, visando angariar mais recursos e voluntários ajudar para sua atuação</t>
  </si>
  <si>
    <t>5-Muito Alto</t>
  </si>
  <si>
    <t>Instituir badges/selos como forma de gamificar/avaliar a participação em ações na plataforma.</t>
  </si>
  <si>
    <t>Voluntários</t>
  </si>
  <si>
    <t>Participar de ações voluntárias, promover ações voluntárias, conectar-se com outros usuários de uma mesma localidade, com mesmos interesses quanto ao trabalho voluntário</t>
  </si>
  <si>
    <t>Integrar a plataforma com serviços de messageria/chats, outras redes sociais como instagram, whatsapp; instituir badges/selos e tarefas como forma de gamificar/avaliar a participação em ações na plataforma.</t>
  </si>
  <si>
    <t>Felipe Xavier de Carvalho</t>
  </si>
  <si>
    <t>felipe.x@escolar.ifrn.edu.br</t>
  </si>
  <si>
    <t>QAjuda</t>
  </si>
  <si>
    <t>Desenvolvedor</t>
  </si>
  <si>
    <t>Administrar Banco de Dados, Backend</t>
  </si>
  <si>
    <t xml:space="preserve">Entregar sistema funcional, aprender novas habilidades e passar na disciplina </t>
  </si>
  <si>
    <t xml:space="preserve">Dividir tarefas de forma a não sobrecarregar a equipe </t>
  </si>
  <si>
    <t xml:space="preserve">Pedro Maure Frutuoso de Andrade </t>
  </si>
  <si>
    <t>maure.andrade@escolar.ifrn.edu.br</t>
  </si>
  <si>
    <t>API, Frontend</t>
  </si>
  <si>
    <t>Entregar sistema funcional, Me formar</t>
  </si>
  <si>
    <t>Yuri Thairony Feitosa de Oliveira</t>
  </si>
  <si>
    <t>yuri.t@escolar.ifrn.edu.br</t>
  </si>
  <si>
    <t>Frontend, Design</t>
  </si>
  <si>
    <t>Entregar o sistema funcional e me formar nesse curso</t>
  </si>
  <si>
    <t>Arthur de Melo Galvão</t>
  </si>
  <si>
    <t>galvao.melo@escolar.ifrn.edu.br</t>
  </si>
  <si>
    <t>Administrar Banco de Dados, Frontend</t>
  </si>
  <si>
    <t>Entregar o sistema funcional, ter um bom relacionamento com a equipe, desenvolver novas habilidades e melhorar as já existentes</t>
  </si>
  <si>
    <t>Matheus Duarte Medeiros</t>
  </si>
  <si>
    <t>medeiros.duarte@escolar.ifrn.edu.br</t>
  </si>
  <si>
    <t>Backend, banco de dados, API Master</t>
  </si>
  <si>
    <t>Ana Célia Baía Araújo</t>
  </si>
  <si>
    <t>baia.araujo@escolar.ifrn.edu.br</t>
  </si>
  <si>
    <t>Analista de projeto</t>
  </si>
  <si>
    <t>Documentação</t>
  </si>
  <si>
    <t>Francisco Sales de Lima Filho</t>
  </si>
  <si>
    <t>IFRN</t>
  </si>
  <si>
    <t>Orientador</t>
  </si>
  <si>
    <t>Orientar sobre o projeto</t>
  </si>
  <si>
    <t>Auxiliar na resolução de dúvidas do grupo enquanto projeto</t>
  </si>
  <si>
    <t>4-Alto</t>
  </si>
  <si>
    <t>Dialogar com os alunos e outros professores em busca de ideias e soluções que agreguem ao projeto da equipe</t>
  </si>
  <si>
    <t>Gracon Huttennberg Eliatan Leite de Lima</t>
  </si>
  <si>
    <t>Dialogar sobre dúvidas do projeto</t>
  </si>
  <si>
    <t>Marcelo Romulo Fernandes</t>
  </si>
  <si>
    <t>Alexandre Gomes de Lima</t>
  </si>
  <si>
    <t>Andre Gustavo Duarte de Almeida</t>
  </si>
  <si>
    <t>Curso de TADS</t>
  </si>
  <si>
    <t>Patrocinador</t>
  </si>
  <si>
    <t>Espaço para divulgação e formação para desenvolvimento do sistema</t>
  </si>
  <si>
    <t>Fomentar o empreendedorismo e possibilitar a formação de conhecimentos dos discentes do curso</t>
  </si>
  <si>
    <t>1-Muito baixo</t>
  </si>
  <si>
    <t>Aumentar a divulgação do curso em empresas e instituições de forma geral para maior apoio/ofertas das partes interessadas em conhecer/adquirir soluções em desenvolvimento pelos alunos de TADS</t>
  </si>
  <si>
    <t>WTADS</t>
  </si>
  <si>
    <t>Dar espaço para exposição do trabalho para a comunidade do curso dentro do IFRN</t>
  </si>
  <si>
    <t>Aumentar a divulgação do evento para maior participação das partes interessadas em conhecer novas soluções em desenvolvimento pelos alunos de TADS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</si>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</sst>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m/yyyy"/>
  </numFmts>
  <fonts count="20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6.0"/>
      <color rgb="FFFFFFFF"/>
      <name val="Cambria"/>
    </font>
    <font>
      <sz val="16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u/>
      <sz val="10.0"/>
      <color theme="10"/>
      <name val="Arial"/>
    </font>
    <font>
      <i/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7">
    <border/>
    <border>
      <left/>
      <right/>
      <top/>
      <bottom/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1" fillId="3" fontId="2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2" fillId="3" fontId="2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3" fillId="0" fontId="6" numFmtId="0" xfId="0" applyBorder="1" applyFont="1"/>
    <xf borderId="0" fillId="0" fontId="13" numFmtId="0" xfId="0" applyFont="1"/>
    <xf borderId="0" fillId="0" fontId="14" numFmtId="0" xfId="0" applyAlignment="1" applyFont="1">
      <alignment horizontal="left"/>
    </xf>
    <xf borderId="4" fillId="0" fontId="13" numFmtId="0" xfId="0" applyAlignment="1" applyBorder="1" applyFont="1">
      <alignment horizontal="center"/>
    </xf>
    <xf borderId="4" fillId="0" fontId="15" numFmtId="0" xfId="0" applyBorder="1" applyFont="1"/>
    <xf borderId="0" fillId="0" fontId="14" numFmtId="0" xfId="0" applyFont="1"/>
    <xf borderId="5" fillId="2" fontId="16" numFmtId="0" xfId="0" applyAlignment="1" applyBorder="1" applyFont="1">
      <alignment horizontal="center" shrinkToFit="0" wrapText="1"/>
    </xf>
    <xf borderId="6" fillId="2" fontId="16" numFmtId="0" xfId="0" applyAlignment="1" applyBorder="1" applyFont="1">
      <alignment horizontal="center" shrinkToFit="0" wrapText="1"/>
    </xf>
    <xf borderId="7" fillId="0" fontId="15" numFmtId="0" xfId="0" applyBorder="1" applyFont="1"/>
    <xf borderId="8" fillId="0" fontId="15" numFmtId="0" xfId="0" applyBorder="1" applyFont="1"/>
    <xf borderId="6" fillId="2" fontId="16" numFmtId="0" xfId="0" applyAlignment="1" applyBorder="1" applyFont="1">
      <alignment horizontal="left" shrinkToFit="0" wrapText="1"/>
    </xf>
    <xf borderId="6" fillId="0" fontId="13" numFmtId="0" xfId="0" applyBorder="1" applyFont="1"/>
    <xf borderId="6" fillId="0" fontId="13" numFmtId="0" xfId="0" applyAlignment="1" applyBorder="1" applyFont="1">
      <alignment shrinkToFit="0" wrapText="1"/>
    </xf>
    <xf borderId="6" fillId="0" fontId="17" numFmtId="0" xfId="0" applyAlignment="1" applyBorder="1" applyFont="1">
      <alignment shrinkToFit="0" wrapText="1"/>
    </xf>
    <xf borderId="6" fillId="0" fontId="13" numFmtId="0" xfId="0" applyAlignment="1" applyBorder="1" applyFont="1">
      <alignment horizontal="left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left"/>
    </xf>
    <xf borderId="9" fillId="2" fontId="3" numFmtId="0" xfId="0" applyAlignment="1" applyBorder="1" applyFont="1">
      <alignment horizontal="center" vertical="center"/>
    </xf>
    <xf borderId="10" fillId="0" fontId="15" numFmtId="0" xfId="0" applyBorder="1" applyFont="1"/>
    <xf borderId="11" fillId="0" fontId="15" numFmtId="0" xfId="0" applyBorder="1" applyFont="1"/>
    <xf borderId="12" fillId="2" fontId="16" numFmtId="0" xfId="0" applyAlignment="1" applyBorder="1" applyFont="1">
      <alignment horizontal="center"/>
    </xf>
    <xf borderId="6" fillId="2" fontId="16" numFmtId="0" xfId="0" applyBorder="1" applyFont="1"/>
    <xf borderId="12" fillId="0" fontId="2" numFmtId="0" xfId="0" applyAlignment="1" applyBorder="1" applyFont="1">
      <alignment horizontal="center" readingOrder="0"/>
    </xf>
    <xf borderId="12" fillId="0" fontId="2" numFmtId="164" xfId="0" applyAlignment="1" applyBorder="1" applyFont="1" applyNumberFormat="1">
      <alignment horizontal="center" readingOrder="0"/>
    </xf>
    <xf borderId="12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/>
    </xf>
    <xf borderId="12" fillId="0" fontId="2" numFmtId="0" xfId="0" applyBorder="1" applyFont="1"/>
    <xf borderId="6" fillId="0" fontId="2" numFmtId="0" xfId="0" applyBorder="1" applyFont="1"/>
    <xf borderId="0" fillId="0" fontId="18" numFmtId="0" xfId="0" applyAlignment="1" applyFont="1">
      <alignment horizontal="left"/>
    </xf>
    <xf borderId="0" fillId="0" fontId="14" numFmtId="165" xfId="0" applyFont="1" applyNumberFormat="1"/>
    <xf borderId="6" fillId="2" fontId="16" numFmtId="0" xfId="0" applyAlignment="1" applyBorder="1" applyFont="1">
      <alignment horizontal="center"/>
    </xf>
    <xf borderId="13" fillId="2" fontId="16" numFmtId="0" xfId="0" applyAlignment="1" applyBorder="1" applyFont="1">
      <alignment horizontal="center"/>
    </xf>
    <xf borderId="14" fillId="0" fontId="15" numFmtId="0" xfId="0" applyBorder="1" applyFont="1"/>
    <xf borderId="0" fillId="0" fontId="14" numFmtId="165" xfId="0" applyAlignment="1" applyFont="1" applyNumberFormat="1">
      <alignment horizontal="right"/>
    </xf>
    <xf borderId="0" fillId="0" fontId="13" numFmtId="0" xfId="0" applyAlignment="1" applyFont="1">
      <alignment vertical="center"/>
    </xf>
    <xf borderId="12" fillId="2" fontId="16" numFmtId="0" xfId="0" applyAlignment="1" applyBorder="1" applyFont="1">
      <alignment horizontal="center" shrinkToFit="0" vertical="center" wrapText="1"/>
    </xf>
    <xf borderId="12" fillId="2" fontId="16" numFmtId="0" xfId="0" applyAlignment="1" applyBorder="1" applyFont="1">
      <alignment vertical="center"/>
    </xf>
    <xf borderId="12" fillId="2" fontId="16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horizontal="center"/>
    </xf>
    <xf borderId="12" fillId="0" fontId="13" numFmtId="0" xfId="0" applyAlignment="1" applyBorder="1" applyFont="1">
      <alignment readingOrder="0" shrinkToFit="0" vertical="top" wrapText="1"/>
    </xf>
    <xf borderId="12" fillId="0" fontId="13" numFmtId="1" xfId="0" applyAlignment="1" applyBorder="1" applyFont="1" applyNumberFormat="1">
      <alignment horizontal="center" readingOrder="0" shrinkToFit="0" vertical="top" wrapText="1"/>
    </xf>
    <xf borderId="12" fillId="0" fontId="19" numFmtId="0" xfId="0" applyAlignment="1" applyBorder="1" applyFont="1">
      <alignment readingOrder="0" shrinkToFit="0" wrapText="1"/>
    </xf>
    <xf borderId="12" fillId="0" fontId="13" numFmtId="0" xfId="0" applyBorder="1" applyFont="1"/>
    <xf borderId="0" fillId="0" fontId="19" numFmtId="0" xfId="0" applyAlignment="1" applyFont="1">
      <alignment readingOrder="0" shrinkToFit="0" wrapText="1"/>
    </xf>
    <xf borderId="0" fillId="0" fontId="13" numFmtId="0" xfId="0" applyAlignment="1" applyFont="1">
      <alignment shrinkToFit="0" vertical="top" wrapText="1"/>
    </xf>
    <xf borderId="12" fillId="0" fontId="13" numFmtId="0" xfId="0" applyAlignment="1" applyBorder="1" applyFont="1">
      <alignment readingOrder="0" shrinkToFit="0" wrapText="1"/>
    </xf>
    <xf borderId="12" fillId="0" fontId="13" numFmtId="1" xfId="0" applyAlignment="1" applyBorder="1" applyFont="1" applyNumberFormat="1">
      <alignment horizontal="center" shrinkToFit="0" vertical="top" wrapText="1"/>
    </xf>
    <xf borderId="6" fillId="2" fontId="13" numFmtId="0" xfId="0" applyAlignment="1" applyBorder="1" applyFont="1">
      <alignment horizontal="center"/>
    </xf>
    <xf borderId="5" fillId="2" fontId="13" numFmtId="0" xfId="0" applyBorder="1" applyFont="1"/>
    <xf borderId="4" fillId="0" fontId="13" numFmtId="0" xfId="0" applyBorder="1" applyFont="1"/>
    <xf borderId="12" fillId="2" fontId="13" numFmtId="0" xfId="0" applyBorder="1" applyFont="1"/>
    <xf borderId="15" fillId="0" fontId="13" numFmtId="0" xfId="0" applyBorder="1" applyFont="1"/>
    <xf borderId="16" fillId="2" fontId="16" numFmtId="0" xfId="0" applyAlignment="1" applyBorder="1" applyFont="1">
      <alignment horizontal="center"/>
    </xf>
    <xf borderId="17" fillId="0" fontId="15" numFmtId="0" xfId="0" applyBorder="1" applyFont="1"/>
    <xf borderId="18" fillId="0" fontId="15" numFmtId="0" xfId="0" applyBorder="1" applyFont="1"/>
    <xf borderId="19" fillId="2" fontId="16" numFmtId="0" xfId="0" applyAlignment="1" applyBorder="1" applyFont="1">
      <alignment horizontal="center" shrinkToFit="0" vertical="center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3" numFmtId="0" xfId="0" applyBorder="1" applyFont="1"/>
    <xf borderId="21" fillId="0" fontId="13" numFmtId="0" xfId="0" applyAlignment="1" applyBorder="1" applyFont="1">
      <alignment shrinkToFit="0" wrapText="1"/>
    </xf>
    <xf borderId="21" fillId="0" fontId="13" numFmtId="0" xfId="0" applyAlignment="1" applyBorder="1" applyFont="1">
      <alignment horizontal="left" shrinkToFit="0" wrapText="1"/>
    </xf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5</xdr:row>
      <xdr:rowOff>238125</xdr:rowOff>
    </xdr:from>
    <xdr:ext cx="13620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9.5"/>
    <col customWidth="1" min="4" max="4" width="35.0"/>
    <col customWidth="1" min="5" max="10" width="14.63"/>
    <col customWidth="1" min="11" max="26" width="10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11"/>
      <c r="B4" s="12"/>
      <c r="C4" s="13">
        <v>1.0</v>
      </c>
      <c r="D4" s="14" t="s">
        <v>2</v>
      </c>
      <c r="E4" s="15"/>
      <c r="F4" s="16" t="s">
        <v>3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2"/>
      <c r="C5" s="13">
        <f>C4+1</f>
        <v>2</v>
      </c>
      <c r="D5" s="14" t="s">
        <v>4</v>
      </c>
      <c r="E5" s="15"/>
      <c r="F5" s="18" t="s">
        <v>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"/>
      <c r="B6" s="12"/>
      <c r="C6" s="13">
        <v>3.0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"/>
      <c r="B8" s="19"/>
      <c r="C8" s="20"/>
      <c r="D8" s="21"/>
      <c r="E8" s="21"/>
      <c r="F8" s="21"/>
      <c r="G8" s="21"/>
      <c r="H8" s="21"/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/>
      <c r="B10" s="23" t="s">
        <v>8</v>
      </c>
      <c r="C10" s="24" t="s">
        <v>9</v>
      </c>
      <c r="D10" s="25"/>
      <c r="E10" s="25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6"/>
      <c r="B11" s="27" t="s">
        <v>10</v>
      </c>
      <c r="C11" s="28" t="s">
        <v>11</v>
      </c>
      <c r="D11" s="29"/>
      <c r="E11" s="29"/>
      <c r="F11" s="30"/>
      <c r="G11" s="28" t="s">
        <v>12</v>
      </c>
      <c r="H11" s="30"/>
      <c r="I11" s="31" t="s">
        <v>13</v>
      </c>
      <c r="J11" s="30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/>
      <c r="B12" s="32">
        <v>1.0</v>
      </c>
      <c r="C12" s="33" t="s">
        <v>14</v>
      </c>
      <c r="D12" s="29"/>
      <c r="E12" s="29"/>
      <c r="F12" s="30"/>
      <c r="G12" s="34" t="s">
        <v>15</v>
      </c>
      <c r="H12" s="30"/>
      <c r="I12" s="35"/>
      <c r="J12" s="3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6.25" customHeight="1">
      <c r="A13" s="22"/>
      <c r="B13" s="32">
        <f>B12+1</f>
        <v>2</v>
      </c>
      <c r="C13" s="33" t="s">
        <v>16</v>
      </c>
      <c r="D13" s="29"/>
      <c r="E13" s="29"/>
      <c r="F13" s="30"/>
      <c r="G13" s="34" t="s">
        <v>15</v>
      </c>
      <c r="H13" s="30"/>
      <c r="I13" s="35"/>
      <c r="J13" s="3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36"/>
      <c r="G14" s="22"/>
      <c r="I14" s="3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8" t="s">
        <v>17</v>
      </c>
      <c r="C16" s="39"/>
      <c r="D16" s="39"/>
      <c r="E16" s="39"/>
      <c r="F16" s="39"/>
      <c r="G16" s="39"/>
      <c r="H16" s="39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41" t="s">
        <v>18</v>
      </c>
      <c r="C17" s="41" t="s">
        <v>19</v>
      </c>
      <c r="D17" s="41" t="s">
        <v>20</v>
      </c>
      <c r="E17" s="42" t="s">
        <v>21</v>
      </c>
      <c r="F17" s="29"/>
      <c r="G17" s="29"/>
      <c r="H17" s="29"/>
      <c r="I17" s="29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3">
        <v>1.0</v>
      </c>
      <c r="C18" s="44">
        <v>45362.0</v>
      </c>
      <c r="D18" s="45" t="s">
        <v>22</v>
      </c>
      <c r="E18" s="46" t="s">
        <v>23</v>
      </c>
      <c r="F18" s="29"/>
      <c r="G18" s="29"/>
      <c r="H18" s="29"/>
      <c r="I18" s="29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7"/>
      <c r="C19" s="47"/>
      <c r="D19" s="48"/>
      <c r="E19" s="49"/>
      <c r="F19" s="29"/>
      <c r="G19" s="29"/>
      <c r="H19" s="29"/>
      <c r="I19" s="29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8" t="s">
        <v>24</v>
      </c>
      <c r="C21" s="39"/>
      <c r="D21" s="39"/>
      <c r="E21" s="39"/>
      <c r="F21" s="39"/>
      <c r="G21" s="39"/>
      <c r="H21" s="39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1" t="s">
        <v>10</v>
      </c>
      <c r="C22" s="41" t="s">
        <v>19</v>
      </c>
      <c r="D22" s="41" t="s">
        <v>25</v>
      </c>
      <c r="E22" s="42" t="s">
        <v>26</v>
      </c>
      <c r="F22" s="29"/>
      <c r="G22" s="29"/>
      <c r="H22" s="29"/>
      <c r="I22" s="29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7">
        <v>1.0</v>
      </c>
      <c r="C23" s="44"/>
      <c r="D23" s="48"/>
      <c r="E23" s="49"/>
      <c r="F23" s="29"/>
      <c r="G23" s="29"/>
      <c r="H23" s="29"/>
      <c r="I23" s="29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47">
        <v>2.0</v>
      </c>
      <c r="C24" s="47"/>
      <c r="D24" s="48"/>
      <c r="E24" s="49"/>
      <c r="F24" s="29"/>
      <c r="G24" s="29"/>
      <c r="H24" s="29"/>
      <c r="I24" s="29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F5:J5"/>
    <mergeCell ref="C10:F10"/>
    <mergeCell ref="C11:F11"/>
    <mergeCell ref="G11:H11"/>
    <mergeCell ref="I11:J11"/>
    <mergeCell ref="G12:H12"/>
    <mergeCell ref="I12:J12"/>
    <mergeCell ref="B16:J16"/>
    <mergeCell ref="E17:J17"/>
    <mergeCell ref="E18:J18"/>
    <mergeCell ref="E19:J19"/>
    <mergeCell ref="B21:J21"/>
    <mergeCell ref="E22:J22"/>
    <mergeCell ref="E23:J23"/>
    <mergeCell ref="E24:J24"/>
    <mergeCell ref="C12:F12"/>
    <mergeCell ref="C13:F13"/>
    <mergeCell ref="G13:H13"/>
    <mergeCell ref="I13:J13"/>
    <mergeCell ref="C14:F14"/>
    <mergeCell ref="G14:H14"/>
    <mergeCell ref="I14:J14"/>
  </mergeCells>
  <hyperlinks>
    <hyperlink display="Instruções" location="Capa!A1" ref="D4"/>
    <hyperlink display="Partes interessadas" location="PartesInteressadas!A1" ref="D5"/>
    <hyperlink display="Paramêtros" location="Param!A1" ref="D6"/>
    <hyperlink display="Partes Interessadas" location="null!A1" ref="G12"/>
    <hyperlink display="Partes Interessadas" location="null!A1" ref="G13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3.38"/>
    <col customWidth="1" min="2" max="2" width="4.38"/>
    <col customWidth="1" min="3" max="3" width="6.63"/>
    <col customWidth="1" min="4" max="4" width="29.63"/>
    <col customWidth="1" min="5" max="5" width="22.38"/>
    <col customWidth="1" min="6" max="6" width="12.13"/>
    <col customWidth="1" min="7" max="7" width="11.63"/>
    <col customWidth="1" min="8" max="8" width="15.38"/>
    <col customWidth="1" min="9" max="9" width="15.5"/>
    <col customWidth="1" min="10" max="10" width="22.63"/>
    <col customWidth="1" min="11" max="11" width="32.63"/>
    <col customWidth="1" min="12" max="12" width="10.63"/>
    <col customWidth="1" min="13" max="13" width="11.38"/>
    <col customWidth="1" min="14" max="14" width="51.63"/>
    <col customWidth="1" min="15" max="15" width="30.38"/>
    <col customWidth="1" min="16" max="16" width="7.63"/>
    <col customWidth="1" min="17" max="26" width="9.13"/>
  </cols>
  <sheetData>
    <row r="1">
      <c r="A1" s="22"/>
      <c r="B1" s="23"/>
      <c r="C1" s="36"/>
      <c r="D1" s="37"/>
      <c r="E1" s="37"/>
      <c r="F1" s="37"/>
      <c r="G1" s="37"/>
      <c r="H1" s="23"/>
      <c r="I1" s="50"/>
      <c r="J1" s="51"/>
      <c r="K1" s="51"/>
      <c r="L1" s="51"/>
      <c r="M1" s="51"/>
      <c r="N1" s="22"/>
      <c r="O1" s="22"/>
      <c r="P1" s="37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3"/>
      <c r="C2" s="36"/>
      <c r="D2" s="52" t="s">
        <v>27</v>
      </c>
      <c r="E2" s="29"/>
      <c r="F2" s="29"/>
      <c r="G2" s="29"/>
      <c r="H2" s="29"/>
      <c r="I2" s="30"/>
      <c r="J2" s="53" t="s">
        <v>28</v>
      </c>
      <c r="K2" s="29"/>
      <c r="L2" s="29"/>
      <c r="M2" s="54"/>
      <c r="N2" s="55"/>
      <c r="O2" s="22"/>
      <c r="P2" s="37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6"/>
      <c r="B3" s="57" t="s">
        <v>29</v>
      </c>
      <c r="C3" s="57" t="s">
        <v>30</v>
      </c>
      <c r="D3" s="58" t="s">
        <v>31</v>
      </c>
      <c r="E3" s="58" t="s">
        <v>32</v>
      </c>
      <c r="F3" s="58" t="s">
        <v>33</v>
      </c>
      <c r="G3" s="58" t="s">
        <v>34</v>
      </c>
      <c r="H3" s="58" t="s">
        <v>35</v>
      </c>
      <c r="I3" s="58" t="s">
        <v>36</v>
      </c>
      <c r="J3" s="57" t="s">
        <v>37</v>
      </c>
      <c r="K3" s="57" t="s">
        <v>38</v>
      </c>
      <c r="L3" s="59" t="s">
        <v>39</v>
      </c>
      <c r="M3" s="59" t="s">
        <v>40</v>
      </c>
      <c r="N3" s="57" t="s">
        <v>41</v>
      </c>
      <c r="O3" s="57" t="s">
        <v>13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22"/>
      <c r="B4" s="60"/>
      <c r="C4" s="61">
        <f t="shared" ref="C4:C31" si="1">IF(ISTEXT(L4),LEFT(L4,1),L4)*IF(ISTEXT(M4),LEFT(M4,1),M4)</f>
        <v>6</v>
      </c>
      <c r="D4" s="62" t="s">
        <v>42</v>
      </c>
      <c r="E4" s="60"/>
      <c r="F4" s="60"/>
      <c r="G4" s="60"/>
      <c r="H4" s="60"/>
      <c r="I4" s="62" t="s">
        <v>43</v>
      </c>
      <c r="J4" s="62" t="s">
        <v>44</v>
      </c>
      <c r="K4" s="62" t="s">
        <v>45</v>
      </c>
      <c r="L4" s="63" t="s">
        <v>46</v>
      </c>
      <c r="M4" s="63" t="s">
        <v>47</v>
      </c>
      <c r="N4" s="64" t="s">
        <v>48</v>
      </c>
      <c r="O4" s="65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60">
        <v>1.0</v>
      </c>
      <c r="C5" s="61">
        <f t="shared" si="1"/>
        <v>10</v>
      </c>
      <c r="D5" s="62" t="s">
        <v>49</v>
      </c>
      <c r="E5" s="60"/>
      <c r="F5" s="60"/>
      <c r="G5" s="60"/>
      <c r="H5" s="60"/>
      <c r="I5" s="62" t="s">
        <v>50</v>
      </c>
      <c r="J5" s="62" t="s">
        <v>51</v>
      </c>
      <c r="K5" s="62" t="s">
        <v>52</v>
      </c>
      <c r="L5" s="63" t="s">
        <v>46</v>
      </c>
      <c r="M5" s="63" t="s">
        <v>53</v>
      </c>
      <c r="N5" s="66" t="s">
        <v>54</v>
      </c>
      <c r="O5" s="65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0">
        <f t="shared" ref="B6:B7" si="2">B5+1</f>
        <v>2</v>
      </c>
      <c r="C6" s="61">
        <f t="shared" si="1"/>
        <v>6</v>
      </c>
      <c r="D6" s="62" t="s">
        <v>55</v>
      </c>
      <c r="E6" s="62"/>
      <c r="F6" s="62"/>
      <c r="G6" s="60"/>
      <c r="H6" s="62"/>
      <c r="I6" s="62" t="s">
        <v>50</v>
      </c>
      <c r="J6" s="62" t="s">
        <v>51</v>
      </c>
      <c r="K6" s="62" t="s">
        <v>56</v>
      </c>
      <c r="L6" s="63" t="s">
        <v>46</v>
      </c>
      <c r="M6" s="63" t="s">
        <v>47</v>
      </c>
      <c r="N6" s="62" t="s">
        <v>57</v>
      </c>
      <c r="O6" s="65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0">
        <f t="shared" si="2"/>
        <v>3</v>
      </c>
      <c r="C7" s="61">
        <f t="shared" si="1"/>
        <v>25</v>
      </c>
      <c r="D7" s="62" t="s">
        <v>58</v>
      </c>
      <c r="E7" s="62" t="s">
        <v>59</v>
      </c>
      <c r="F7" s="62">
        <v>3.1998347998E10</v>
      </c>
      <c r="G7" s="60"/>
      <c r="H7" s="62" t="s">
        <v>60</v>
      </c>
      <c r="I7" s="62" t="s">
        <v>61</v>
      </c>
      <c r="J7" s="62" t="s">
        <v>62</v>
      </c>
      <c r="K7" s="62" t="s">
        <v>63</v>
      </c>
      <c r="L7" s="63" t="s">
        <v>53</v>
      </c>
      <c r="M7" s="63" t="s">
        <v>53</v>
      </c>
      <c r="N7" s="62" t="s">
        <v>64</v>
      </c>
      <c r="O7" s="65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67"/>
      <c r="B8" s="60">
        <f t="shared" ref="B8:B31" si="3">B7+1</f>
        <v>4</v>
      </c>
      <c r="C8" s="61">
        <f t="shared" si="1"/>
        <v>25</v>
      </c>
      <c r="D8" s="62" t="s">
        <v>65</v>
      </c>
      <c r="E8" s="62" t="s">
        <v>66</v>
      </c>
      <c r="F8" s="62">
        <v>8.499998888E9</v>
      </c>
      <c r="G8" s="60"/>
      <c r="H8" s="62" t="s">
        <v>60</v>
      </c>
      <c r="I8" s="62" t="s">
        <v>61</v>
      </c>
      <c r="J8" s="62" t="s">
        <v>67</v>
      </c>
      <c r="K8" s="62" t="s">
        <v>68</v>
      </c>
      <c r="L8" s="63" t="s">
        <v>53</v>
      </c>
      <c r="M8" s="63" t="s">
        <v>53</v>
      </c>
      <c r="N8" s="62" t="s">
        <v>64</v>
      </c>
      <c r="O8" s="60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0">
        <f t="shared" si="3"/>
        <v>5</v>
      </c>
      <c r="C9" s="61">
        <f t="shared" si="1"/>
        <v>25</v>
      </c>
      <c r="D9" s="62" t="s">
        <v>69</v>
      </c>
      <c r="E9" s="62" t="s">
        <v>70</v>
      </c>
      <c r="F9" s="62"/>
      <c r="G9" s="60"/>
      <c r="H9" s="62" t="s">
        <v>60</v>
      </c>
      <c r="I9" s="62" t="s">
        <v>61</v>
      </c>
      <c r="J9" s="62" t="s">
        <v>71</v>
      </c>
      <c r="K9" s="62" t="s">
        <v>72</v>
      </c>
      <c r="L9" s="63" t="s">
        <v>53</v>
      </c>
      <c r="M9" s="63" t="s">
        <v>53</v>
      </c>
      <c r="N9" s="62" t="s">
        <v>64</v>
      </c>
      <c r="O9" s="60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0">
        <f t="shared" si="3"/>
        <v>6</v>
      </c>
      <c r="C10" s="61">
        <f t="shared" si="1"/>
        <v>25</v>
      </c>
      <c r="D10" s="62" t="s">
        <v>73</v>
      </c>
      <c r="E10" s="62" t="s">
        <v>74</v>
      </c>
      <c r="F10" s="62">
        <v>8.498109059E10</v>
      </c>
      <c r="G10" s="60"/>
      <c r="H10" s="62" t="s">
        <v>60</v>
      </c>
      <c r="I10" s="62" t="s">
        <v>61</v>
      </c>
      <c r="J10" s="62" t="s">
        <v>75</v>
      </c>
      <c r="K10" s="62" t="s">
        <v>76</v>
      </c>
      <c r="L10" s="63" t="s">
        <v>53</v>
      </c>
      <c r="M10" s="63" t="s">
        <v>53</v>
      </c>
      <c r="N10" s="62" t="s">
        <v>64</v>
      </c>
      <c r="O10" s="60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0">
        <f t="shared" si="3"/>
        <v>7</v>
      </c>
      <c r="C11" s="61">
        <f t="shared" si="1"/>
        <v>25</v>
      </c>
      <c r="D11" s="62" t="s">
        <v>77</v>
      </c>
      <c r="E11" s="62" t="s">
        <v>78</v>
      </c>
      <c r="F11" s="62">
        <v>8.49969707E9</v>
      </c>
      <c r="G11" s="60"/>
      <c r="H11" s="62" t="s">
        <v>60</v>
      </c>
      <c r="I11" s="62" t="s">
        <v>61</v>
      </c>
      <c r="J11" s="62" t="s">
        <v>79</v>
      </c>
      <c r="K11" s="62" t="s">
        <v>68</v>
      </c>
      <c r="L11" s="63" t="s">
        <v>53</v>
      </c>
      <c r="M11" s="63" t="s">
        <v>53</v>
      </c>
      <c r="N11" s="62" t="s">
        <v>64</v>
      </c>
      <c r="O11" s="60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60">
        <f t="shared" si="3"/>
        <v>8</v>
      </c>
      <c r="C12" s="61">
        <f t="shared" si="1"/>
        <v>25</v>
      </c>
      <c r="D12" s="62" t="s">
        <v>80</v>
      </c>
      <c r="E12" s="62" t="s">
        <v>81</v>
      </c>
      <c r="F12" s="62">
        <v>8.4988965736E10</v>
      </c>
      <c r="G12" s="60"/>
      <c r="H12" s="62" t="s">
        <v>60</v>
      </c>
      <c r="I12" s="62" t="s">
        <v>82</v>
      </c>
      <c r="J12" s="62" t="s">
        <v>83</v>
      </c>
      <c r="K12" s="62" t="s">
        <v>63</v>
      </c>
      <c r="L12" s="63" t="s">
        <v>53</v>
      </c>
      <c r="M12" s="63" t="s">
        <v>53</v>
      </c>
      <c r="N12" s="62" t="s">
        <v>64</v>
      </c>
      <c r="O12" s="60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60">
        <f t="shared" si="3"/>
        <v>9</v>
      </c>
      <c r="C13" s="61">
        <f t="shared" si="1"/>
        <v>12</v>
      </c>
      <c r="D13" s="62" t="s">
        <v>84</v>
      </c>
      <c r="E13" s="60"/>
      <c r="F13" s="60"/>
      <c r="G13" s="60"/>
      <c r="H13" s="62" t="s">
        <v>85</v>
      </c>
      <c r="I13" s="62" t="s">
        <v>86</v>
      </c>
      <c r="J13" s="62" t="s">
        <v>87</v>
      </c>
      <c r="K13" s="62" t="s">
        <v>88</v>
      </c>
      <c r="L13" s="63" t="s">
        <v>47</v>
      </c>
      <c r="M13" s="63" t="s">
        <v>89</v>
      </c>
      <c r="N13" s="62" t="s">
        <v>90</v>
      </c>
      <c r="O13" s="60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/>
      <c r="B14" s="60">
        <f t="shared" si="3"/>
        <v>10</v>
      </c>
      <c r="C14" s="61">
        <f t="shared" si="1"/>
        <v>6</v>
      </c>
      <c r="D14" s="62" t="s">
        <v>91</v>
      </c>
      <c r="E14" s="60"/>
      <c r="F14" s="60"/>
      <c r="G14" s="60"/>
      <c r="H14" s="62" t="s">
        <v>85</v>
      </c>
      <c r="I14" s="62" t="s">
        <v>86</v>
      </c>
      <c r="J14" s="62" t="s">
        <v>92</v>
      </c>
      <c r="K14" s="62" t="s">
        <v>88</v>
      </c>
      <c r="L14" s="63" t="s">
        <v>46</v>
      </c>
      <c r="M14" s="63" t="s">
        <v>47</v>
      </c>
      <c r="N14" s="62" t="s">
        <v>90</v>
      </c>
      <c r="O14" s="60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/>
      <c r="B15" s="60">
        <f t="shared" si="3"/>
        <v>11</v>
      </c>
      <c r="C15" s="61">
        <f t="shared" si="1"/>
        <v>6</v>
      </c>
      <c r="D15" s="62" t="s">
        <v>93</v>
      </c>
      <c r="E15" s="60"/>
      <c r="F15" s="60"/>
      <c r="G15" s="60"/>
      <c r="H15" s="62" t="s">
        <v>85</v>
      </c>
      <c r="I15" s="62" t="s">
        <v>86</v>
      </c>
      <c r="J15" s="62" t="s">
        <v>92</v>
      </c>
      <c r="K15" s="62" t="s">
        <v>88</v>
      </c>
      <c r="L15" s="63" t="s">
        <v>46</v>
      </c>
      <c r="M15" s="63" t="s">
        <v>47</v>
      </c>
      <c r="N15" s="62" t="s">
        <v>90</v>
      </c>
      <c r="O15" s="60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/>
      <c r="B16" s="60">
        <f t="shared" si="3"/>
        <v>12</v>
      </c>
      <c r="C16" s="61">
        <f t="shared" si="1"/>
        <v>6</v>
      </c>
      <c r="D16" s="62" t="s">
        <v>94</v>
      </c>
      <c r="E16" s="60"/>
      <c r="F16" s="60"/>
      <c r="G16" s="60"/>
      <c r="H16" s="62" t="s">
        <v>85</v>
      </c>
      <c r="I16" s="62" t="s">
        <v>86</v>
      </c>
      <c r="J16" s="62" t="s">
        <v>92</v>
      </c>
      <c r="K16" s="62" t="s">
        <v>88</v>
      </c>
      <c r="L16" s="63" t="s">
        <v>46</v>
      </c>
      <c r="M16" s="63" t="s">
        <v>47</v>
      </c>
      <c r="N16" s="62" t="s">
        <v>90</v>
      </c>
      <c r="O16" s="60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/>
      <c r="B17" s="60">
        <f t="shared" si="3"/>
        <v>13</v>
      </c>
      <c r="C17" s="61">
        <f t="shared" si="1"/>
        <v>6</v>
      </c>
      <c r="D17" s="62" t="s">
        <v>95</v>
      </c>
      <c r="E17" s="60"/>
      <c r="F17" s="60"/>
      <c r="G17" s="60"/>
      <c r="H17" s="62" t="s">
        <v>85</v>
      </c>
      <c r="I17" s="62" t="s">
        <v>86</v>
      </c>
      <c r="J17" s="62" t="s">
        <v>92</v>
      </c>
      <c r="K17" s="62" t="s">
        <v>88</v>
      </c>
      <c r="L17" s="63" t="s">
        <v>46</v>
      </c>
      <c r="M17" s="63" t="s">
        <v>47</v>
      </c>
      <c r="N17" s="62" t="s">
        <v>90</v>
      </c>
      <c r="O17" s="60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/>
      <c r="B18" s="60">
        <f t="shared" si="3"/>
        <v>14</v>
      </c>
      <c r="C18" s="61">
        <f t="shared" si="1"/>
        <v>3</v>
      </c>
      <c r="D18" s="62" t="s">
        <v>96</v>
      </c>
      <c r="E18" s="60"/>
      <c r="F18" s="60"/>
      <c r="G18" s="60"/>
      <c r="H18" s="62" t="s">
        <v>85</v>
      </c>
      <c r="I18" s="62" t="s">
        <v>97</v>
      </c>
      <c r="J18" s="62" t="s">
        <v>98</v>
      </c>
      <c r="K18" s="62" t="s">
        <v>99</v>
      </c>
      <c r="L18" s="63" t="s">
        <v>100</v>
      </c>
      <c r="M18" s="63" t="s">
        <v>47</v>
      </c>
      <c r="N18" s="68" t="s">
        <v>101</v>
      </c>
      <c r="O18" s="60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45.0" customHeight="1">
      <c r="A19" s="67"/>
      <c r="B19" s="60">
        <f t="shared" si="3"/>
        <v>15</v>
      </c>
      <c r="C19" s="61">
        <f t="shared" si="1"/>
        <v>3</v>
      </c>
      <c r="D19" s="62" t="s">
        <v>102</v>
      </c>
      <c r="E19" s="60"/>
      <c r="F19" s="60"/>
      <c r="G19" s="60"/>
      <c r="H19" s="62" t="s">
        <v>85</v>
      </c>
      <c r="I19" s="62" t="s">
        <v>97</v>
      </c>
      <c r="J19" s="62" t="s">
        <v>98</v>
      </c>
      <c r="K19" s="62" t="s">
        <v>103</v>
      </c>
      <c r="L19" s="63" t="s">
        <v>100</v>
      </c>
      <c r="M19" s="63" t="s">
        <v>47</v>
      </c>
      <c r="N19" s="68" t="s">
        <v>104</v>
      </c>
      <c r="O19" s="60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/>
      <c r="B20" s="60">
        <f t="shared" si="3"/>
        <v>16</v>
      </c>
      <c r="C20" s="61">
        <f t="shared" si="1"/>
        <v>0</v>
      </c>
      <c r="D20" s="60"/>
      <c r="E20" s="60"/>
      <c r="F20" s="60"/>
      <c r="G20" s="60"/>
      <c r="H20" s="60"/>
      <c r="I20" s="60"/>
      <c r="J20" s="60"/>
      <c r="K20" s="60"/>
      <c r="L20" s="69"/>
      <c r="M20" s="69"/>
      <c r="N20" s="65"/>
      <c r="O20" s="60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7"/>
      <c r="B21" s="60">
        <f t="shared" si="3"/>
        <v>17</v>
      </c>
      <c r="C21" s="61">
        <f t="shared" si="1"/>
        <v>0</v>
      </c>
      <c r="D21" s="60"/>
      <c r="E21" s="60"/>
      <c r="F21" s="60"/>
      <c r="G21" s="60"/>
      <c r="H21" s="60"/>
      <c r="I21" s="60"/>
      <c r="J21" s="60"/>
      <c r="K21" s="60"/>
      <c r="L21" s="69"/>
      <c r="M21" s="69"/>
      <c r="N21" s="65"/>
      <c r="O21" s="60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7"/>
      <c r="B22" s="60">
        <f t="shared" si="3"/>
        <v>18</v>
      </c>
      <c r="C22" s="61">
        <f t="shared" si="1"/>
        <v>0</v>
      </c>
      <c r="D22" s="60"/>
      <c r="E22" s="60"/>
      <c r="F22" s="60"/>
      <c r="G22" s="60"/>
      <c r="H22" s="60"/>
      <c r="I22" s="60"/>
      <c r="J22" s="60"/>
      <c r="K22" s="60"/>
      <c r="L22" s="69"/>
      <c r="M22" s="69"/>
      <c r="N22" s="65"/>
      <c r="O22" s="60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67"/>
      <c r="B23" s="60">
        <f t="shared" si="3"/>
        <v>19</v>
      </c>
      <c r="C23" s="61">
        <f t="shared" si="1"/>
        <v>0</v>
      </c>
      <c r="D23" s="60"/>
      <c r="E23" s="60"/>
      <c r="F23" s="60"/>
      <c r="G23" s="60"/>
      <c r="H23" s="60"/>
      <c r="I23" s="60"/>
      <c r="J23" s="60"/>
      <c r="K23" s="60"/>
      <c r="L23" s="69"/>
      <c r="M23" s="69"/>
      <c r="N23" s="65"/>
      <c r="O23" s="60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67"/>
      <c r="B24" s="60">
        <f t="shared" si="3"/>
        <v>20</v>
      </c>
      <c r="C24" s="61">
        <f t="shared" si="1"/>
        <v>0</v>
      </c>
      <c r="D24" s="60"/>
      <c r="E24" s="60"/>
      <c r="F24" s="60"/>
      <c r="G24" s="60"/>
      <c r="H24" s="60"/>
      <c r="I24" s="60"/>
      <c r="J24" s="60"/>
      <c r="K24" s="60"/>
      <c r="L24" s="69"/>
      <c r="M24" s="69"/>
      <c r="N24" s="65"/>
      <c r="O24" s="60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67"/>
      <c r="B25" s="60">
        <f t="shared" si="3"/>
        <v>21</v>
      </c>
      <c r="C25" s="61">
        <f t="shared" si="1"/>
        <v>0</v>
      </c>
      <c r="D25" s="60"/>
      <c r="E25" s="60"/>
      <c r="F25" s="60"/>
      <c r="G25" s="60"/>
      <c r="H25" s="60"/>
      <c r="I25" s="60"/>
      <c r="J25" s="60"/>
      <c r="K25" s="60"/>
      <c r="L25" s="69"/>
      <c r="M25" s="69"/>
      <c r="N25" s="65"/>
      <c r="O25" s="60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67"/>
      <c r="B26" s="60">
        <f t="shared" si="3"/>
        <v>22</v>
      </c>
      <c r="C26" s="61">
        <f t="shared" si="1"/>
        <v>0</v>
      </c>
      <c r="D26" s="60"/>
      <c r="E26" s="60"/>
      <c r="F26" s="60"/>
      <c r="G26" s="60"/>
      <c r="H26" s="60"/>
      <c r="I26" s="60"/>
      <c r="J26" s="60"/>
      <c r="K26" s="60"/>
      <c r="L26" s="69"/>
      <c r="M26" s="69"/>
      <c r="N26" s="65"/>
      <c r="O26" s="60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67"/>
      <c r="B27" s="60">
        <f t="shared" si="3"/>
        <v>23</v>
      </c>
      <c r="C27" s="61">
        <f t="shared" si="1"/>
        <v>0</v>
      </c>
      <c r="D27" s="60"/>
      <c r="E27" s="60"/>
      <c r="F27" s="60"/>
      <c r="G27" s="60"/>
      <c r="H27" s="60"/>
      <c r="I27" s="60"/>
      <c r="J27" s="60"/>
      <c r="K27" s="60"/>
      <c r="L27" s="69"/>
      <c r="M27" s="69"/>
      <c r="N27" s="65"/>
      <c r="O27" s="60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67"/>
      <c r="B28" s="60">
        <f t="shared" si="3"/>
        <v>24</v>
      </c>
      <c r="C28" s="61">
        <f t="shared" si="1"/>
        <v>0</v>
      </c>
      <c r="D28" s="60"/>
      <c r="E28" s="60"/>
      <c r="F28" s="60"/>
      <c r="G28" s="60"/>
      <c r="H28" s="60"/>
      <c r="I28" s="60"/>
      <c r="J28" s="60"/>
      <c r="K28" s="60"/>
      <c r="L28" s="69"/>
      <c r="M28" s="69"/>
      <c r="N28" s="65"/>
      <c r="O28" s="60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67"/>
      <c r="B29" s="60">
        <f t="shared" si="3"/>
        <v>25</v>
      </c>
      <c r="C29" s="61">
        <f t="shared" si="1"/>
        <v>0</v>
      </c>
      <c r="D29" s="60"/>
      <c r="E29" s="60"/>
      <c r="F29" s="60"/>
      <c r="G29" s="60"/>
      <c r="H29" s="60"/>
      <c r="I29" s="60"/>
      <c r="J29" s="60"/>
      <c r="K29" s="60"/>
      <c r="L29" s="69"/>
      <c r="M29" s="69"/>
      <c r="N29" s="65"/>
      <c r="O29" s="60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67"/>
      <c r="B30" s="60">
        <f t="shared" si="3"/>
        <v>26</v>
      </c>
      <c r="C30" s="61">
        <f t="shared" si="1"/>
        <v>0</v>
      </c>
      <c r="D30" s="60"/>
      <c r="E30" s="60"/>
      <c r="F30" s="60"/>
      <c r="G30" s="60"/>
      <c r="H30" s="60"/>
      <c r="I30" s="60"/>
      <c r="J30" s="60"/>
      <c r="K30" s="60"/>
      <c r="L30" s="69"/>
      <c r="M30" s="69"/>
      <c r="N30" s="65"/>
      <c r="O30" s="60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67"/>
      <c r="B31" s="60">
        <f t="shared" si="3"/>
        <v>27</v>
      </c>
      <c r="C31" s="61">
        <f t="shared" si="1"/>
        <v>0</v>
      </c>
      <c r="D31" s="60"/>
      <c r="E31" s="60"/>
      <c r="F31" s="60"/>
      <c r="G31" s="60"/>
      <c r="H31" s="60"/>
      <c r="I31" s="60"/>
      <c r="J31" s="60"/>
      <c r="K31" s="60"/>
      <c r="L31" s="69"/>
      <c r="M31" s="69"/>
      <c r="N31" s="65"/>
      <c r="O31" s="60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3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3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3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3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3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3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3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3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3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3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3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3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3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3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3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3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3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3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3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3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3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3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36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36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36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36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36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36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36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36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36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36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36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36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36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36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36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36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36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36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36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36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36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36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36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36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36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36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36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36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36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36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36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36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36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36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36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36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36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36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36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36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36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36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36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36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36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36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36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36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36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36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36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36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36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36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36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36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36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36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36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36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36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36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36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36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36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36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36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36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36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36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36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36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36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36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36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36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36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36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36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36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36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36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36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36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36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36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36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36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36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36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36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36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36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36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36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36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36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36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36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36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36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36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36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36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36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36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36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36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36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36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36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36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36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36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36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36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36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36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36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36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36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36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36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36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36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36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36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36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36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36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36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36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36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36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36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36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36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36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36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36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36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36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36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36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36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36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36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36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36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36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36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36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36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36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36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36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36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36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36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36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36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36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36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36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36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36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36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36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36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36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36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36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36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36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36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36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36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36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36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36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36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36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36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36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36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36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36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36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36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36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36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36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36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36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36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36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36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36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36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36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36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36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36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36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36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36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36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36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36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36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36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36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36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36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36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36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36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36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36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36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36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36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36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36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36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36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36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36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36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36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36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36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36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36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36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36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36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36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36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36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36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36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36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36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36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36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36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36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36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36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36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36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36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36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36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36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36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36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36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36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36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36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36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36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36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36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36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36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36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36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36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36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36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36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36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36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36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36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36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36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36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36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36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36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36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36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36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36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36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36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36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36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36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36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36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36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36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36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36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36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36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36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36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36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36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36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36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36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36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36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36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36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36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36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36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36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36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36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36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36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36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36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36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36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36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36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36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36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36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36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36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36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36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36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36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36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36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36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36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36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36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36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36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36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36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36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36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36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36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36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36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36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36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36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36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36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36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36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36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36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36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36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36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36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36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36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36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36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36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36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36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36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36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36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36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36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36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36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36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36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36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36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36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36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36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36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36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36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36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36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36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36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36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36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36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36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36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36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36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36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36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36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36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36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36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36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36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36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36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36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36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36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36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36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36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36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36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36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36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36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36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36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36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36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36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36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36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36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36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36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36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36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36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36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36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36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36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36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36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36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36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36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36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36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36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36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36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36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36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36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36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36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36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36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36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36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36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36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36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36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36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36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36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36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36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36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36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36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36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36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36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36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36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36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36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36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36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36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36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36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36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36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36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36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36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36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36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36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36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36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36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36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36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36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36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36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36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36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36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36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36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36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36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36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36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36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36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36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36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36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36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36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36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36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36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36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36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36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36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36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36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36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36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36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36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36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36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36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36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36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36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36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36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36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36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36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36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36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36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36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36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36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36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36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36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36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36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36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36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36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36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36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36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36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36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36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36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36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36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36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36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36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36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36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36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36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36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36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36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36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36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36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36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36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36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36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36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36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36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36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36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36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36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36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36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36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36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36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36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36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36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36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36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36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36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36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36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36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36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36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36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36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36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36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36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36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36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36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36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36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36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36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36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36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36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36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36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36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36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36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36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36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36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36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36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36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36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36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36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36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36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36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36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36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36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36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36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36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36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36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36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36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36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36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36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36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36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36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36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36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36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36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36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36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36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36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36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36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36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36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36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36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36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36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36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36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36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36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36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36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36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36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36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36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36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36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36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36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36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36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36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36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36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36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36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36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36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36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36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36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36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36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36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36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36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36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36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36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36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36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36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36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36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36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36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36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36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36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36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36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36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36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36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36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36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36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36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36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36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36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36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36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36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36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36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36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36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36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36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36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36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36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36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36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36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36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36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36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36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36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36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36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36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36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36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36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36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36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36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36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36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36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36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36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36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36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36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36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36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36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36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36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36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36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36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36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36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36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22"/>
      <c r="B1001" s="22"/>
      <c r="C1001" s="36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5.75" customHeight="1">
      <c r="A1002" s="22"/>
      <c r="B1002" s="22"/>
      <c r="C1002" s="36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</sheetData>
  <mergeCells count="2">
    <mergeCell ref="D2:I2"/>
    <mergeCell ref="J2:M2"/>
  </mergeCells>
  <conditionalFormatting sqref="C4:C20">
    <cfRule type="cellIs" dxfId="0" priority="1" stopIfTrue="1" operator="greaterThanOrEqual">
      <formula>16</formula>
    </cfRule>
  </conditionalFormatting>
  <conditionalFormatting sqref="C4:C20">
    <cfRule type="cellIs" dxfId="1" priority="2" stopIfTrue="1" operator="lessThan">
      <formula>5</formula>
    </cfRule>
  </conditionalFormatting>
  <conditionalFormatting sqref="C4:C20">
    <cfRule type="cellIs" dxfId="2" priority="3" stopIfTrue="1" operator="lessThan">
      <formula>16</formula>
    </cfRule>
  </conditionalFormatting>
  <conditionalFormatting sqref="C21:C31">
    <cfRule type="cellIs" dxfId="0" priority="4" stopIfTrue="1" operator="greaterThanOrEqual">
      <formula>16</formula>
    </cfRule>
  </conditionalFormatting>
  <conditionalFormatting sqref="C21:C31">
    <cfRule type="cellIs" dxfId="1" priority="5" stopIfTrue="1" operator="lessThan">
      <formula>5</formula>
    </cfRule>
  </conditionalFormatting>
  <conditionalFormatting sqref="C21:C31">
    <cfRule type="cellIs" dxfId="2" priority="6" stopIfTrue="1" operator="lessThan">
      <formula>16</formula>
    </cfRule>
  </conditionalFormatting>
  <dataValidations>
    <dataValidation type="list" allowBlank="1" showErrorMessage="1" sqref="M4:M31">
      <formula1>Interesse</formula1>
    </dataValidation>
    <dataValidation type="list" allowBlank="1" showErrorMessage="1" sqref="L4:L31">
      <formula1>Poder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3" width="9.13"/>
    <col customWidth="1" min="4" max="4" width="9.88"/>
    <col customWidth="1" min="5" max="26" width="9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 t="s">
        <v>105</v>
      </c>
      <c r="E2" s="22"/>
      <c r="F2" s="22"/>
      <c r="G2" s="22"/>
      <c r="H2" s="22"/>
      <c r="I2" s="22"/>
      <c r="J2" s="22"/>
      <c r="K2" s="22"/>
      <c r="L2" s="22" t="s">
        <v>106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 t="s">
        <v>107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36"/>
      <c r="H4" s="22"/>
      <c r="I4" s="22"/>
      <c r="J4" s="22"/>
      <c r="K4" s="70" t="s">
        <v>108</v>
      </c>
      <c r="L4" s="29"/>
      <c r="M4" s="29"/>
      <c r="N4" s="29"/>
      <c r="O4" s="3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71" t="s">
        <v>108</v>
      </c>
      <c r="C5" s="72"/>
      <c r="D5" s="72"/>
      <c r="E5" s="72"/>
      <c r="F5" s="72"/>
      <c r="G5" s="72"/>
      <c r="H5" s="22"/>
      <c r="I5" s="22"/>
      <c r="J5" s="73" t="s">
        <v>109</v>
      </c>
      <c r="K5" s="65">
        <v>1.0</v>
      </c>
      <c r="L5" s="65">
        <f t="shared" ref="L5:O5" si="1">K5+1</f>
        <v>2</v>
      </c>
      <c r="M5" s="65">
        <f t="shared" si="1"/>
        <v>3</v>
      </c>
      <c r="N5" s="65">
        <f t="shared" si="1"/>
        <v>4</v>
      </c>
      <c r="O5" s="65">
        <f t="shared" si="1"/>
        <v>5</v>
      </c>
      <c r="P5" s="73" t="s">
        <v>110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5">
        <f t="shared" ref="B6:B9" si="4">B7+1</f>
        <v>5</v>
      </c>
      <c r="C6" s="22">
        <f t="shared" ref="C6:G6" si="2">$B6*C$11</f>
        <v>5</v>
      </c>
      <c r="D6" s="22">
        <f t="shared" si="2"/>
        <v>10</v>
      </c>
      <c r="E6" s="22">
        <f t="shared" si="2"/>
        <v>15</v>
      </c>
      <c r="F6" s="22">
        <f t="shared" si="2"/>
        <v>20</v>
      </c>
      <c r="G6" s="22">
        <f t="shared" si="2"/>
        <v>25</v>
      </c>
      <c r="H6" s="74"/>
      <c r="I6" s="22"/>
      <c r="J6" s="65">
        <f t="shared" ref="J6:J9" si="6">J7+1</f>
        <v>5</v>
      </c>
      <c r="K6" s="22">
        <f t="shared" ref="K6:O6" si="3">$J6*K$11*K$5*$P6</f>
        <v>25</v>
      </c>
      <c r="L6" s="22">
        <f t="shared" si="3"/>
        <v>100</v>
      </c>
      <c r="M6" s="22">
        <f t="shared" si="3"/>
        <v>225</v>
      </c>
      <c r="N6" s="22">
        <f t="shared" si="3"/>
        <v>400</v>
      </c>
      <c r="O6" s="22">
        <f t="shared" si="3"/>
        <v>625</v>
      </c>
      <c r="P6" s="65">
        <f t="shared" ref="P6:P9" si="8">P7+1</f>
        <v>5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5">
        <f t="shared" si="4"/>
        <v>4</v>
      </c>
      <c r="C7" s="22">
        <f t="shared" ref="C7:G7" si="5">$B7*C$11</f>
        <v>4</v>
      </c>
      <c r="D7" s="22">
        <f t="shared" si="5"/>
        <v>8</v>
      </c>
      <c r="E7" s="22">
        <f t="shared" si="5"/>
        <v>12</v>
      </c>
      <c r="F7" s="22">
        <f t="shared" si="5"/>
        <v>16</v>
      </c>
      <c r="G7" s="22">
        <f t="shared" si="5"/>
        <v>20</v>
      </c>
      <c r="H7" s="74"/>
      <c r="I7" s="22"/>
      <c r="J7" s="65">
        <f t="shared" si="6"/>
        <v>4</v>
      </c>
      <c r="K7" s="22">
        <f t="shared" ref="K7:O7" si="7">$J7*K$11*K$5*$P7</f>
        <v>16</v>
      </c>
      <c r="L7" s="22">
        <f t="shared" si="7"/>
        <v>64</v>
      </c>
      <c r="M7" s="22">
        <f t="shared" si="7"/>
        <v>144</v>
      </c>
      <c r="N7" s="22">
        <f t="shared" si="7"/>
        <v>256</v>
      </c>
      <c r="O7" s="22">
        <f t="shared" si="7"/>
        <v>400</v>
      </c>
      <c r="P7" s="65">
        <f t="shared" si="8"/>
        <v>4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5">
        <f t="shared" si="4"/>
        <v>3</v>
      </c>
      <c r="C8" s="22">
        <f t="shared" ref="C8:G8" si="9">$B8*C$11</f>
        <v>3</v>
      </c>
      <c r="D8" s="22">
        <f t="shared" si="9"/>
        <v>6</v>
      </c>
      <c r="E8" s="22">
        <f t="shared" si="9"/>
        <v>9</v>
      </c>
      <c r="F8" s="22">
        <f t="shared" si="9"/>
        <v>12</v>
      </c>
      <c r="G8" s="22">
        <f t="shared" si="9"/>
        <v>15</v>
      </c>
      <c r="H8" s="74"/>
      <c r="I8" s="22"/>
      <c r="J8" s="65">
        <f t="shared" si="6"/>
        <v>3</v>
      </c>
      <c r="K8" s="22">
        <f t="shared" ref="K8:O8" si="10">$J8*K$11*K$5*$P8</f>
        <v>9</v>
      </c>
      <c r="L8" s="22">
        <f t="shared" si="10"/>
        <v>36</v>
      </c>
      <c r="M8" s="22">
        <f t="shared" si="10"/>
        <v>81</v>
      </c>
      <c r="N8" s="22">
        <f t="shared" si="10"/>
        <v>144</v>
      </c>
      <c r="O8" s="22">
        <f t="shared" si="10"/>
        <v>225</v>
      </c>
      <c r="P8" s="65">
        <f t="shared" si="8"/>
        <v>3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65">
        <f t="shared" si="4"/>
        <v>2</v>
      </c>
      <c r="C9" s="22">
        <f t="shared" ref="C9:G9" si="11">$B9*C$11</f>
        <v>2</v>
      </c>
      <c r="D9" s="22">
        <f t="shared" si="11"/>
        <v>4</v>
      </c>
      <c r="E9" s="22">
        <f t="shared" si="11"/>
        <v>6</v>
      </c>
      <c r="F9" s="22">
        <f t="shared" si="11"/>
        <v>8</v>
      </c>
      <c r="G9" s="22">
        <f t="shared" si="11"/>
        <v>10</v>
      </c>
      <c r="H9" s="74"/>
      <c r="I9" s="22"/>
      <c r="J9" s="65">
        <f t="shared" si="6"/>
        <v>2</v>
      </c>
      <c r="K9" s="22">
        <f t="shared" ref="K9:O9" si="12">$J9*K$11*K$5*$P9</f>
        <v>4</v>
      </c>
      <c r="L9" s="22">
        <f t="shared" si="12"/>
        <v>16</v>
      </c>
      <c r="M9" s="22">
        <f t="shared" si="12"/>
        <v>36</v>
      </c>
      <c r="N9" s="22">
        <f t="shared" si="12"/>
        <v>64</v>
      </c>
      <c r="O9" s="22">
        <f t="shared" si="12"/>
        <v>100</v>
      </c>
      <c r="P9" s="65">
        <f t="shared" si="8"/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65">
        <v>1.0</v>
      </c>
      <c r="C10" s="22">
        <f t="shared" ref="C10:G10" si="13">$B10*C$11</f>
        <v>1</v>
      </c>
      <c r="D10" s="22">
        <f t="shared" si="13"/>
        <v>2</v>
      </c>
      <c r="E10" s="22">
        <f t="shared" si="13"/>
        <v>3</v>
      </c>
      <c r="F10" s="22">
        <f t="shared" si="13"/>
        <v>4</v>
      </c>
      <c r="G10" s="22">
        <f t="shared" si="13"/>
        <v>5</v>
      </c>
      <c r="H10" s="74"/>
      <c r="I10" s="22"/>
      <c r="J10" s="65">
        <v>1.0</v>
      </c>
      <c r="K10" s="22">
        <f t="shared" ref="K10:O10" si="14">$J10*K$11*K$5*$P10</f>
        <v>1</v>
      </c>
      <c r="L10" s="22">
        <f t="shared" si="14"/>
        <v>4</v>
      </c>
      <c r="M10" s="22">
        <f t="shared" si="14"/>
        <v>9</v>
      </c>
      <c r="N10" s="22">
        <f t="shared" si="14"/>
        <v>16</v>
      </c>
      <c r="O10" s="22">
        <f t="shared" si="14"/>
        <v>25</v>
      </c>
      <c r="P10" s="65">
        <v>1.0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65">
        <v>1.0</v>
      </c>
      <c r="D11" s="65">
        <f t="shared" ref="D11:G11" si="15">C11+1</f>
        <v>2</v>
      </c>
      <c r="E11" s="65">
        <f t="shared" si="15"/>
        <v>3</v>
      </c>
      <c r="F11" s="65">
        <f t="shared" si="15"/>
        <v>4</v>
      </c>
      <c r="G11" s="65">
        <f t="shared" si="15"/>
        <v>5</v>
      </c>
      <c r="H11" s="22"/>
      <c r="I11" s="22"/>
      <c r="J11" s="22"/>
      <c r="K11" s="65">
        <v>1.0</v>
      </c>
      <c r="L11" s="65">
        <f t="shared" ref="L11:O11" si="16">K11+1</f>
        <v>2</v>
      </c>
      <c r="M11" s="65">
        <f t="shared" si="16"/>
        <v>3</v>
      </c>
      <c r="N11" s="65">
        <f t="shared" si="16"/>
        <v>4</v>
      </c>
      <c r="O11" s="65">
        <f t="shared" si="16"/>
        <v>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70" t="s">
        <v>110</v>
      </c>
      <c r="D12" s="29"/>
      <c r="E12" s="29"/>
      <c r="F12" s="29"/>
      <c r="G12" s="30"/>
      <c r="H12" s="22"/>
      <c r="I12" s="22"/>
      <c r="J12" s="22"/>
      <c r="K12" s="70" t="s">
        <v>111</v>
      </c>
      <c r="L12" s="29"/>
      <c r="M12" s="29"/>
      <c r="N12" s="29"/>
      <c r="O12" s="30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4">
    <mergeCell ref="C4:G4"/>
    <mergeCell ref="K4:O4"/>
    <mergeCell ref="C12:G12"/>
    <mergeCell ref="K12:O12"/>
  </mergeCells>
  <conditionalFormatting sqref="C6:G10">
    <cfRule type="cellIs" dxfId="0" priority="1" stopIfTrue="1" operator="greaterThanOrEqual">
      <formula>16</formula>
    </cfRule>
  </conditionalFormatting>
  <conditionalFormatting sqref="C6:G10">
    <cfRule type="cellIs" dxfId="1" priority="2" stopIfTrue="1" operator="lessThan">
      <formula>5</formula>
    </cfRule>
  </conditionalFormatting>
  <conditionalFormatting sqref="C6:G10">
    <cfRule type="cellIs" dxfId="2" priority="3" stopIfTrue="1" operator="lessThan">
      <formula>16</formula>
    </cfRule>
  </conditionalFormatting>
  <conditionalFormatting sqref="K6:O10">
    <cfRule type="cellIs" dxfId="0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2" priority="6" stopIfTrue="1" operator="lessThan">
      <formula>125</formula>
    </cfRule>
  </conditionalFormatting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9.13"/>
    <col customWidth="1" min="3" max="3" width="33.13"/>
    <col customWidth="1" min="4" max="4" width="17.5"/>
    <col customWidth="1" min="5" max="5" width="14.63"/>
    <col customWidth="1" min="6" max="6" width="11.13"/>
    <col customWidth="1" min="7" max="26" width="9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75" t="s">
        <v>112</v>
      </c>
      <c r="C2" s="76"/>
      <c r="D2" s="76"/>
      <c r="E2" s="76"/>
      <c r="F2" s="77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6"/>
      <c r="B3" s="78" t="s">
        <v>113</v>
      </c>
      <c r="C3" s="79" t="s">
        <v>31</v>
      </c>
      <c r="D3" s="79" t="s">
        <v>30</v>
      </c>
      <c r="E3" s="79" t="s">
        <v>108</v>
      </c>
      <c r="F3" s="79" t="s">
        <v>110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22"/>
      <c r="B4" s="80" t="s">
        <v>114</v>
      </c>
      <c r="C4" s="81" t="s">
        <v>115</v>
      </c>
      <c r="D4" s="82" t="s">
        <v>116</v>
      </c>
      <c r="E4" s="81" t="s">
        <v>117</v>
      </c>
      <c r="F4" s="81" t="s">
        <v>118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83" t="s">
        <v>119</v>
      </c>
      <c r="C5" s="80"/>
      <c r="D5" s="84"/>
      <c r="E5" s="80" t="s">
        <v>100</v>
      </c>
      <c r="F5" s="80" t="s">
        <v>100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74"/>
      <c r="C6" s="85"/>
      <c r="D6" s="22"/>
      <c r="E6" s="85" t="s">
        <v>46</v>
      </c>
      <c r="F6" s="85" t="s">
        <v>46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74"/>
      <c r="C7" s="85"/>
      <c r="D7" s="22"/>
      <c r="E7" s="85" t="s">
        <v>47</v>
      </c>
      <c r="F7" s="85" t="s">
        <v>47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74"/>
      <c r="C8" s="85"/>
      <c r="D8" s="22"/>
      <c r="E8" s="85" t="s">
        <v>89</v>
      </c>
      <c r="F8" s="85" t="s">
        <v>89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86"/>
      <c r="C9" s="87"/>
      <c r="D9" s="72"/>
      <c r="E9" s="87" t="s">
        <v>53</v>
      </c>
      <c r="F9" s="87" t="s">
        <v>53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2:F2"/>
  </mergeCell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